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fam how did i lose 1.5 SECONDS ON 2ND NOSE PULL
ree - _ - i love the subtle face-palm as well lol</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A30">
      <text>
        <t xml:space="preserve">Lum</t>
      </text>
    </comment>
    <comment authorId="0" ref="J30">
      <text>
        <t xml:space="preserve">bani bop</t>
      </text>
    </comment>
    <comment authorId="0" ref="AQ31">
      <text>
        <t xml:space="preserve">Legit trash</t>
      </text>
    </comment>
    <comment authorId="0" ref="AT31">
      <text>
        <t xml:space="preserve">Holoy shart
</t>
      </text>
    </comment>
    <comment authorId="0" ref="CY31">
      <text>
        <t xml:space="preserve">With fast text off
</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BI113">
      <text>
        <t xml:space="preserve">[presumed JP]</t>
      </text>
    </comment>
    <comment authorId="0" ref="X114">
      <text>
        <t xml:space="preserve">yay</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4">
      <text>
        <t xml:space="preserve">[presumed PAL]</t>
      </text>
    </comment>
    <comment authorId="0" ref="BV135">
      <text>
        <t xml:space="preserve">[dead link] https://www.youtube.com/watch?v=xQCly7i_OH8</t>
      </text>
    </comment>
    <comment authorId="0" ref="BG140">
      <text>
        <t xml:space="preserve">stupid strat</t>
      </text>
    </comment>
    <comment authorId="0" ref="CH143">
      <text>
        <t xml:space="preserve">Red</t>
      </text>
    </comment>
    <comment authorId="0" ref="A150">
      <text>
        <t xml:space="preserve">im bad lol</t>
      </text>
    </comment>
    <comment authorId="0" ref="AR150">
      <text>
        <t xml:space="preserve">great level</t>
      </text>
    </comment>
    <comment authorId="0" ref="DZ156">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39">
      <text>
        <t xml:space="preserve">Can definitely get a 2:0X. I just need the birds to cooperate.</t>
      </text>
    </comment>
    <comment authorId="0" ref="CF39">
      <text>
        <t xml:space="preserve">Used pogo's 98 coin route</t>
      </text>
    </comment>
    <comment authorId="0" ref="A40">
      <text>
        <t xml:space="preserve">I have never ran 120</t>
      </text>
    </comment>
    <comment authorId="0" ref="A4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<sst xmlns="http://schemas.openxmlformats.org/spreadsheetml/2006/main" count="18974" uniqueCount="10225">
  <si>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</si>
  <si>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</si>
  <si>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</si>
  <si>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</si>
  <si>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</si>
  <si>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</si>
  <si>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</si>
  <si>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</si>
  <si>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</si>
  <si>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</si>
  <si>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</si>
  <si>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</si>
  <si>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</si>
  <si>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</si>
  <si>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</si>
  <si>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</si>
  <si>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</si>
  <si>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</si>
  <si>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</si>
  <si>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</si>
  <si>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</si>
  <si>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</si>
  <si>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</si>
  <si>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</si>
  <si>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</si>
  <si>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</si>
  <si>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</si>
  <si>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</si>
  <si>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</si>
  <si>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</si>
  <si>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</si>
  <si>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</si>
  <si>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</si>
  <si>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</si>
  <si>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</si>
  <si>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</si>
  <si>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</si>
  <si>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</si>
  <si>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</si>
  <si>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</si>
  <si>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</si>
  <si>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</si>
  <si>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</si>
  <si>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</si>
  <si>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</si>
  <si>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</si>
  <si>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</si>
  <si>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</si>
  <si>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</si>
  <si>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</si>
  <si>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</si>
  <si>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</si>
  <si>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</si>
  <si>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</si>
  <si>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</si>
  <si>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</si>
  <si>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</si>
  <si>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</si>
  <si>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</si>
  <si>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</si>
  <si>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</si>
  <si>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</si>
  <si>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</si>
  <si>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</si>
  <si>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</si>
  <si>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</si>
  <si>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</si>
  <si>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</si>
  <si>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</si>
  <si>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</si>
  <si>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</si>
  <si>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</si>
  <si>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</si>
  <si>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</si>
  <si>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</si>
  <si>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</si>
  <si>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</si>
  <si>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</si>
  <si>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</si>
  <si>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</si>
  <si>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</si>
  <si>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</si>
  <si>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</si>
  <si>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</si>
  <si>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</si>
  <si>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</si>
  <si>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</si>
  <si>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</si>
  <si>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</si>
  <si>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</si>
  <si>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</si>
  <si>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</si>
  <si>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</si>
  <si>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</si>
  <si>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</si>
  <si>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</si>
  <si>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</si>
  <si>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</si>
  <si>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7346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</si>
  <si>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</si>
  <si>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</si>
  <si>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</si>
  <si>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</si>
  <si>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</si>
  <si>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</si>
  <si>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</si>
  <si>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</si>
  <si>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</si>
  <si>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</si>
  <si>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</si>
  <si>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</si>
  <si>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</si>
  <si>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</si>
  <si>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</si>
  <si>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</si>
  <si>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</si>
  <si>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</si>
  <si>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</si>
  <si>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</si>
  <si>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</si>
  <si>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</si>
  <si>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</si>
  <si>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</si>
  <si>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</si>
  <si>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</si>
  <si>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</si>
  <si>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</si>
  <si>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</si>
  <si>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</si>
  <si>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</si>
  <si>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</si>
  <si>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</si>
  <si>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</si>
  <si>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</si>
  <si>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</si>
  <si>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</si>
  <si>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</si>
  <si>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</si>
  <si>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</si>
  <si>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</si>
  <si>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</si>
  <si>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</si>
  <si>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</si>
  <si>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</si>
  <si>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</si>
  <si>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</si>
  <si>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</si>
  <si>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</si>
  <si>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</si>
  <si>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</si>
  <si>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</si>
  <si>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</si>
  <si>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</si>
  <si>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</si>
  <si>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</si>
  <si>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</si>
  <si>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</si>
  <si>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</si>
  <si>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</si>
  <si>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</si>
  <si>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</si>
  <si>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</si>
  <si>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</si>
  <si>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</si>
  <si>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</si>
  <si>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</si>
  <si>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</si>
  <si>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</si>
  <si>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</si>
  <si>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</si>
  <si>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</si>
  <si>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</si>
  <si>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</si>
  <si>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</si>
  <si>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</si>
  <si>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</si>
  <si>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</si>
  <si>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</si>
  <si>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</si>
  <si>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</si>
  <si>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</si>
  <si>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</si>
  <si>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</si>
  <si>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</si>
  <si>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</si>
  <si>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</si>
  <si>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</si>
  <si>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</si>
  <si>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</si>
  <si>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</si>
  <si>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</si>
  <si>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</si>
  <si>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</si>
  <si>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</si>
  <si>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</si>
  <si>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</si>
  <si>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</si>
  <si>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</si>
  <si>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</si>
  <si>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</si>
  <si>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</si>
  <si>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</si>
  <si>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</si>
  <si>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</si>
  <si>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</si>
  <si>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</si>
  <si>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</si>
  <si>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</si>
  <si>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</si>
  <si>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</si>
  <si>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</si>
  <si>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</si>
  <si>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</si>
  <si>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</si>
  <si>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</si>
  <si>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</si>
  <si>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</si>
  <si>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</si>
  <si>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</si>
  <si>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</si>
  <si>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</si>
  <si>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</si>
  <si>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</si>
  <si>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</si>
  <si>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</si>
  <si>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</si>
  <si>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</si>
  <si>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</si>
  <si>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</si>
  <si>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</si>
  <si>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</si>
  <si>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</si>
  <si>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</si>
  <si>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</si>
  <si>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</si>
  <si>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</si>
  <si>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</si>
  <si>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</si>
  <si>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</si>
  <si>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</si>
  <si>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</si>
  <si>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</si>
  <si>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</si>
  <si>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</si>
  <si>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</si>
  <si>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</si>
  <si>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</si>
  <si>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</si>
  <si>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</si>
  <si>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</si>
  <si>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</si>
  <si>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</si>
  <si>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</si>
  <si>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</si>
  <si>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</si>
  <si>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</si>
  <si>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</si>
  <si>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</si>
  <si>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</si>
  <si>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</si>
  <si>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</si>
  <si>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</si>
  <si>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</si>
  <si>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</si>
  <si>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</si>
  <si>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</si>
  <si>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</si>
  <si>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</si>
  <si>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</si>
  <si>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</si>
  <si>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</si>
  <si>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</si>
  <si>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</si>
  <si>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</si>
  <si>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</si>
  <si>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</si>
  <si>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</si>
  <si>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</si>
  <si>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</si>
  <si>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</si>
  <si>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</si>
  <si>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</si>
  <si>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</si>
  <si>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</si>
  <si>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</si>
  <si>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</si>
  <si>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</si>
  <si>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</si>
  <si>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</si>
  <si>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</si>
  <si>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</si>
  <si>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</si>
  <si>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</si>
  <si>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</si>
  <si>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</si>
  <si>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</si>
  <si>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</si>
  <si>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</si>
  <si>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</si>
  <si>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</si>
  <si>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</si>
  <si>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</si>
  <si>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</si>
  <si>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</si>
  <si>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</si>
  <si>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</si>
  <si>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</si>
  <si>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</si>
  <si>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</si>
  <si>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</si>
  <si>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</si>
  <si>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</si>
  <si>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</si>
  <si>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</si>
  <si>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</si>
  <si>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</si>
  <si>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</si>
  <si>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</si>
  <si>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</si>
  <si>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</si>
  <si>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</si>
  <si>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</si>
  <si>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6778</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</si>
  <si>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</si>
  <si>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</si>
  <si>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</si>
  <si>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</si>
  <si>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</si>
  <si>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</si>
  <si>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</si>
  <si>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</si>
  <si>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</si>
  <si>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</si>
  <si>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</si>
  <si>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</si>
  <si>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</si>
  <si>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</si>
  <si>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</si>
  <si>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</si>
  <si>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</si>
  <si>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</si>
  <si>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</si>
  <si>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</si>
  <si>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</si>
  <si>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</si>
  <si>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</si>
  <si>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</si>
  <si>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</si>
  <si>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</si>
  <si>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</si>
  <si>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</si>
  <si>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</si>
  <si>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</si>
  <si>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</si>
  <si>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</si>
  <si>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</si>
  <si>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</si>
  <si>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</si>
  <si>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</si>
  <si>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</si>
  <si>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</si>
  <si>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</si>
  <si>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</si>
  <si>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</si>
  <si>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</si>
  <si>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</si>
  <si>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</si>
  <si>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</si>
  <si>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</si>
  <si>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</si>
  <si>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</si>
  <si>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</si>
  <si>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</si>
  <si>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</si>
  <si>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</si>
  <si>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</si>
  <si>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</si>
  <si>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</si>
  <si>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</si>
  <si>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</si>
  <si>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</si>
  <si>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</si>
  <si>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</si>
  <si>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</si>
  <si>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</si>
  <si>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</si>
  <si>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</si>
  <si>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</si>
  <si>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</si>
  <si>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</si>
  <si>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</si>
  <si>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</si>
  <si>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</si>
  <si>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</si>
  <si>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</si>
  <si>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</si>
  <si>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</si>
  <si>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</si>
  <si>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</si>
  <si>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</si>
  <si>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</si>
  <si>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</si>
  <si>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</si>
  <si>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</si>
  <si>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</si>
  <si>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</si>
  <si>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</si>
  <si>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</si>
  <si>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</si>
  <si>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</si>
  <si>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</si>
  <si>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</si>
  <si>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</si>
  <si>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</si>
  <si>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</si>
  <si>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</si>
  <si>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</si>
  <si>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</si>
  <si>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</si>
  <si>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</si>
  <si>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</si>
  <si>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</si>
  <si>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</si>
  <si>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</si>
  <si>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</si>
  <si>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</si>
  <si>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</si>
  <si>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</si>
  <si>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</si>
  <si>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</si>
  <si>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</si>
  <si>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</si>
  <si>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</si>
  <si>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</si>
  <si>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</si>
  <si>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</si>
  <si>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</si>
  <si>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</si>
  <si>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</si>
  <si>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</si>
  <si>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</si>
  <si>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</si>
  <si>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</si>
  <si>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</si>
  <si>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</si>
  <si>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</si>
  <si>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</si>
  <si>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</si>
  <si>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</si>
  <si>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</si>
  <si>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</si>
  <si>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</si>
  <si>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</si>
  <si>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</si>
  <si>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</si>
  <si>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</si>
  <si>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</si>
  <si>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</si>
  <si>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</si>
  <si>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</si>
  <si>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</si>
  <si>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</si>
  <si>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</si>
  <si>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</si>
  <si>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</si>
  <si>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</si>
  <si>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</si>
  <si>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</si>
  <si>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</si>
  <si>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</si>
  <si>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</si>
  <si>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</si>
  <si>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</si>
  <si>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</si>
  <si>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</si>
  <si>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</si>
  <si>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</si>
  <si>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</si>
  <si>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</si>
  <si>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</si>
  <si>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</si>
  <si>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</si>
  <si>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</si>
  <si>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</si>
  <si>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</si>
  <si>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</si>
  <si>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</si>
  <si>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</si>
  <si>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</si>
  <si>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</si>
  <si>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</si>
  <si>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</si>
  <si>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</si>
  <si>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</si>
  <si>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</si>
  <si>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</si>
  <si>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</si>
  <si>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</si>
  <si>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</si>
  <si>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</si>
  <si>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</si>
  <si>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</si>
  <si>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</si>
  <si>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</si>
  <si>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</si>
  <si>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</si>
  <si>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</si>
  <si>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</si>
  <si>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</si>
  <si>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</si>
  <si>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</si>
  <si>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</si>
  <si>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</si>
  <si>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</si>
  <si>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</si>
  <si>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</si>
  <si>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</si>
  <si>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</si>
  <si>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</si>
  <si>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</si>
  <si>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6619</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</si>
  <si>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</si>
  <si>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</si>
  <si>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</si>
  <si>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</si>
  <si>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</si>
  <si>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</si>
  <si>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</si>
  <si>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</si>
  <si>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</si>
  <si>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</si>
  <si>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</si>
  <si>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</si>
  <si>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</si>
  <si>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</si>
  <si>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</si>
  <si>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</si>
  <si>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</si>
  <si>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</si>
  <si>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</si>
  <si>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</si>
  <si>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</si>
  <si>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</si>
  <si>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</si>
  <si>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</si>
  <si>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</si>
  <si>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</si>
  <si>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</si>
  <si>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</si>
  <si>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</si>
  <si>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</si>
  <si>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</si>
  <si>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</si>
  <si>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</si>
  <si>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</si>
  <si>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</si>
  <si>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</si>
  <si>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</si>
  <si>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</si>
  <si>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</si>
  <si>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</si>
  <si>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</si>
  <si>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</si>
  <si>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</si>
  <si>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</si>
  <si>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</si>
  <si>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</si>
  <si>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</si>
  <si>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</si>
  <si>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</si>
  <si>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</si>
  <si>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</si>
  <si>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</si>
  <si>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</si>
  <si>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</si>
  <si>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</si>
  <si>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</si>
  <si>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</si>
  <si>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</si>
  <si>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</si>
  <si>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</si>
  <si>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</si>
  <si>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</si>
  <si>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</si>
  <si>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</si>
  <si>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</si>
  <si>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</si>
  <si>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</si>
  <si>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</si>
  <si>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</si>
  <si>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</si>
  <si>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</si>
  <si>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</si>
  <si>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</si>
  <si>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</si>
  <si>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</si>
  <si>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</si>
  <si>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</si>
  <si>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</si>
  <si>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</si>
  <si>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</si>
  <si>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</si>
  <si>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</si>
  <si>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</si>
  <si>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</si>
  <si>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</si>
  <si>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</si>
  <si>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</si>
  <si>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</si>
  <si>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</si>
  <si>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</si>
  <si>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</si>
  <si>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</si>
  <si>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</si>
  <si>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</si>
  <si>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</si>
  <si>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</si>
  <si>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</si>
  <si>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</si>
  <si>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</si>
  <si>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</si>
  <si>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</si>
  <si>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</si>
  <si>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</si>
  <si>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</si>
  <si>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</si>
  <si>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</si>
  <si>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</si>
  <si>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</si>
  <si>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</si>
  <si>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</si>
  <si>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</si>
  <si>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</si>
  <si>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</si>
  <si>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</si>
  <si>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</si>
  <si>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</si>
  <si>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</si>
  <si>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</si>
  <si>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</si>
  <si>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</si>
  <si>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</si>
  <si>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</si>
  <si>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</si>
  <si>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</si>
  <si>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</si>
  <si>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</si>
  <si>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</si>
  <si>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</si>
  <si>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</si>
  <si>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</si>
  <si>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</si>
  <si>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</si>
  <si>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</si>
  <si>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</si>
  <si>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</si>
  <si>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</si>
  <si>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</si>
  <si>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</si>
  <si>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</si>
  <si>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</si>
  <si>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</si>
  <si>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</si>
  <si>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</si>
  <si>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</si>
  <si>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</si>
  <si>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</si>
  <si>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</si>
  <si>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</si>
  <si>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</si>
  <si>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</si>
  <si>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</si>
  <si>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</si>
  <si>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</si>
  <si>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</si>
  <si>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</si>
  <si>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</si>
  <si>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</si>
  <si>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</si>
  <si>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</si>
  <si>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</si>
  <si>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</si>
  <si>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</si>
  <si>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</si>
  <si>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</si>
  <si>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</si>
  <si>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</si>
  <si>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</si>
  <si>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</si>
  <si>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</si>
  <si>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</si>
  <si>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</si>
  <si>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</si>
  <si>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</si>
  <si>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</si>
  <si>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</si>
  <si>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</si>
  <si>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</si>
  <si>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</si>
  <si>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</si>
  <si>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</si>
  <si>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</si>
  <si>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</si>
  <si>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</si>
  <si>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</si>
  <si>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</si>
  <si>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</si>
  <si>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</si>
  <si>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</si>
  <si>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</si>
  <si>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</si>
  <si>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</si>
  <si>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</si>
  <si>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</si>
  <si>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</si>
  <si>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</si>
  <si>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</si>
  <si>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</si>
  <si>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</si>
  <si>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</si>
  <si>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</si>
  <si>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</si>
  <si>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</si>
  <si>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</si>
  <si>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</si>
  <si>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</si>
  <si>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</si>
  <si>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</si>
  <si>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</si>
  <si>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</si>
  <si>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</si>
  <si>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</si>
  <si>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</si>
  <si>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</si>
  <si>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</si>
  <si>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</si>
  <si>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</si>
  <si>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</si>
  <si>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</si>
  <si>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</si>
  <si>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</si>
  <si>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</si>
  <si>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</si>
  <si>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</si>
  <si>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</si>
  <si>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</si>
  <si>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</si>
  <si>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</si>
  <si>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</si>
  <si>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</si>
  <si>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</si>
  <si>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</si>
  <si>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</si>
  <si>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</si>
  <si>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</si>
  <si>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</si>
  <si>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</si>
  <si>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</si>
  <si>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</si>
  <si>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</si>
  <si>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</si>
  <si>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</si>
  <si>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</si>
  <si>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</si>
  <si>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</si>
  <si>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</si>
  <si>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</si>
  <si>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</si>
  <si>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</si>
  <si>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</si>
  <si>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</si>
  <si>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</si>
  <si>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</si>
  <si>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</si>
  <si>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</si>
  <si>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</si>
  <si>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</si>
  <si>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</si>
  <si>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</si>
  <si>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</si>
  <si>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</si>
  <si>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</si>
  <si>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</si>
  <si>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</si>
  <si>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</si>
  <si>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</si>
  <si>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</si>
  <si>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</si>
  <si>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</si>
  <si>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</si>
  <si>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</si>
  <si>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</si>
  <si>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</si>
  <si>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</si>
  <si>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</si>
  <si>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</si>
  <si>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</si>
  <si>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</si>
  <si>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</si>
  <si>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</si>
  <si>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</si>
  <si>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</si>
  <si>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</si>
  <si>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</si>
  <si>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</si>
  <si>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</si>
  <si>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</si>
  <si>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</si>
  <si>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</si>
  <si>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</si>
  <si>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</si>
  <si>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</si>
  <si>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</si>
  <si>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</si>
  <si>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</si>
  <si>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</si>
  <si>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</si>
  <si>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</si>
  <si>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</si>
  <si>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</si>
  <si>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</si>
  <si>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</si>
  <si>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</si>
  <si>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</si>
  <si>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</si>
  <si>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</si>
  <si>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</si>
  <si>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</si>
  <si>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</si>
  <si>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</si>
  <si>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</si>
  <si>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</si>
  <si>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</si>
  <si>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</si>
  <si>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</si>
  <si>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</si>
  <si>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</si>
  <si>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</si>
  <si>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</si>
  <si>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</si>
  <si>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</si>
  <si>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</si>
  <si>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</si>
  <si>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</si>
  <si>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</si>
  <si>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</si>
  <si>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</si>
  <si>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</si>
  <si>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</si>
  <si>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</si>
  <si>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</si>
  <si>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</si>
  <si>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</si>
  <si>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</si>
  <si>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</si>
  <si>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</si>
  <si>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</si>
  <si>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</si>
  <si>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</si>
  <si>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</si>
  <si>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</si>
  <si>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</si>
  <si>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</si>
  <si>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</si>
  <si>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</si>
  <si>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</si>
  <si>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</si>
  <si>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</si>
  <si>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</si>
  <si>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</si>
  <si>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</si>
  <si>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</si>
  <si>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</si>
  <si>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</si>
  <si>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</si>
  <si>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</si>
  <si>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</si>
  <si>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</si>
  <si>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</si>
  <si>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</si>
  <si>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</si>
  <si>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</si>
  <si>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</si>
  <si>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</si>
  <si>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</si>
  <si>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</si>
  <si>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</si>
  <si>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</si>
  <si>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</si>
  <si>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</si>
  <si>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</si>
  <si>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</si>
  <si>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</si>
  <si>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</si>
  <si>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</si>
  <si>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</si>
  <si>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</si>
  <si>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</si>
  <si>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</si>
  <si>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</si>
  <si>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</si>
  <si>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</si>
  <si>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</si>
  <si>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</si>
  <si>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</si>
  <si>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</si>
  <si>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</si>
  <si>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</si>
  <si>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</si>
  <si>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</si>
  <si>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</si>
  <si>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</si>
  <si>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</si>
  <si>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</si>
  <si>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</si>
  <si>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</si>
  <si>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</si>
  <si>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</si>
  <si>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</si>
  <si>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</si>
  <si>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</si>
  <si>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</si>
  <si>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</si>
  <si>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</si>
  <si>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</si>
  <si>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</si>
  <si>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</si>
  <si>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</si>
  <si>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</si>
  <si>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</si>
  <si>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</si>
  <si>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</si>
  <si>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</si>
  <si>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</si>
  <si>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</si>
  <si>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</si>
  <si>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</si>
  <si>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</si>
  <si>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</si>
  <si>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</si>
  <si>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</si>
  <si>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</si>
  <si>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</si>
  <si>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</si>
  <si>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</si>
  <si>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</si>
  <si>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</si>
  <si>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</si>
  <si>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</si>
  <si>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</si>
  <si>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</si>
  <si>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</si>
  <si>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</si>
  <si>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</si>
  <si>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</si>
  <si>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</si>
  <si>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</si>
  <si>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</si>
  <si>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</si>
  <si>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</si>
  <si>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</si>
  <si>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</si>
  <si>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</si>
  <si>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</si>
  <si>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</si>
  <si>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</si>
  <si>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</si>
  <si>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</si>
  <si>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</si>
  <si>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</si>
  <si>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</si>
  <si>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</si>
  <si>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</si>
  <si>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</si>
  <si>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</si>
  <si>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</si>
  <si>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</si>
  <si>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</si>
  <si>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</si>
  <si>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</si>
  <si>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</si>
  <si>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</si>
  <si>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</si>
  <si>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</si>
  <si>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</si>
  <si>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</si>
  <si>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</si>
  <si>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</si>
  <si>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</si>
  <si>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</si>
  <si>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</si>
  <si>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</si>
  <si>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</si>
  <si>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</si>
  <si>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</si>
  <si>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</si>
  <si>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</si>
  <si>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</si>
  <si>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</si>
  <si>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</si>
  <si>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</si>
  <si>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</si>
  <si>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</si>
  <si>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</si>
  <si>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</si>
  <si>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</si>
  <si>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</si>
  <si>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</si>
  <si>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</si>
  <si>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</si>
  <si>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</si>
  <si>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</si>
  <si>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</si>
  <si>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</si>
  <si>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</si>
  <si>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</si>
  <si>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</si>
  <si>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</si>
  <si>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</si>
  <si>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</si>
  <si>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</si>
  <si>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</si>
  <si>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</si>
  <si>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</si>
  <si>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</si>
  <si>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</si>
  <si>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</si>
  <si>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</si>
  <si>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</si>
  <si>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</si>
  <si>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</si>
  <si>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</si>
  <si>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</si>
  <si>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</si>
  <si>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</si>
  <si>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</si>
  <si>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</si>
  <si>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</si>
  <si>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</si>
  <si>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</si>
  <si>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</si>
  <si>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</si>
  <si>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</si>
  <si>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</si>
  <si>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</si>
  <si>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</si>
  <si>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</si>
  <si>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</si>
  <si>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</si>
  <si>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</si>
  <si>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</si>
  <si>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</si>
  <si>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</si>
  <si>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</si>
  <si>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</si>
  <si>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</si>
  <si>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</si>
  <si>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</si>
  <si>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</si>
  <si>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</si>
  <si>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</si>
  <si>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</si>
  <si>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</si>
  <si>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</si>
  <si>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</si>
  <si>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</si>
  <si>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</si>
  <si>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</si>
  <si>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</si>
  <si>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5924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</si>
  <si>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</si>
  <si>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</si>
  <si>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</si>
  <si>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</si>
  <si>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</si>
  <si>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</si>
  <si>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</si>
  <si>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</si>
  <si>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</si>
  <si>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</si>
  <si>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</si>
  <si>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</si>
  <si>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</si>
  <si>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</si>
  <si>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</si>
  <si>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</si>
  <si>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</si>
  <si>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</si>
  <si>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</si>
  <si>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</si>
  <si>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</si>
  <si>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</si>
  <si>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</si>
  <si>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</si>
  <si>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</si>
  <si>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</si>
  <si>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</si>
  <si>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</si>
  <si>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</si>
  <si>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</si>
  <si>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</si>
  <si>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</si>
  <si>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</si>
  <si>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</si>
  <si>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</si>
  <si>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</si>
  <si>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</si>
  <si>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</si>
  <si>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</si>
  <si>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</si>
  <si>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</si>
  <si>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</si>
  <si>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</si>
  <si>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</si>
  <si>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</si>
  <si>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</si>
  <si>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</si>
  <si>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</si>
  <si>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</si>
  <si>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</si>
  <si>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</si>
  <si>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</si>
  <si>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</si>
  <si>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</si>
  <si>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</si>
  <si>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</si>
  <si>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</si>
  <si>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</si>
  <si>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</si>
  <si>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</si>
  <si>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</si>
  <si>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</si>
  <si>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</si>
  <si>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</si>
  <si>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</si>
  <si>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</si>
  <si>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</si>
  <si>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</si>
  <si>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</si>
  <si>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</si>
  <si>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</si>
  <si>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</si>
  <si>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</si>
  <si>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</si>
  <si>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</si>
  <si>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</si>
  <si>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</si>
  <si>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</si>
  <si>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</si>
  <si>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</si>
  <si>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</si>
  <si>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</si>
  <si>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</si>
  <si>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</si>
  <si>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</si>
  <si>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</si>
  <si>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</si>
  <si>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</si>
  <si>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</si>
  <si>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</si>
  <si>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</si>
  <si>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</si>
  <si>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</si>
  <si>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</si>
  <si>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</si>
  <si>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</si>
  <si>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</si>
  <si>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</si>
  <si>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</si>
  <si>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</si>
  <si>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</si>
  <si>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</si>
  <si>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</si>
  <si>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</si>
  <si>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</si>
  <si>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</si>
  <si>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</si>
  <si>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</si>
  <si>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</si>
  <si>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</si>
  <si>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</si>
  <si>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</si>
  <si>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</si>
  <si>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</si>
  <si>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</si>
  <si>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</si>
  <si>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</si>
  <si>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</si>
  <si>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</si>
  <si>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</si>
  <si>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</si>
  <si>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</si>
  <si>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</si>
  <si>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</si>
  <si>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</si>
  <si>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</si>
  <si>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</si>
  <si>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</si>
  <si>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</si>
  <si>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</si>
  <si>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</si>
  <si>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</si>
  <si>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</si>
  <si>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</si>
  <si>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</si>
  <si>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</si>
  <si>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</si>
  <si>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</si>
  <si>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</si>
  <si>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</si>
  <si>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</si>
  <si>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</si>
  <si>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</si>
  <si>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</si>
  <si>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</si>
  <si>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</si>
  <si>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</si>
  <si>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</si>
  <si>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</si>
  <si>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</si>
  <si>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</si>
  <si>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</si>
  <si>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</si>
  <si>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</si>
  <si>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</si>
  <si>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</si>
  <si>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</si>
  <si>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</si>
  <si>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</si>
  <si>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</si>
  <si>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</si>
  <si>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</si>
  <si>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</si>
  <si>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</si>
  <si>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</si>
  <si>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</si>
  <si>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</si>
  <si>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</si>
  <si>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</si>
  <si>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</si>
  <si>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</si>
  <si>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</si>
  <si>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</si>
  <si>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</si>
  <si>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</si>
  <si>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</si>
  <si>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</si>
  <si>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</si>
  <si>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</si>
  <si>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</si>
  <si>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</si>
  <si>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</si>
  <si>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</si>
  <si>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</si>
  <si>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</si>
  <si>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</si>
  <si>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</si>
  <si>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</si>
  <si>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</si>
  <si>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</si>
  <si>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</si>
  <si>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</si>
  <si>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</si>
  <si>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</si>
  <si>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</si>
  <si>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</si>
  <si>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</si>
  <si>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5060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</si>
  <si>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</si>
  <si>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</si>
  <si>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</si>
  <si>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</si>
  <si>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</si>
  <si>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</si>
  <si>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</si>
  <si>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</si>
  <si>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</si>
  <si>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</si>
  <si>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</si>
  <si>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</si>
  <si>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</si>
  <si>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</si>
  <si>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</si>
  <si>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</si>
  <si>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</si>
  <si>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</si>
  <si>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</si>
  <si>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</si>
  <si>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</si>
  <si>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</si>
  <si>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</si>
  <si>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</si>
  <si>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</si>
  <si>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</si>
  <si>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</si>
  <si>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</si>
  <si>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</si>
  <si>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</si>
  <si>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</si>
  <si>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</si>
  <si>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</si>
  <si>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</si>
  <si>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</si>
  <si>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</si>
  <si>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</si>
  <si>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</si>
  <si>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</si>
  <si>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</si>
  <si>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</si>
  <si>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</si>
  <si>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</si>
  <si>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</si>
  <si>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</si>
  <si>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</si>
  <si>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</si>
  <si>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</si>
  <si>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</si>
  <si>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</si>
  <si>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</si>
  <si>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</si>
  <si>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</si>
  <si>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</si>
  <si>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</si>
  <si>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</si>
  <si>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</si>
  <si>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</si>
  <si>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</si>
  <si>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</si>
  <si>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</si>
  <si>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</si>
  <si>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</si>
  <si>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</si>
  <si>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</si>
  <si>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</si>
  <si>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</si>
  <si>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</si>
  <si>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</si>
  <si>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</si>
  <si>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</si>
  <si>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</si>
  <si>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</si>
  <si>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</si>
  <si>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</si>
  <si>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</si>
  <si>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</si>
  <si>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</si>
  <si>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</si>
  <si>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</si>
  <si>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</si>
  <si>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</si>
  <si>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</si>
  <si>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</si>
  <si>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</si>
  <si>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</si>
  <si>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</si>
  <si>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</si>
  <si>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</si>
  <si>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</si>
  <si>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</si>
  <si>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</si>
  <si>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</si>
  <si>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</si>
  <si>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</si>
  <si>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</si>
  <si>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</si>
  <si>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</si>
  <si>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</si>
  <si>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</si>
  <si>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</si>
  <si>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</si>
  <si>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</si>
  <si>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</si>
  <si>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</si>
  <si>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</si>
  <si>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</si>
  <si>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</si>
  <si>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</si>
  <si>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</si>
  <si>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</si>
  <si>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</si>
  <si>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</si>
  <si>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</si>
  <si>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</si>
  <si>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</si>
  <si>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</si>
  <si>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</si>
  <si>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</si>
  <si>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</si>
  <si>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</si>
  <si>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</si>
  <si>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</si>
  <si>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</si>
  <si>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</si>
  <si>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</si>
  <si>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</si>
  <si>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</si>
  <si>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</si>
  <si>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</si>
  <si>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</si>
  <si>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</si>
  <si>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</si>
  <si>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</si>
  <si>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</si>
  <si>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</si>
  <si>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</si>
  <si>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</si>
  <si>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</si>
  <si>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</si>
  <si>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</si>
  <si>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</si>
  <si>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</si>
  <si>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</si>
  <si>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</si>
  <si>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</si>
  <si>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</si>
  <si>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</si>
  <si>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</si>
  <si>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</si>
  <si>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</si>
  <si>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</si>
  <si>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</si>
  <si>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</si>
  <si>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</si>
  <si>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</si>
  <si>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</si>
  <si>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</si>
  <si>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</si>
  <si>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</si>
  <si>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</si>
  <si>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</si>
  <si>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</si>
  <si>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</si>
  <si>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</si>
  <si>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</si>
  <si>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</si>
  <si>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</si>
  <si>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</si>
  <si>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</si>
  <si>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</si>
  <si>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</si>
  <si>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</si>
  <si>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</si>
  <si>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4732</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</si>
  <si>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</si>
  <si>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</si>
  <si>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</si>
  <si>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</si>
  <si>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</si>
  <si>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</si>
  <si>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</si>
  <si>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</si>
  <si>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</si>
  <si>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</si>
  <si>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</si>
  <si>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</si>
  <si>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</si>
  <si>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</si>
  <si>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</si>
  <si>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</si>
  <si>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</si>
  <si>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</si>
  <si>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</si>
  <si>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</si>
  <si>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</si>
  <si>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</si>
  <si>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</si>
  <si>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</si>
  <si>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</si>
  <si>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</si>
  <si>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</si>
  <si>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</si>
  <si>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</si>
  <si>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</si>
  <si>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</si>
  <si>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</si>
  <si>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</si>
  <si>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</si>
  <si>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</si>
  <si>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</si>
  <si>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</si>
  <si>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</si>
  <si>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</si>
  <si>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</si>
  <si>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</si>
  <si>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</si>
  <si>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4728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</si>
  <si>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</si>
  <si>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</si>
  <si>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</si>
  <si>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</si>
  <si>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</si>
  <si>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</si>
  <si>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</si>
  <si>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</si>
  <si>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</si>
  <si>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</si>
  <si>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</si>
  <si>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</si>
  <si>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</si>
  <si>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</si>
  <si>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</si>
  <si>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</si>
  <si>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</si>
  <si>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</si>
  <si>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</si>
  <si>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</si>
  <si>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</si>
  <si>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</si>
  <si>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</si>
  <si>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</si>
  <si>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</si>
  <si>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</si>
  <si>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</si>
  <si>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</si>
  <si>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</si>
  <si>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</si>
  <si>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</si>
  <si>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</si>
  <si>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</si>
  <si>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</si>
  <si>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</si>
  <si>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</si>
  <si>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</si>
  <si>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</si>
  <si>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</si>
  <si>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</si>
  <si>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</si>
  <si>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</si>
  <si>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</si>
  <si>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</si>
  <si>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</si>
  <si>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</si>
  <si>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</si>
  <si>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</si>
  <si>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</si>
  <si>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</si>
  <si>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</si>
  <si>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</si>
  <si>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</si>
  <si>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4677</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</si>
  <si>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</si>
  <si>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</si>
  <si>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</si>
  <si>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</si>
  <si>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</si>
  <si>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</si>
  <si>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</si>
  <si>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</si>
  <si>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</si>
  <si>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</si>
  <si>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</si>
  <si>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</si>
  <si>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</si>
  <si>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</si>
  <si>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</si>
  <si>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</si>
  <si>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</si>
  <si>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</si>
  <si>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</si>
  <si>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</si>
  <si>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</si>
  <si>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</si>
  <si>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</si>
  <si>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</si>
  <si>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</si>
  <si>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</si>
  <si>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</si>
  <si>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</si>
  <si>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</si>
  <si>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</si>
  <si>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</si>
  <si>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</si>
  <si>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</si>
  <si>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</si>
  <si>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</si>
  <si>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</si>
  <si>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</si>
  <si>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</si>
  <si>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</si>
  <si>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</si>
  <si>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</si>
  <si>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</si>
  <si>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</si>
  <si>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</si>
  <si>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</si>
  <si>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</si>
  <si>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</si>
  <si>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</si>
  <si>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</si>
  <si>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</si>
  <si>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</si>
  <si>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</si>
  <si>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</si>
  <si>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</si>
  <si>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</si>
  <si>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</si>
  <si>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</si>
  <si>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</si>
  <si>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</si>
  <si>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</si>
  <si>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</si>
  <si>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</si>
  <si>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</si>
  <si>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</si>
  <si>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</si>
  <si>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</si>
  <si>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</si>
  <si>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</si>
  <si>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</si>
  <si>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</si>
  <si>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</si>
  <si>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</si>
  <si>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</si>
  <si>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</si>
  <si>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</si>
  <si>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</si>
  <si>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</si>
  <si>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</si>
  <si>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</si>
  <si>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</si>
  <si>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</si>
  <si>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</si>
  <si>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</si>
  <si>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</si>
  <si>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</si>
  <si>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</si>
  <si>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</si>
  <si>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</si>
  <si>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</si>
  <si>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</si>
  <si>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</si>
  <si>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</si>
  <si>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</si>
  <si>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</si>
  <si>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</si>
  <si>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</si>
  <si>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</si>
  <si>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</si>
  <si>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</si>
  <si>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</si>
  <si>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</si>
  <si>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</si>
  <si>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</si>
  <si>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</si>
  <si>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</si>
  <si>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</si>
  <si>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</si>
  <si>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</si>
  <si>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</si>
  <si>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</si>
  <si>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</si>
  <si>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</si>
  <si>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</si>
  <si>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</si>
  <si>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</si>
  <si>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</si>
  <si>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</si>
  <si>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</si>
  <si>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</si>
  <si>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</si>
  <si>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</si>
  <si>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</si>
  <si>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</si>
  <si>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</si>
  <si>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</si>
  <si>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</si>
  <si>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</si>
  <si>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</si>
  <si>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</si>
  <si>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</si>
  <si>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</si>
  <si>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</si>
  <si>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</si>
  <si>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</si>
  <si>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</si>
  <si>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</si>
  <si>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</si>
  <si>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</si>
  <si>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</si>
  <si>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</si>
  <si>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</si>
  <si>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</si>
  <si>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</si>
  <si>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</si>
  <si>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</si>
  <si>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</si>
  <si>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</si>
  <si>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</si>
  <si>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</si>
  <si>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</si>
  <si>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</si>
  <si>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</si>
  <si>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</si>
  <si>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</si>
  <si>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</si>
  <si>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</si>
  <si>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</si>
  <si>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</si>
  <si>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</si>
  <si>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</si>
  <si>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</si>
  <si>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</si>
  <si>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</si>
  <si>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</si>
  <si>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</si>
  <si>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</si>
  <si>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</si>
  <si>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</si>
  <si>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</si>
  <si>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</si>
  <si>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</si>
  <si>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</si>
  <si>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</si>
  <si>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</si>
  <si>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</si>
  <si>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</si>
  <si>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</si>
  <si>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</si>
  <si>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</si>
  <si>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</si>
  <si>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</si>
  <si>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</si>
  <si>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</si>
  <si>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</si>
  <si>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</si>
  <si>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</si>
  <si>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</si>
  <si>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</si>
  <si>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</si>
  <si>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</si>
  <si>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</si>
  <si>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</si>
  <si>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</si>
  <si>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</si>
  <si>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</si>
  <si>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</si>
  <si>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</si>
  <si>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</si>
  <si>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</si>
  <si>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</si>
  <si>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</si>
  <si>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</si>
  <si>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</si>
  <si>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</si>
  <si>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</si>
  <si>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</si>
  <si>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</si>
  <si>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</si>
  <si>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</si>
  <si>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</si>
  <si>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</si>
  <si>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</si>
  <si>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</si>
  <si>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</si>
  <si>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</si>
  <si>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</si>
  <si>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</si>
  <si>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</si>
  <si>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</si>
  <si>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</si>
  <si>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</si>
  <si>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</si>
  <si>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</si>
  <si>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</si>
  <si>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</si>
  <si>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</si>
  <si>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</si>
  <si>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</si>
  <si>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</si>
  <si>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</si>
  <si>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</si>
  <si>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</si>
  <si>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</si>
  <si>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</si>
  <si>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</si>
  <si>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</si>
  <si>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</si>
  <si>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</si>
  <si>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</si>
  <si>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</si>
  <si>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</si>
  <si>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</si>
  <si>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</si>
  <si>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</si>
  <si>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</si>
  <si>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</si>
  <si>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</si>
  <si>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</si>
  <si>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</si>
  <si>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</si>
  <si>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</si>
  <si>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</si>
  <si>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</si>
  <si>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</si>
  <si>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</si>
  <si>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</si>
  <si>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</si>
  <si>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</si>
  <si>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</si>
  <si>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</si>
  <si>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</si>
  <si>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</si>
  <si>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</si>
  <si>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</si>
  <si>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</si>
  <si>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</si>
  <si>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</si>
  <si>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</si>
  <si>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</si>
  <si>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</si>
  <si>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</si>
  <si>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</si>
  <si>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</si>
  <si>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</si>
  <si>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</si>
  <si>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</si>
  <si>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</si>
  <si>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</si>
  <si>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</si>
  <si>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</si>
  <si>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</si>
  <si>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</si>
  <si>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</si>
  <si>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</si>
  <si>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</si>
  <si>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</si>
  <si>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</si>
  <si>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</si>
  <si>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</si>
  <si>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</si>
  <si>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</si>
  <si>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</si>
  <si>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</si>
  <si>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</si>
  <si>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</si>
  <si>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</si>
  <si>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</si>
  <si>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</si>
  <si>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</si>
  <si>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</si>
  <si>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</si>
  <si>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</si>
  <si>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</si>
  <si>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</si>
  <si>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</si>
  <si>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</si>
  <si>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</si>
  <si>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</si>
  <si>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</si>
  <si>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</si>
  <si>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</si>
  <si>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</si>
  <si>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</si>
  <si>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</si>
  <si>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</si>
  <si>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</si>
  <si>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</si>
  <si>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</si>
  <si>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</si>
  <si>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</si>
  <si>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</si>
  <si>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</si>
  <si>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</si>
  <si>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</si>
  <si>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</si>
  <si>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</si>
  <si>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</si>
  <si>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</si>
  <si>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</si>
  <si>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</si>
  <si>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</si>
  <si>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</si>
  <si>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</si>
  <si>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</si>
  <si>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</si>
  <si>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</si>
  <si>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</si>
  <si>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</si>
  <si>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</si>
  <si>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</si>
  <si>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</si>
  <si>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</si>
  <si>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</si>
  <si>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</si>
  <si>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</si>
  <si>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</si>
  <si>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</si>
  <si>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</si>
  <si>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</si>
  <si>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</si>
  <si>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</si>
  <si>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</si>
  <si>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</si>
  <si>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</si>
  <si>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</si>
  <si>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</si>
  <si>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</si>
  <si>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</si>
  <si>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</si>
  <si>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</si>
  <si>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</si>
  <si>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</si>
  <si>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</si>
  <si>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</si>
  <si>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</si>
  <si>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</si>
  <si>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</si>
  <si>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</si>
  <si>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</si>
  <si>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</si>
  <si>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</si>
  <si>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</si>
  <si>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</si>
  <si>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</si>
  <si>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</si>
  <si>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</si>
  <si>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</si>
  <si>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</si>
  <si>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</si>
  <si>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</si>
  <si>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</si>
  <si>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</si>
  <si>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</si>
  <si>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</si>
  <si>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</si>
  <si>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</si>
  <si>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</si>
  <si>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</si>
  <si>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</si>
  <si>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</si>
  <si>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</si>
  <si>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</si>
  <si>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</si>
  <si>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</si>
  <si>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</si>
  <si>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</si>
  <si>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shoutplenty</t>
  </si>
  <si>
    <t>4019</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</si>
  <si>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</si>
  <si>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</si>
  <si>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</si>
  <si>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</si>
  <si>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</si>
  <si>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</si>
  <si>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</si>
  <si>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</si>
  <si>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</si>
  <si>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</si>
  <si>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</si>
  <si>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</si>
  <si>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</si>
  <si>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</si>
  <si>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</si>
  <si>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</si>
  <si>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</si>
  <si>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</si>
  <si>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</si>
  <si>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</si>
  <si>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</si>
  <si>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</si>
  <si>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</si>
  <si>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</si>
  <si>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</si>
  <si>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</si>
  <si>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</si>
  <si>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</si>
  <si>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</si>
  <si>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</si>
  <si>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</si>
  <si>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</si>
  <si>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</si>
  <si>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</si>
  <si>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</si>
  <si>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</si>
  <si>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</si>
  <si>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</si>
  <si>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</si>
  <si>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</si>
  <si>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</si>
  <si>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</si>
  <si>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</si>
  <si>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</si>
  <si>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</si>
  <si>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</si>
  <si>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</si>
  <si>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</si>
  <si>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</si>
  <si>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</si>
  <si>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</si>
  <si>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</si>
  <si>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</si>
  <si>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</si>
  <si>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</si>
  <si>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</si>
  <si>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</si>
  <si>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</si>
  <si>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</si>
  <si>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</si>
  <si>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</si>
  <si>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</si>
  <si>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</si>
  <si>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</si>
  <si>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</si>
  <si>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</si>
  <si>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</si>
  <si>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</si>
  <si>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</si>
  <si>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</si>
  <si>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</si>
  <si>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</si>
  <si>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</si>
  <si>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</si>
  <si>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</si>
  <si>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</si>
  <si>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</si>
  <si>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</si>
  <si>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</si>
  <si>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</si>
  <si>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</si>
  <si>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</si>
  <si>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</si>
  <si>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</si>
  <si>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</si>
  <si>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</si>
  <si>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</si>
  <si>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</si>
  <si>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</si>
  <si>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</si>
  <si>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</si>
  <si>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</si>
  <si>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</si>
  <si>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</si>
  <si>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</si>
  <si>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</si>
  <si>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</si>
  <si>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</si>
  <si>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</si>
  <si>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</si>
  <si>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</si>
  <si>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</si>
  <si>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</si>
  <si>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</si>
  <si>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</si>
  <si>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</si>
  <si>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</si>
  <si>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</si>
  <si>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</si>
  <si>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</si>
  <si>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</si>
  <si>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</si>
  <si>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</si>
  <si>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</si>
  <si>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</si>
  <si>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</si>
  <si>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</si>
  <si>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</si>
  <si>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</si>
  <si>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</si>
  <si>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</si>
  <si>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</si>
  <si>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</si>
  <si>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</si>
  <si>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</si>
  <si>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</si>
  <si>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</si>
  <si>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</si>
  <si>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</si>
  <si>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</si>
  <si>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</si>
  <si>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</si>
  <si>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</si>
  <si>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</si>
  <si>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</si>
  <si>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</si>
  <si>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</si>
  <si>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</si>
  <si>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</si>
  <si>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</si>
  <si>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</si>
  <si>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</si>
  <si>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</si>
  <si>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</si>
  <si>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</si>
  <si>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</si>
  <si>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</si>
  <si>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</si>
  <si>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</si>
  <si>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</si>
  <si>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</si>
  <si>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</si>
  <si>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</si>
  <si>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</si>
  <si>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</si>
  <si>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</si>
  <si>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</si>
  <si>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</si>
  <si>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</si>
  <si>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</si>
  <si>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</si>
  <si>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</si>
  <si>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</si>
  <si>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</si>
  <si>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</si>
  <si>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</si>
  <si>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</si>
  <si>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</si>
  <si>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</si>
  <si>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</si>
  <si>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</si>
  <si>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</si>
  <si>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</si>
  <si>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</si>
  <si>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</si>
  <si>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</si>
  <si>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</si>
  <si>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</si>
  <si>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</si>
  <si>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</si>
  <si>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</si>
  <si>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</si>
  <si>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</si>
  <si>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</si>
  <si>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</si>
  <si>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</si>
  <si>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</si>
  <si>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</si>
  <si>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</si>
  <si>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</si>
  <si>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</si>
  <si>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</si>
  <si>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</si>
  <si>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</si>
  <si>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</si>
  <si>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</si>
  <si>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</si>
  <si>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</si>
  <si>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</si>
  <si>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</si>
  <si>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</si>
  <si>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</si>
  <si>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</si>
  <si>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</si>
  <si>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</si>
  <si>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</si>
  <si>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</si>
  <si>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</si>
  <si>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</si>
  <si>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</si>
  <si>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</si>
  <si>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</si>
  <si>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</si>
  <si>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</si>
  <si>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</si>
  <si>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</si>
  <si>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</si>
  <si>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</si>
  <si>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</si>
  <si>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</si>
  <si>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</si>
  <si>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</si>
  <si>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</si>
  <si>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</si>
  <si>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</si>
  <si>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</si>
  <si>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</si>
  <si>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</si>
  <si>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</si>
  <si>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</si>
  <si>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</si>
  <si>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</si>
  <si>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</si>
  <si>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</si>
  <si>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</si>
  <si>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</si>
  <si>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</si>
  <si>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</si>
  <si>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</si>
  <si>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</si>
  <si>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</si>
  <si>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</si>
  <si>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</si>
  <si>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</si>
  <si>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</si>
  <si>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</si>
  <si>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</si>
  <si>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</si>
  <si>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</si>
  <si>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</si>
  <si>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</si>
  <si>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</si>
  <si>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</si>
  <si>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</si>
  <si>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</si>
  <si>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</si>
  <si>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</si>
  <si>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</si>
  <si>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</si>
  <si>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</si>
  <si>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</si>
  <si>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</si>
  <si>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</si>
  <si>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</si>
  <si>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</si>
  <si>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</si>
  <si>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</si>
  <si>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</si>
  <si>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</si>
  <si>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</si>
  <si>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</si>
  <si>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</si>
  <si>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</si>
  <si>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</si>
  <si>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</si>
  <si>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3694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</si>
  <si>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</si>
  <si>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</si>
  <si>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</si>
  <si>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</si>
  <si>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</si>
  <si>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</si>
  <si>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</si>
  <si>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</si>
  <si>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</si>
  <si>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</si>
  <si>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</si>
  <si>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</si>
  <si>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</si>
  <si>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</si>
  <si>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</si>
  <si>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</si>
  <si>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</si>
  <si>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</si>
  <si>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</si>
  <si>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</si>
  <si>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</si>
  <si>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</si>
  <si>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</si>
  <si>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</si>
  <si>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</si>
  <si>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</si>
  <si>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</si>
  <si>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</si>
  <si>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</si>
  <si>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</si>
  <si>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</si>
  <si>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</si>
  <si>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</si>
  <si>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</si>
  <si>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</si>
  <si>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</si>
  <si>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</si>
  <si>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</si>
  <si>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</si>
  <si>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</si>
  <si>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</si>
  <si>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</si>
  <si>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</si>
  <si>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</si>
  <si>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</si>
  <si>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</si>
  <si>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</si>
  <si>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</si>
  <si>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</si>
  <si>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</si>
  <si>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</si>
  <si>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</si>
  <si>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</si>
  <si>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</si>
  <si>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</si>
  <si>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</si>
  <si>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</si>
  <si>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</si>
  <si>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</si>
  <si>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</si>
  <si>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</si>
  <si>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</si>
  <si>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</si>
  <si>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</si>
  <si>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</si>
  <si>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</si>
  <si>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</si>
  <si>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</si>
  <si>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</si>
  <si>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</si>
  <si>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</si>
  <si>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</si>
  <si>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</si>
  <si>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3691</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</si>
  <si>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</si>
  <si>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</si>
  <si>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</si>
  <si>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</si>
  <si>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</si>
  <si>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</si>
  <si>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</si>
  <si>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</si>
  <si>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</si>
  <si>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</si>
  <si>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</si>
  <si>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</si>
  <si>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</si>
  <si>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</si>
  <si>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</si>
  <si>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</si>
  <si>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</si>
  <si>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</si>
  <si>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</si>
  <si>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</si>
  <si>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</si>
  <si>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</si>
  <si>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</si>
  <si>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</si>
  <si>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</si>
  <si>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</si>
  <si>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</si>
  <si>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</si>
  <si>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</si>
  <si>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</si>
  <si>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</si>
  <si>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</si>
  <si>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</si>
  <si>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</si>
  <si>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</si>
  <si>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</si>
  <si>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</si>
  <si>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</si>
  <si>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</si>
  <si>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</si>
  <si>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</si>
  <si>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</si>
  <si>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</si>
  <si>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</si>
  <si>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</si>
  <si>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</si>
  <si>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</si>
  <si>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</si>
  <si>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</si>
  <si>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</si>
  <si>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</si>
  <si>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</si>
  <si>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</si>
  <si>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</si>
  <si>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</si>
  <si>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</si>
  <si>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</si>
  <si>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</si>
  <si>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</si>
  <si>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</si>
  <si>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</si>
  <si>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</si>
  <si>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</si>
  <si>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</si>
  <si>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</si>
  <si>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</si>
  <si>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</si>
  <si>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</si>
  <si>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</si>
  <si>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</si>
  <si>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</si>
  <si>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</si>
  <si>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</si>
  <si>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</si>
  <si>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</si>
  <si>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</si>
  <si>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</si>
  <si>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</si>
  <si>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</si>
  <si>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</si>
  <si>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</si>
  <si>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</si>
  <si>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</si>
  <si>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</si>
  <si>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</si>
  <si>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</si>
  <si>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</si>
  <si>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</si>
  <si>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</si>
  <si>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</si>
  <si>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</si>
  <si>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</si>
  <si>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</si>
  <si>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</si>
  <si>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</si>
  <si>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</si>
  <si>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</si>
  <si>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</si>
  <si>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</si>
  <si>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</si>
  <si>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</si>
  <si>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</si>
  <si>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</si>
  <si>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</si>
  <si>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</si>
  <si>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</si>
  <si>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</si>
  <si>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</si>
  <si>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</si>
  <si>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</si>
  <si>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</si>
  <si>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</si>
  <si>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</si>
  <si>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</si>
  <si>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</si>
  <si>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</si>
  <si>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</si>
  <si>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</si>
  <si>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</si>
  <si>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</si>
  <si>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</si>
  <si>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</si>
  <si>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</si>
  <si>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</si>
  <si>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</si>
  <si>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</si>
  <si>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</si>
  <si>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</si>
  <si>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</si>
  <si>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</si>
  <si>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</si>
  <si>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</si>
  <si>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</si>
  <si>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</si>
  <si>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</si>
  <si>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</si>
  <si>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</si>
  <si>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</si>
  <si>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</si>
  <si>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</si>
  <si>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</si>
  <si>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</si>
  <si>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</si>
  <si>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</si>
  <si>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</si>
  <si>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</si>
  <si>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</si>
  <si>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</si>
  <si>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</si>
  <si>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</si>
  <si>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</si>
  <si>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</si>
  <si>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</si>
  <si>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</si>
  <si>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</si>
  <si>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</si>
  <si>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</si>
  <si>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</si>
  <si>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</si>
  <si>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</si>
  <si>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</si>
  <si>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</si>
  <si>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</si>
  <si>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</si>
  <si>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</si>
  <si>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</si>
  <si>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</si>
  <si>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</si>
  <si>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</si>
  <si>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</si>
  <si>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</si>
  <si>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</si>
  <si>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</si>
  <si>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</si>
  <si>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</si>
  <si>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</si>
  <si>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</si>
  <si>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</si>
  <si>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</si>
  <si>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</si>
  <si>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</si>
  <si>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</si>
  <si>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</si>
  <si>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</si>
  <si>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</si>
  <si>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</si>
  <si>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</si>
  <si>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</si>
  <si>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</si>
  <si>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</si>
  <si>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</si>
  <si>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</si>
  <si>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</si>
  <si>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</si>
  <si>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</si>
  <si>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</si>
  <si>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</si>
  <si>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</si>
  <si>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</si>
  <si>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</si>
  <si>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</si>
  <si>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</si>
  <si>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</si>
  <si>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</si>
  <si>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</si>
  <si>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</si>
  <si>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</si>
  <si>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</si>
  <si>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</si>
  <si>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</si>
  <si>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</si>
  <si>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</si>
  <si>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</si>
  <si>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</si>
  <si>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</si>
  <si>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</si>
  <si>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</si>
  <si>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</si>
  <si>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</si>
  <si>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</si>
  <si>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</si>
  <si>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</si>
  <si>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</si>
  <si>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</si>
  <si>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</si>
  <si>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</si>
  <si>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</si>
  <si>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</si>
  <si>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</si>
  <si>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</si>
  <si>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</si>
  <si>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</si>
  <si>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</si>
  <si>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</si>
  <si>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</si>
  <si>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</si>
  <si>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</si>
  <si>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</si>
  <si>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</si>
  <si>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</si>
  <si>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</si>
  <si>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</si>
  <si>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</si>
  <si>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</si>
  <si>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</si>
  <si>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</si>
  <si>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</si>
  <si>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</si>
  <si>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</si>
  <si>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</si>
  <si>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</si>
  <si>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</si>
  <si>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</si>
  <si>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</si>
  <si>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</si>
  <si>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</si>
  <si>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</si>
  <si>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</si>
  <si>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</si>
  <si>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</si>
  <si>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</si>
  <si>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</si>
  <si>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</si>
  <si>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</si>
  <si>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</si>
  <si>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</si>
  <si>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</si>
  <si>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</si>
  <si>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</si>
  <si>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</si>
  <si>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</si>
  <si>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</si>
  <si>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</si>
  <si>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</si>
  <si>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</si>
  <si>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</si>
  <si>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</si>
  <si>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</si>
  <si>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</si>
  <si>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</si>
  <si>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</si>
  <si>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</si>
  <si>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</si>
  <si>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</si>
  <si>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</si>
  <si>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</si>
  <si>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</si>
  <si>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</si>
  <si>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</si>
  <si>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</si>
  <si>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</si>
  <si>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</si>
  <si>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</si>
  <si>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</si>
  <si>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</si>
  <si>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</si>
  <si>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</si>
  <si>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</si>
  <si>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</si>
  <si>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</si>
  <si>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</si>
  <si>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</si>
  <si>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</si>
  <si>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</si>
  <si>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</si>
  <si>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</si>
  <si>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</si>
  <si>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</si>
  <si>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</si>
  <si>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</si>
  <si>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</si>
  <si>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</si>
  <si>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</si>
  <si>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</si>
  <si>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</si>
  <si>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</si>
  <si>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</si>
  <si>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</si>
  <si>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</si>
  <si>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</si>
  <si>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</si>
  <si>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</si>
  <si>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</si>
  <si>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</si>
  <si>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</si>
  <si>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</si>
  <si>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</si>
  <si>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</si>
  <si>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</si>
  <si>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</si>
  <si>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</si>
  <si>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</si>
  <si>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</si>
  <si>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</si>
  <si>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</si>
  <si>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</si>
  <si>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</si>
  <si>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</si>
  <si>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</si>
  <si>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</si>
  <si>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</si>
  <si>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</si>
  <si>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</si>
  <si>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</si>
  <si>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</si>
  <si>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</si>
  <si>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</si>
  <si>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</si>
  <si>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</si>
  <si>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</si>
  <si>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</si>
  <si>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</si>
  <si>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</si>
  <si>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</si>
  <si>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</si>
  <si>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</si>
  <si>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</si>
  <si>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</si>
  <si>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</si>
  <si>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</si>
  <si>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</si>
  <si>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</si>
  <si>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</si>
  <si>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</si>
  <si>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</si>
  <si>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</si>
  <si>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</si>
  <si>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</si>
  <si>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</si>
  <si>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</si>
  <si>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</si>
  <si>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</si>
  <si>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</si>
  <si>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</si>
  <si>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</si>
  <si>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</si>
  <si>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</si>
  <si>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</si>
  <si>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</si>
  <si>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</si>
  <si>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</si>
  <si>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</si>
  <si>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</si>
  <si>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</si>
  <si>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</si>
  <si>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</si>
  <si>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3376</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</si>
  <si>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</si>
  <si>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</si>
  <si>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</si>
  <si>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</si>
  <si>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</si>
  <si>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</si>
  <si>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</si>
  <si>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</si>
  <si>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</si>
  <si>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</si>
  <si>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</si>
  <si>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</si>
  <si>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</si>
  <si>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</si>
  <si>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</si>
  <si>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</si>
  <si>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</si>
  <si>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</si>
  <si>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</si>
  <si>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</si>
  <si>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</si>
  <si>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</si>
  <si>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</si>
  <si>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</si>
  <si>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</si>
  <si>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</si>
  <si>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</si>
  <si>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</si>
  <si>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</si>
  <si>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</si>
  <si>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</si>
  <si>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</si>
  <si>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</si>
  <si>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</si>
  <si>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</si>
  <si>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</si>
  <si>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</si>
  <si>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</si>
  <si>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</si>
  <si>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</si>
  <si>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</si>
  <si>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</si>
  <si>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</si>
  <si>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</si>
  <si>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</si>
  <si>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</si>
  <si>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</si>
  <si>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</si>
  <si>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</si>
  <si>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</si>
  <si>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</si>
  <si>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</si>
  <si>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</si>
  <si>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</si>
  <si>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</si>
  <si>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</si>
  <si>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</si>
  <si>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</si>
  <si>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</si>
  <si>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</si>
  <si>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</si>
  <si>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</si>
  <si>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</si>
  <si>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</si>
  <si>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</si>
  <si>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</si>
  <si>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</si>
  <si>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</si>
  <si>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</si>
  <si>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</si>
  <si>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</si>
  <si>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</si>
  <si>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</si>
  <si>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</si>
  <si>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</si>
  <si>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</si>
  <si>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</si>
  <si>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</si>
  <si>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</si>
  <si>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</si>
  <si>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</si>
  <si>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</si>
  <si>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</si>
  <si>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</si>
  <si>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</si>
  <si>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</si>
  <si>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</si>
  <si>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</si>
  <si>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</si>
  <si>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</si>
  <si>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</si>
  <si>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</si>
  <si>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</si>
  <si>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</si>
  <si>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</si>
  <si>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</si>
  <si>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</si>
  <si>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</si>
  <si>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</si>
  <si>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</si>
  <si>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</si>
  <si>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</si>
  <si>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</si>
  <si>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</si>
  <si>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</si>
  <si>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</si>
  <si>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</si>
  <si>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</si>
  <si>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</si>
  <si>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</si>
  <si>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</si>
  <si>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</si>
  <si>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</si>
  <si>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</si>
  <si>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</si>
  <si>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</si>
  <si>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</si>
  <si>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</si>
  <si>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</si>
  <si>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</si>
  <si>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</si>
  <si>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</si>
  <si>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</si>
  <si>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</si>
  <si>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</si>
  <si>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</si>
  <si>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</si>
  <si>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</si>
  <si>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</si>
  <si>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</si>
  <si>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</si>
  <si>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</si>
  <si>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</si>
  <si>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</si>
  <si>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</si>
  <si>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</si>
  <si>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</si>
  <si>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</si>
  <si>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</si>
  <si>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</si>
  <si>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</si>
  <si>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</si>
  <si>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</si>
  <si>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</si>
  <si>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</si>
  <si>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</si>
  <si>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</si>
  <si>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</si>
  <si>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</si>
  <si>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</si>
  <si>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</si>
  <si>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</si>
  <si>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</si>
  <si>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</si>
  <si>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</si>
  <si>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</si>
  <si>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</si>
  <si>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</si>
  <si>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</si>
  <si>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</si>
  <si>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3073</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</si>
  <si>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</si>
  <si>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</si>
  <si>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</si>
  <si>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</si>
  <si>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</si>
  <si>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</si>
  <si>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</si>
  <si>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</si>
  <si>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</si>
  <si>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</si>
  <si>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</si>
  <si>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</si>
  <si>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</si>
  <si>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</si>
  <si>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</si>
  <si>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</si>
  <si>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</si>
  <si>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</si>
  <si>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</si>
  <si>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</si>
  <si>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</si>
  <si>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</si>
  <si>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</si>
  <si>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</si>
  <si>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</si>
  <si>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</si>
  <si>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</si>
  <si>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</si>
  <si>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</si>
  <si>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</si>
  <si>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</si>
  <si>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</si>
  <si>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</si>
  <si>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</si>
  <si>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</si>
  <si>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</si>
  <si>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</si>
  <si>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</si>
  <si>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</si>
  <si>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</si>
  <si>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</si>
  <si>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</si>
  <si>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</si>
  <si>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</si>
  <si>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</si>
  <si>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</si>
  <si>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</si>
  <si>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</si>
  <si>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</si>
  <si>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</si>
  <si>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</si>
  <si>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</si>
  <si>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</si>
  <si>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</si>
  <si>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</si>
  <si>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</si>
  <si>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</si>
  <si>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</si>
  <si>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</si>
  <si>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</si>
  <si>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</si>
  <si>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</si>
  <si>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</si>
  <si>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</si>
  <si>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</si>
  <si>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</si>
  <si>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</si>
  <si>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</si>
  <si>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</si>
  <si>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</si>
  <si>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</si>
  <si>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</si>
  <si>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</si>
  <si>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</si>
  <si>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</si>
  <si>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</si>
  <si>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</si>
  <si>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</si>
  <si>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</si>
  <si>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</si>
  <si>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</si>
  <si>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</si>
  <si>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</si>
  <si>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</si>
  <si>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</si>
  <si>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</si>
  <si>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</si>
  <si>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</si>
  <si>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</si>
  <si>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</si>
  <si>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</si>
  <si>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</si>
  <si>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</si>
  <si>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</si>
  <si>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</si>
  <si>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</si>
  <si>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</si>
  <si>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</si>
  <si>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</si>
  <si>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</si>
  <si>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</si>
  <si>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</si>
  <si>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</si>
  <si>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</si>
  <si>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</si>
  <si>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</si>
  <si>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</si>
  <si>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</si>
  <si>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</si>
  <si>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</si>
  <si>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</si>
  <si>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</si>
  <si>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</si>
  <si>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</si>
  <si>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</si>
  <si>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</si>
  <si>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</si>
  <si>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</si>
  <si>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</si>
  <si>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</si>
  <si>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</si>
  <si>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</si>
  <si>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</si>
  <si>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</si>
  <si>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</si>
  <si>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</si>
  <si>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</si>
  <si>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</si>
  <si>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</si>
  <si>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</si>
  <si>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</si>
  <si>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</si>
  <si>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</si>
  <si>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</si>
  <si>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</si>
  <si>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</si>
  <si>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</si>
  <si>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</si>
  <si>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</si>
  <si>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</si>
  <si>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</si>
  <si>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</si>
  <si>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</si>
  <si>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</si>
  <si>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</si>
  <si>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</si>
  <si>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</si>
  <si>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</si>
  <si>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</si>
  <si>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</si>
  <si>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</si>
  <si>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</si>
  <si>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</si>
  <si>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</si>
  <si>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</si>
  <si>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</si>
  <si>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</si>
  <si>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</si>
  <si>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</si>
  <si>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</si>
  <si>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</si>
  <si>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</si>
  <si>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</si>
  <si>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</si>
  <si>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</si>
  <si>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</si>
  <si>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</si>
  <si>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</si>
  <si>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</si>
  <si>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</si>
  <si>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</si>
  <si>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</si>
  <si>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</si>
  <si>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</si>
  <si>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</si>
  <si>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</si>
  <si>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</si>
  <si>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</si>
  <si>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</si>
  <si>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</si>
  <si>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</si>
  <si>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</si>
  <si>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</si>
  <si>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</si>
  <si>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</si>
  <si>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</si>
  <si>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</si>
  <si>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</si>
  <si>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</si>
  <si>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</si>
  <si>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</si>
  <si>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</si>
  <si>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</si>
  <si>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</si>
  <si>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</si>
  <si>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</si>
  <si>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</si>
  <si>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</si>
  <si>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</si>
  <si>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</si>
  <si>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</si>
  <si>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</si>
  <si>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</si>
  <si>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</si>
  <si>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</si>
  <si>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</si>
  <si>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</si>
  <si>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</si>
  <si>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</si>
  <si>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</si>
  <si>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</si>
  <si>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</si>
  <si>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</si>
  <si>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</si>
  <si>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</si>
  <si>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</si>
  <si>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</si>
  <si>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</si>
  <si>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</si>
  <si>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</si>
  <si>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</si>
  <si>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</si>
  <si>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</si>
  <si>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</si>
  <si>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</si>
  <si>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</si>
  <si>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</si>
  <si>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</si>
  <si>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</si>
  <si>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</si>
  <si>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</si>
  <si>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</si>
  <si>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</si>
  <si>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</si>
  <si>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</si>
  <si>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</si>
  <si>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</si>
  <si>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</si>
  <si>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</si>
  <si>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</si>
  <si>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</si>
  <si>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</si>
  <si>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</si>
  <si>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</si>
  <si>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</si>
  <si>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</si>
  <si>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</si>
  <si>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</si>
  <si>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</si>
  <si>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</si>
  <si>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</si>
  <si>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</si>
  <si>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</si>
  <si>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</si>
  <si>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</si>
  <si>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</si>
  <si>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</si>
  <si>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</si>
  <si>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</si>
  <si>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</si>
  <si>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</si>
  <si>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</si>
  <si>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</si>
  <si>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</si>
  <si>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</si>
  <si>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</si>
  <si>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</si>
  <si>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</si>
  <si>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</si>
  <si>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</si>
  <si>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</si>
  <si>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</si>
  <si>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</si>
  <si>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</si>
  <si>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</si>
  <si>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</si>
  <si>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</si>
  <si>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</si>
  <si>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</si>
  <si>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</si>
  <si>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</si>
  <si>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</si>
  <si>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</si>
  <si>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</si>
  <si>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</si>
  <si>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</si>
  <si>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</si>
  <si>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</si>
  <si>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</si>
  <si>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</si>
  <si>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</si>
  <si>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</si>
  <si>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</si>
  <si>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</si>
  <si>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</si>
  <si>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</si>
  <si>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</si>
  <si>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</si>
  <si>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</si>
  <si>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</si>
  <si>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</si>
  <si>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</si>
  <si>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</si>
  <si>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</si>
  <si>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</si>
  <si>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</si>
  <si>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</si>
  <si>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</si>
  <si>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</si>
  <si>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</si>
  <si>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</si>
  <si>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</si>
  <si>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</si>
  <si>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</si>
  <si>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</si>
  <si>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</si>
  <si>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</si>
  <si>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</si>
  <si>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</si>
  <si>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</si>
  <si>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</si>
  <si>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</si>
  <si>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</si>
  <si>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</si>
  <si>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</si>
  <si>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</si>
  <si>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</si>
  <si>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</si>
  <si>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</si>
  <si>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</si>
  <si>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</si>
  <si>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</si>
  <si>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</si>
  <si>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</si>
  <si>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</si>
  <si>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</si>
  <si>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</si>
  <si>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</si>
  <si>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</si>
  <si>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</si>
  <si>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</si>
  <si>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</si>
  <si>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</si>
  <si>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</si>
  <si>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</si>
  <si>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</si>
  <si>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</si>
  <si>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</si>
  <si>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</si>
  <si>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</si>
  <si>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</si>
  <si>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</si>
  <si>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</si>
  <si>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</si>
  <si>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</si>
  <si>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</si>
  <si>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</si>
  <si>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</si>
  <si>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</si>
  <si>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</si>
  <si>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</si>
  <si>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</si>
  <si>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</si>
  <si>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</si>
  <si>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</si>
  <si>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</si>
  <si>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</si>
  <si>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</si>
  <si>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</si>
  <si>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</si>
  <si>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</si>
  <si>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</si>
  <si>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2595</t>
  </si>
  <si>
    <t>51.72</t>
  </si>
  <si>
    <t>45.76</t>
  </si>
  <si>
    <t>48.09</t>
  </si>
  <si>
    <t>Briguy</t>
  </si>
  <si>
    <t>2564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</si>
  <si>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</si>
  <si>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</si>
  <si>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</si>
  <si>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</si>
  <si>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</si>
  <si>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</si>
  <si>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</si>
  <si>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</si>
  <si>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</si>
  <si>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</si>
  <si>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</si>
  <si>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</si>
  <si>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</si>
  <si>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</si>
  <si>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</si>
  <si>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</si>
  <si>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</si>
  <si>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</si>
  <si>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</si>
  <si>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</si>
  <si>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</si>
  <si>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</si>
  <si>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</si>
  <si>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</si>
  <si>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</si>
  <si>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</si>
  <si>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</si>
  <si>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</si>
  <si>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</si>
  <si>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</si>
  <si>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</si>
  <si>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</si>
  <si>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</si>
  <si>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</si>
  <si>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</si>
  <si>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</si>
  <si>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</si>
  <si>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</si>
  <si>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</si>
  <si>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</si>
  <si>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</si>
  <si>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</si>
  <si>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</si>
  <si>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</si>
  <si>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</si>
  <si>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</si>
  <si>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</si>
  <si>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</si>
  <si>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</si>
  <si>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</si>
  <si>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</si>
  <si>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</si>
  <si>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</si>
  <si>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</si>
  <si>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</si>
  <si>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</si>
  <si>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</si>
  <si>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</si>
  <si>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</si>
  <si>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</si>
  <si>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</si>
  <si>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</si>
  <si>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</si>
  <si>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</si>
  <si>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</si>
  <si>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</si>
  <si>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</si>
  <si>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</si>
  <si>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</si>
  <si>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2562</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</si>
  <si>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</si>
  <si>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</si>
  <si>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</si>
  <si>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</si>
  <si>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</si>
  <si>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</si>
  <si>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</si>
  <si>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</si>
  <si>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</si>
  <si>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</si>
  <si>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</si>
  <si>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</si>
  <si>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</si>
  <si>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</si>
  <si>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</si>
  <si>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</si>
  <si>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</si>
  <si>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</si>
  <si>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</si>
  <si>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</si>
  <si>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</si>
  <si>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</si>
  <si>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</si>
  <si>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</si>
  <si>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</si>
  <si>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</si>
  <si>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</si>
  <si>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</si>
  <si>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</si>
  <si>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</si>
  <si>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</si>
  <si>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</si>
  <si>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</si>
  <si>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</si>
  <si>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</si>
  <si>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</si>
  <si>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</si>
  <si>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</si>
  <si>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</si>
  <si>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</si>
  <si>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</si>
  <si>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</si>
  <si>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</si>
  <si>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</si>
  <si>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</si>
  <si>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</si>
  <si>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</si>
  <si>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</si>
  <si>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</si>
  <si>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</si>
  <si>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</si>
  <si>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</si>
  <si>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</si>
  <si>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</si>
  <si>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</si>
  <si>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</si>
  <si>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</si>
  <si>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</si>
  <si>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</si>
  <si>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</si>
  <si>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</si>
  <si>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</si>
  <si>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</si>
  <si>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</si>
  <si>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</si>
  <si>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</si>
  <si>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</si>
  <si>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</si>
  <si>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</si>
  <si>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</si>
  <si>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</si>
  <si>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</si>
  <si>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</si>
  <si>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</si>
  <si>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</si>
  <si>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</si>
  <si>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</si>
  <si>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</si>
  <si>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</si>
  <si>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</si>
  <si>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</si>
  <si>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</si>
  <si>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</si>
  <si>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</si>
  <si>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</si>
  <si>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</si>
  <si>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</si>
  <si>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</si>
  <si>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</si>
  <si>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</si>
  <si>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</si>
  <si>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</si>
  <si>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</si>
  <si>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</si>
  <si>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</si>
  <si>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</si>
  <si>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</si>
  <si>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</si>
  <si>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</si>
  <si>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</si>
  <si>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</si>
  <si>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</si>
  <si>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</si>
  <si>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</si>
  <si>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</si>
  <si>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</si>
  <si>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</si>
  <si>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</si>
  <si>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</si>
  <si>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</si>
  <si>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</si>
  <si>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</si>
  <si>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</si>
  <si>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</si>
  <si>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</si>
  <si>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</si>
  <si>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</si>
  <si>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</si>
  <si>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</si>
  <si>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</si>
  <si>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</si>
  <si>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</si>
  <si>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</si>
  <si>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</si>
  <si>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</si>
  <si>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</si>
  <si>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</si>
  <si>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</si>
  <si>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</si>
  <si>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</si>
  <si>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</si>
  <si>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</si>
  <si>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</si>
  <si>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</si>
  <si>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</si>
  <si>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</si>
  <si>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</si>
  <si>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</si>
  <si>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</si>
  <si>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</si>
  <si>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</si>
  <si>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</si>
  <si>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</si>
  <si>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</si>
  <si>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</si>
  <si>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</si>
  <si>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</si>
  <si>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</si>
  <si>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</si>
  <si>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</si>
  <si>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</si>
  <si>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</si>
  <si>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</si>
  <si>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</si>
  <si>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</si>
  <si>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</si>
  <si>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</si>
  <si>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</si>
  <si>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</si>
  <si>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</si>
  <si>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</si>
  <si>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</si>
  <si>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</si>
  <si>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</si>
  <si>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</si>
  <si>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</si>
  <si>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</si>
  <si>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</si>
  <si>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</si>
  <si>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</si>
  <si>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</si>
  <si>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</si>
  <si>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</si>
  <si>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</si>
  <si>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</si>
  <si>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</si>
  <si>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</si>
  <si>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</si>
  <si>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</si>
  <si>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</si>
  <si>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</si>
  <si>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</si>
  <si>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</si>
  <si>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</si>
  <si>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</si>
  <si>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</si>
  <si>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</si>
  <si>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</si>
  <si>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</si>
  <si>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</si>
  <si>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</si>
  <si>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</si>
  <si>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</si>
  <si>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</si>
  <si>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</si>
  <si>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</si>
  <si>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</si>
  <si>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</si>
  <si>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</si>
  <si>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</si>
  <si>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</si>
  <si>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</si>
  <si>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</si>
  <si>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</si>
  <si>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</si>
  <si>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</si>
  <si>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</si>
  <si>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</si>
  <si>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</si>
  <si>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</si>
  <si>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</si>
  <si>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</si>
  <si>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</si>
  <si>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</si>
  <si>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</si>
  <si>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</si>
  <si>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</si>
  <si>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</si>
  <si>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</si>
  <si>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</si>
  <si>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</si>
  <si>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</si>
  <si>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</si>
  <si>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</si>
  <si>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</si>
  <si>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</si>
  <si>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</si>
  <si>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</si>
  <si>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</si>
  <si>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</si>
  <si>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</si>
  <si>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</si>
  <si>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</si>
  <si>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</si>
  <si>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</si>
  <si>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</si>
  <si>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</si>
  <si>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</si>
  <si>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</si>
  <si>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</si>
  <si>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</si>
  <si>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</si>
  <si>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</si>
  <si>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</si>
  <si>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</si>
  <si>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</si>
  <si>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</si>
  <si>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</si>
  <si>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</si>
  <si>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</si>
  <si>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</si>
  <si>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</si>
  <si>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</si>
  <si>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</si>
  <si>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</si>
  <si>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</si>
  <si>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</si>
  <si>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</si>
  <si>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</si>
  <si>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</si>
  <si>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</si>
  <si>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</si>
  <si>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</si>
  <si>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</si>
  <si>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</si>
  <si>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</si>
  <si>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</si>
  <si>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</si>
  <si>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</si>
  <si>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</si>
  <si>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2349</t>
  </si>
  <si>
    <t>51.42</t>
  </si>
  <si>
    <t>35.53</t>
  </si>
  <si>
    <t>1:28.45</t>
  </si>
  <si>
    <t>29.26</t>
  </si>
  <si>
    <t>lilGreenYoshi</t>
  </si>
  <si>
    <t>2296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</si>
  <si>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</si>
  <si>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</si>
  <si>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</si>
  <si>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</si>
  <si>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</si>
  <si>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</si>
  <si>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</si>
  <si>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</si>
  <si>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</si>
  <si>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</si>
  <si>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</si>
  <si>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</si>
  <si>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</si>
  <si>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</si>
  <si>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</si>
  <si>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</si>
  <si>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</si>
  <si>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</si>
  <si>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</si>
  <si>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</si>
  <si>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</si>
  <si>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</si>
  <si>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</si>
  <si>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</si>
  <si>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</si>
  <si>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</si>
  <si>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</si>
  <si>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</si>
  <si>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</si>
  <si>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</si>
  <si>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</si>
  <si>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</si>
  <si>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</si>
  <si>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</si>
  <si>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</si>
  <si>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</si>
  <si>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</si>
  <si>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</si>
  <si>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</si>
  <si>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</si>
  <si>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</si>
  <si>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</si>
  <si>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</si>
  <si>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</si>
  <si>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</si>
  <si>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</si>
  <si>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</si>
  <si>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</si>
  <si>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</si>
  <si>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</si>
  <si>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</si>
  <si>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</si>
  <si>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</si>
  <si>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</si>
  <si>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</si>
  <si>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</si>
  <si>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</si>
  <si>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</si>
  <si>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</si>
  <si>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</si>
  <si>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</si>
  <si>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</si>
  <si>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</si>
  <si>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</si>
  <si>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</si>
  <si>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</si>
  <si>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</si>
  <si>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</si>
  <si>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</si>
  <si>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</si>
  <si>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</si>
  <si>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</si>
  <si>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</si>
  <si>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</si>
  <si>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</si>
  <si>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</si>
  <si>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</si>
  <si>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</si>
  <si>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</si>
  <si>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</si>
  <si>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</si>
  <si>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</si>
  <si>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</si>
  <si>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</si>
  <si>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</si>
  <si>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</si>
  <si>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</si>
  <si>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</si>
  <si>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</si>
  <si>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</si>
  <si>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</si>
  <si>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</si>
  <si>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</si>
  <si>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</si>
  <si>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</si>
  <si>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</si>
  <si>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</si>
  <si>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</si>
  <si>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</si>
  <si>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</si>
  <si>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</si>
  <si>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</si>
  <si>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</si>
  <si>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</si>
  <si>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</si>
  <si>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</si>
  <si>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</si>
  <si>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</si>
  <si>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</si>
  <si>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</si>
  <si>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</si>
  <si>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</si>
  <si>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</si>
  <si>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</si>
  <si>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</si>
  <si>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</si>
  <si>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</si>
  <si>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</si>
  <si>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</si>
  <si>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</si>
  <si>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</si>
  <si>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</si>
  <si>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</si>
  <si>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</si>
  <si>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</si>
  <si>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</si>
  <si>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</si>
  <si>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</si>
  <si>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</si>
  <si>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</si>
  <si>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</si>
  <si>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</si>
  <si>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</si>
  <si>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</si>
  <si>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</si>
  <si>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</si>
  <si>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</si>
  <si>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</si>
  <si>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</si>
  <si>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</si>
  <si>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</si>
  <si>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</si>
  <si>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</si>
  <si>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</si>
  <si>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</si>
  <si>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</si>
  <si>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</si>
  <si>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</si>
  <si>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</si>
  <si>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</si>
  <si>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</si>
  <si>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</si>
  <si>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</si>
  <si>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</si>
  <si>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</si>
  <si>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</si>
  <si>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</si>
  <si>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</si>
  <si>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</si>
  <si>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</si>
  <si>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</si>
  <si>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</si>
  <si>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</si>
  <si>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</si>
  <si>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</si>
  <si>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</si>
  <si>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</si>
  <si>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</si>
  <si>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</si>
  <si>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</si>
  <si>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</si>
  <si>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</si>
  <si>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</si>
  <si>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</si>
  <si>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</si>
  <si>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</si>
  <si>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</si>
  <si>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</si>
  <si>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</si>
  <si>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</si>
  <si>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</si>
  <si>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</si>
  <si>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</si>
  <si>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</si>
  <si>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</si>
  <si>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</si>
  <si>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</si>
  <si>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</si>
  <si>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</si>
  <si>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</si>
  <si>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</si>
  <si>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</si>
  <si>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</si>
  <si>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</si>
  <si>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</si>
  <si>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</si>
  <si>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</si>
  <si>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</si>
  <si>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</si>
  <si>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</si>
  <si>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</si>
  <si>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</si>
  <si>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14.67</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</si>
  <si>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</si>
  <si>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</si>
  <si>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</si>
  <si>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</si>
  <si>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</si>
  <si>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</si>
  <si>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</si>
  <si>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</si>
  <si>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</si>
  <si>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</si>
  <si>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</si>
  <si>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</si>
  <si>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</si>
  <si>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</si>
  <si>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</si>
  <si>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</si>
  <si>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</si>
  <si>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</si>
  <si>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</si>
  <si>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</si>
  <si>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</si>
  <si>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</si>
  <si>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</si>
  <si>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</si>
  <si>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</si>
  <si>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</si>
  <si>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</si>
  <si>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</si>
  <si>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</si>
  <si>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</si>
  <si>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</si>
  <si>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</si>
  <si>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</si>
  <si>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</si>
  <si>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</si>
  <si>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</si>
  <si>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</si>
  <si>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</si>
  <si>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</si>
  <si>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</si>
  <si>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</si>
  <si>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</si>
  <si>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</si>
  <si>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</si>
  <si>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</si>
  <si>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</si>
  <si>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</si>
  <si>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</si>
  <si>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</si>
  <si>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</si>
  <si>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</si>
  <si>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</si>
  <si>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</si>
  <si>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</si>
  <si>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</si>
  <si>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</si>
  <si>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</si>
  <si>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</si>
  <si>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</si>
  <si>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</si>
  <si>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</si>
  <si>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</si>
  <si>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</si>
  <si>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</si>
  <si>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</si>
  <si>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</si>
  <si>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</si>
  <si>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</si>
  <si>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</si>
  <si>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</si>
  <si>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</si>
  <si>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</si>
  <si>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</si>
  <si>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</si>
  <si>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</si>
  <si>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</si>
  <si>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</si>
  <si>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</si>
  <si>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</si>
  <si>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</si>
  <si>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</si>
  <si>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</si>
  <si>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</si>
  <si>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</si>
  <si>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</si>
  <si>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</si>
  <si>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</si>
  <si>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</si>
  <si>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</si>
  <si>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</si>
  <si>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</si>
  <si>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</si>
  <si>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</si>
  <si>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</si>
  <si>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</si>
  <si>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</si>
  <si>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</si>
  <si>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</si>
  <si>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</si>
  <si>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</si>
  <si>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</si>
  <si>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</si>
  <si>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</si>
  <si>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</si>
  <si>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</si>
  <si>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</si>
  <si>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</si>
  <si>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</si>
  <si>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</si>
  <si>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</si>
  <si>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</si>
  <si>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</si>
  <si>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</si>
  <si>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</si>
  <si>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</si>
  <si>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</si>
  <si>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</si>
  <si>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</si>
  <si>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</si>
  <si>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</si>
  <si>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</si>
  <si>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</si>
  <si>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</si>
  <si>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</si>
  <si>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</si>
  <si>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</si>
  <si>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</si>
  <si>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</si>
  <si>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</si>
  <si>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</si>
  <si>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</si>
  <si>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</si>
  <si>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</si>
  <si>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</si>
  <si>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</si>
  <si>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</si>
  <si>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</si>
  <si>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</si>
  <si>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</si>
  <si>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</si>
  <si>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</si>
  <si>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</si>
  <si>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</si>
  <si>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</si>
  <si>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</si>
  <si>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</si>
  <si>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</si>
  <si>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</si>
  <si>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</si>
  <si>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</si>
  <si>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</si>
  <si>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</si>
  <si>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</si>
  <si>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</si>
  <si>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</si>
  <si>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</si>
  <si>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</si>
  <si>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</si>
  <si>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</si>
  <si>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</si>
  <si>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</si>
  <si>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</si>
  <si>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</si>
  <si>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</si>
  <si>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</si>
  <si>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</si>
  <si>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</si>
  <si>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</si>
  <si>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</si>
  <si>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</si>
  <si>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</si>
  <si>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</si>
  <si>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1683</t>
  </si>
  <si>
    <t>41</t>
  </si>
  <si>
    <t>53.26</t>
  </si>
  <si>
    <t>39.43</t>
  </si>
  <si>
    <t>2:20.31</t>
  </si>
  <si>
    <t>1:15.22</t>
  </si>
  <si>
    <t>41.05</t>
  </si>
  <si>
    <t>16.74</t>
  </si>
  <si>
    <t>39.00</t>
  </si>
  <si>
    <t>56.84</t>
  </si>
  <si>
    <t>1:30.37</t>
  </si>
  <si>
    <t>13.50</t>
  </si>
  <si>
    <t>28.13</t>
  </si>
  <si>
    <t>49.28</t>
  </si>
  <si>
    <t>47.20</t>
  </si>
  <si>
    <t>2:12.25</t>
  </si>
  <si>
    <t>19.24</t>
  </si>
  <si>
    <t>1:24.47</t>
  </si>
  <si>
    <t>froidtofu</t>
  </si>
  <si>
    <t>1678</t>
  </si>
  <si>
    <t>14.07</t>
  </si>
  <si>
    <t>38.79</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</si>
  <si>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</si>
  <si>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</si>
  <si>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</si>
  <si>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</si>
  <si>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</si>
  <si>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</si>
  <si>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</si>
  <si>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</si>
  <si>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</si>
  <si>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</si>
  <si>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</si>
  <si>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</si>
  <si>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</si>
  <si>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</si>
  <si>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</si>
  <si>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</si>
  <si>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</si>
  <si>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</si>
  <si>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</si>
  <si>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</si>
  <si>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</si>
  <si>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</si>
  <si>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</si>
  <si>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</si>
  <si>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</si>
  <si>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</si>
  <si>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</si>
  <si>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</si>
  <si>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</si>
  <si>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</si>
  <si>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</si>
  <si>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</si>
  <si>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</si>
  <si>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</si>
  <si>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</si>
  <si>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</si>
  <si>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</si>
  <si>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</si>
  <si>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</si>
  <si>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</si>
  <si>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</si>
  <si>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</si>
  <si>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</si>
  <si>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</si>
  <si>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</si>
  <si>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</si>
  <si>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</si>
  <si>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</si>
  <si>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</si>
  <si>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</si>
  <si>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</si>
  <si>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</si>
  <si>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</si>
  <si>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</si>
  <si>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</si>
  <si>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</si>
  <si>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</si>
  <si>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</si>
  <si>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</si>
  <si>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</si>
  <si>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</si>
  <si>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4:25.17</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</si>
  <si>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</si>
  <si>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</si>
  <si>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</si>
  <si>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</si>
  <si>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</si>
  <si>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</si>
  <si>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</si>
  <si>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</si>
  <si>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</si>
  <si>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</si>
  <si>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</si>
  <si>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</si>
  <si>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</si>
  <si>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</si>
  <si>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</si>
  <si>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</si>
  <si>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</si>
  <si>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</si>
  <si>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</si>
  <si>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</si>
  <si>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</si>
  <si>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</si>
  <si>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</si>
  <si>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</si>
  <si>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</si>
  <si>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</si>
  <si>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</si>
  <si>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</si>
  <si>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</si>
  <si>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</si>
  <si>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</si>
  <si>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</si>
  <si>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</si>
  <si>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</si>
  <si>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</si>
  <si>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</si>
  <si>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</si>
  <si>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</si>
  <si>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</si>
  <si>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</si>
  <si>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</si>
  <si>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</si>
  <si>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</si>
  <si>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</si>
  <si>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</si>
  <si>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</si>
  <si>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</si>
  <si>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</si>
  <si>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</si>
  <si>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</si>
  <si>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</si>
  <si>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</si>
  <si>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</si>
  <si>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</si>
  <si>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</si>
  <si>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</si>
  <si>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</si>
  <si>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</si>
  <si>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</si>
  <si>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</si>
  <si>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</si>
  <si>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</si>
  <si>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1558</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</si>
  <si>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</si>
  <si>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</si>
  <si>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</si>
  <si>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</si>
  <si>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</si>
  <si>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</si>
  <si>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</si>
  <si>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</si>
  <si>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</si>
  <si>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</si>
  <si>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</si>
  <si>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</si>
  <si>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</si>
  <si>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</si>
  <si>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</si>
  <si>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</si>
  <si>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</si>
  <si>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</si>
  <si>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</si>
  <si>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</si>
  <si>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</si>
  <si>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</si>
  <si>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</si>
  <si>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</si>
  <si>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</si>
  <si>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</si>
  <si>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</si>
  <si>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</si>
  <si>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</si>
  <si>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</si>
  <si>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</si>
  <si>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</si>
  <si>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</si>
  <si>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</si>
  <si>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</si>
  <si>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</si>
  <si>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</si>
  <si>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</si>
  <si>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</si>
  <si>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</si>
  <si>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</si>
  <si>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</si>
  <si>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</si>
  <si>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</si>
  <si>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</si>
  <si>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</si>
  <si>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</si>
  <si>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</si>
  <si>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</si>
  <si>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</si>
  <si>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</si>
  <si>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</si>
  <si>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</si>
  <si>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</si>
  <si>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</si>
  <si>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</si>
  <si>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</si>
  <si>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</si>
  <si>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</si>
  <si>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</si>
  <si>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</si>
  <si>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</si>
  <si>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</si>
  <si>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</si>
  <si>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</si>
  <si>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</si>
  <si>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</si>
  <si>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</si>
  <si>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</si>
  <si>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</si>
  <si>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</si>
  <si>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</si>
  <si>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</si>
  <si>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</si>
  <si>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</si>
  <si>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</si>
  <si>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</si>
  <si>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</si>
  <si>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</si>
  <si>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</si>
  <si>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</si>
  <si>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</si>
  <si>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</si>
  <si>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</si>
  <si>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</si>
  <si>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</si>
  <si>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</si>
  <si>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</si>
  <si>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</si>
  <si>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</si>
  <si>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</si>
  <si>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</si>
  <si>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</si>
  <si>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</si>
  <si>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</si>
  <si>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</si>
  <si>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</si>
  <si>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</si>
  <si>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</si>
  <si>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</si>
  <si>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</si>
  <si>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</si>
  <si>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</si>
  <si>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</si>
  <si>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</si>
  <si>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</si>
  <si>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</si>
  <si>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</si>
  <si>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</si>
  <si>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</si>
  <si>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</si>
  <si>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</si>
  <si>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</si>
  <si>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</si>
  <si>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</si>
  <si>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</si>
  <si>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</si>
  <si>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</si>
  <si>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</si>
  <si>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</si>
  <si>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</si>
  <si>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</si>
  <si>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</si>
  <si>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</si>
  <si>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</si>
  <si>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</si>
  <si>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</si>
  <si>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</si>
  <si>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</si>
  <si>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</si>
  <si>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</si>
  <si>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</si>
  <si>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</si>
  <si>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</si>
  <si>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</si>
  <si>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</si>
  <si>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</si>
  <si>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</si>
  <si>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</si>
  <si>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</si>
  <si>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</si>
  <si>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</si>
  <si>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</si>
  <si>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</si>
  <si>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</si>
  <si>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</si>
  <si>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</si>
  <si>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</si>
  <si>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</si>
  <si>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</si>
  <si>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</si>
  <si>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</si>
  <si>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</si>
  <si>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</si>
  <si>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</si>
  <si>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</si>
  <si>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</si>
  <si>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</si>
  <si>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</si>
  <si>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</si>
  <si>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</si>
  <si>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</si>
  <si>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</si>
  <si>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</si>
  <si>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</si>
  <si>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</si>
  <si>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</si>
  <si>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</si>
  <si>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</si>
  <si>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</si>
  <si>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</si>
  <si>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</si>
  <si>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</si>
  <si>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</si>
  <si>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</si>
  <si>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</si>
  <si>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</si>
  <si>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</si>
  <si>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</si>
  <si>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</si>
  <si>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</si>
  <si>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</si>
  <si>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</si>
  <si>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</si>
  <si>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</si>
  <si>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</si>
  <si>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</si>
  <si>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</si>
  <si>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</si>
  <si>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</si>
  <si>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</si>
  <si>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</si>
  <si>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</si>
  <si>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</si>
  <si>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</si>
  <si>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</si>
  <si>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</si>
  <si>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</si>
  <si>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</si>
  <si>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</si>
  <si>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</si>
  <si>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</si>
  <si>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</si>
  <si>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</si>
  <si>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</si>
  <si>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</si>
  <si>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</si>
  <si>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</si>
  <si>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</si>
  <si>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</si>
  <si>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</si>
  <si>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</si>
  <si>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</si>
  <si>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</si>
  <si>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</si>
  <si>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</si>
  <si>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</si>
  <si>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</si>
  <si>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</si>
  <si>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</si>
  <si>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</si>
  <si>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</si>
  <si>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</si>
  <si>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</si>
  <si>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</si>
  <si>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</si>
  <si>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</si>
  <si>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</si>
  <si>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</si>
  <si>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</si>
  <si>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</si>
  <si>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</si>
  <si>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</si>
  <si>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</si>
  <si>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</si>
  <si>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</si>
  <si>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</si>
  <si>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</si>
  <si>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</si>
  <si>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</si>
  <si>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</si>
  <si>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</si>
  <si>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</si>
  <si>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</si>
  <si>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</si>
  <si>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</si>
  <si>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</si>
  <si>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</si>
  <si>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</si>
  <si>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</si>
  <si>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</si>
  <si>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</si>
  <si>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</si>
  <si>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</si>
  <si>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</si>
  <si>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</si>
  <si>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</si>
  <si>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</si>
  <si>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</si>
  <si>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</si>
  <si>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</si>
  <si>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</si>
  <si>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</si>
  <si>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</si>
  <si>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</si>
  <si>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</si>
  <si>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</si>
  <si>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</si>
  <si>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</si>
  <si>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</si>
  <si>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</si>
  <si>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</si>
  <si>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</si>
  <si>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</si>
  <si>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</si>
  <si>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</si>
  <si>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</si>
  <si>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</si>
  <si>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</si>
  <si>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</si>
  <si>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</si>
  <si>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</si>
  <si>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</si>
  <si>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</si>
  <si>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</si>
  <si>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</si>
  <si>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</si>
  <si>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</si>
  <si>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</si>
  <si>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</si>
  <si>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</si>
  <si>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</si>
  <si>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</si>
  <si>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</si>
  <si>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</si>
  <si>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</si>
  <si>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</si>
  <si>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</si>
  <si>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</si>
  <si>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</si>
  <si>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</si>
  <si>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</si>
  <si>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</si>
  <si>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</si>
  <si>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</si>
  <si>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</si>
  <si>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</si>
  <si>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</si>
  <si>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</si>
  <si>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</si>
  <si>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</si>
  <si>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</si>
  <si>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</si>
  <si>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</si>
  <si>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</si>
  <si>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</si>
  <si>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</si>
  <si>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</si>
  <si>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</si>
  <si>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</si>
  <si>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</si>
  <si>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</si>
  <si>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</si>
  <si>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</si>
  <si>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</si>
  <si>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</si>
  <si>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</si>
  <si>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</si>
  <si>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</si>
  <si>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</si>
  <si>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</si>
  <si>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</si>
  <si>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</si>
  <si>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</si>
  <si>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</si>
  <si>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</si>
  <si>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</si>
  <si>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</si>
  <si>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</si>
  <si>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</si>
  <si>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</si>
  <si>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</si>
  <si>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</si>
  <si>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</si>
  <si>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</si>
  <si>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</si>
  <si>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</si>
  <si>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</si>
  <si>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</si>
  <si>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</si>
  <si>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</si>
  <si>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</si>
  <si>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</si>
  <si>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</si>
  <si>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</si>
  <si>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</si>
  <si>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</si>
  <si>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</si>
  <si>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</si>
  <si>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</si>
  <si>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</si>
  <si>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</si>
  <si>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</si>
  <si>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</si>
  <si>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</si>
  <si>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</si>
  <si>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</si>
  <si>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</si>
  <si>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</si>
  <si>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</si>
  <si>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</si>
  <si>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</si>
  <si>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</si>
  <si>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892</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</si>
  <si>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</si>
  <si>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</si>
  <si>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</si>
  <si>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</si>
  <si>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</si>
  <si>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</si>
  <si>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</si>
  <si>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</si>
  <si>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</si>
  <si>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</si>
  <si>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</si>
  <si>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</si>
  <si>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</si>
  <si>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</si>
  <si>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</si>
  <si>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</si>
  <si>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</si>
  <si>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</si>
  <si>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</si>
  <si>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</si>
  <si>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</si>
  <si>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</si>
  <si>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</si>
  <si>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</si>
  <si>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</si>
  <si>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</si>
  <si>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</si>
  <si>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</si>
  <si>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</si>
  <si>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</si>
  <si>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</si>
  <si>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</si>
  <si>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</si>
  <si>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</si>
  <si>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</si>
  <si>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</si>
  <si>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</si>
  <si>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</si>
  <si>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</si>
  <si>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</si>
  <si>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</si>
  <si>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</si>
  <si>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</si>
  <si>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</si>
  <si>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</si>
  <si>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</si>
  <si>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</si>
  <si>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</si>
  <si>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</si>
  <si>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</si>
  <si>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</si>
  <si>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</si>
  <si>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</si>
  <si>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</si>
  <si>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</si>
  <si>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</si>
  <si>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</si>
  <si>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</si>
  <si>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</si>
  <si>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</si>
  <si>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</si>
  <si>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</si>
  <si>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17</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</si>
  <si>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</si>
  <si>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</si>
  <si>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</si>
  <si>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</si>
  <si>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</si>
  <si>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</si>
  <si>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</si>
  <si>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</si>
  <si>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</si>
  <si>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</si>
  <si>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</si>
  <si>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</si>
  <si>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</si>
  <si>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</si>
  <si>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</si>
  <si>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</si>
  <si>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</si>
  <si>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</si>
  <si>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</si>
  <si>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</si>
  <si>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</si>
  <si>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</si>
  <si>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</si>
  <si>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</si>
  <si>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</si>
  <si>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</si>
  <si>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</si>
  <si>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</si>
  <si>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</si>
  <si>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</si>
  <si>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</si>
  <si>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</si>
  <si>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</si>
  <si>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</si>
  <si>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</si>
  <si>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</si>
  <si>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</si>
  <si>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</si>
  <si>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</si>
  <si>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</si>
  <si>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</si>
  <si>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</si>
  <si>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</si>
  <si>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</si>
  <si>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</si>
  <si>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</si>
  <si>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</si>
  <si>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</si>
  <si>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</si>
  <si>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</si>
  <si>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</si>
  <si>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</si>
  <si>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</si>
  <si>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</si>
  <si>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</si>
  <si>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</si>
  <si>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</si>
  <si>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</si>
  <si>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</si>
  <si>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</si>
  <si>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</si>
  <si>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</si>
  <si>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</si>
  <si>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</si>
  <si>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</si>
  <si>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</si>
  <si>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</si>
  <si>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</si>
  <si>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</si>
  <si>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</si>
  <si>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</si>
  <si>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</si>
  <si>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</si>
  <si>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</si>
  <si>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</si>
  <si>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</si>
  <si>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</si>
  <si>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</si>
  <si>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</si>
  <si>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</si>
  <si>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</si>
  <si>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</si>
  <si>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</si>
  <si>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</si>
  <si>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</si>
  <si>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</si>
  <si>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</si>
  <si>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</si>
  <si>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</si>
  <si>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</si>
  <si>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</si>
  <si>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</si>
  <si>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</si>
  <si>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</si>
  <si>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</si>
  <si>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</si>
  <si>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</si>
  <si>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</si>
  <si>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</si>
  <si>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</si>
  <si>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</si>
  <si>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</si>
  <si>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</si>
  <si>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</si>
  <si>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</si>
  <si>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</si>
  <si>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</si>
  <si>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</si>
  <si>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</si>
  <si>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</si>
  <si>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</si>
  <si>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</si>
  <si>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</si>
  <si>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</si>
  <si>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</si>
  <si>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</si>
  <si>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</si>
  <si>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</si>
  <si>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</si>
  <si>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</si>
  <si>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</si>
  <si>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</si>
  <si>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</si>
  <si>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</si>
  <si>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</si>
  <si>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</si>
  <si>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</si>
  <si>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</si>
  <si>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</si>
  <si>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</si>
  <si>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</si>
  <si>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</si>
  <si>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</si>
  <si>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</si>
  <si>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</si>
  <si>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</si>
  <si>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</si>
  <si>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</si>
  <si>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</si>
  <si>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</si>
  <si>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</si>
  <si>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</si>
  <si>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</si>
  <si>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</si>
  <si>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</si>
  <si>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</si>
  <si>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</si>
  <si>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</si>
  <si>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</si>
  <si>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</si>
  <si>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</si>
  <si>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</si>
  <si>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</si>
  <si>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</si>
  <si>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</si>
  <si>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</si>
  <si>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</si>
  <si>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</si>
  <si>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</si>
  <si>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</si>
  <si>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</si>
  <si>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</si>
  <si>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</si>
  <si>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</si>
  <si>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</si>
  <si>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</si>
  <si>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</si>
  <si>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</si>
  <si>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</si>
  <si>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</si>
  <si>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</si>
  <si>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</si>
  <si>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</si>
  <si>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</si>
  <si>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</si>
  <si>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</si>
  <si>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</si>
  <si>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</si>
  <si>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</si>
  <si>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</si>
  <si>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</si>
  <si>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</si>
  <si>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</si>
  <si>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</si>
  <si>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</si>
  <si>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</si>
  <si>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</si>
  <si>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</si>
  <si>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</si>
  <si>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</si>
  <si>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</si>
  <si>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</si>
  <si>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</si>
  <si>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</si>
  <si>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</si>
  <si>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</si>
  <si>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</si>
  <si>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</si>
  <si>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</si>
  <si>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</si>
  <si>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</si>
  <si>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</si>
  <si>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</si>
  <si>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</si>
  <si>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</si>
  <si>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</si>
  <si>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</si>
  <si>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</si>
  <si>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</si>
  <si>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</si>
  <si>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</si>
  <si>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</si>
  <si>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</si>
  <si>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</si>
  <si>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</si>
  <si>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</si>
  <si>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</si>
  <si>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</si>
  <si>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</si>
  <si>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</si>
  <si>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</si>
  <si>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</si>
  <si>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</si>
  <si>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</si>
  <si>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</si>
  <si>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</si>
  <si>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</si>
  <si>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</si>
  <si>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</si>
  <si>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</si>
  <si>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</si>
  <si>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</si>
  <si>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</si>
  <si>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</si>
  <si>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</si>
  <si>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</si>
  <si>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</si>
  <si>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</si>
  <si>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</si>
  <si>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</si>
  <si>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</si>
  <si>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</si>
  <si>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</si>
  <si>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</si>
  <si>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</si>
  <si>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</si>
  <si>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</si>
  <si>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</si>
  <si>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</si>
  <si>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</si>
  <si>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</si>
  <si>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</si>
  <si>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</si>
  <si>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</si>
  <si>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</si>
  <si>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</si>
  <si>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</si>
  <si>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</si>
  <si>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</si>
  <si>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</si>
  <si>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</si>
  <si>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</si>
  <si>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</si>
  <si>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</si>
  <si>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</si>
  <si>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</si>
  <si>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</si>
  <si>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</si>
  <si>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</si>
  <si>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</si>
  <si>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</si>
  <si>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</si>
  <si>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</si>
  <si>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</si>
  <si>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</si>
  <si>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</si>
  <si>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</si>
  <si>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</si>
  <si>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</si>
  <si>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</si>
  <si>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</si>
  <si>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</si>
  <si>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</si>
  <si>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</si>
  <si>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</si>
  <si>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</si>
  <si>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</si>
  <si>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</si>
  <si>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</si>
  <si>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</si>
  <si>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</si>
  <si>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</si>
  <si>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</si>
  <si>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</si>
  <si>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</si>
  <si>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</si>
  <si>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</si>
  <si>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</si>
  <si>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</si>
  <si>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</si>
  <si>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</si>
  <si>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</si>
  <si>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</si>
  <si>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</si>
  <si>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</si>
  <si>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</si>
  <si>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</si>
  <si>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</si>
  <si>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</si>
  <si>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</si>
  <si>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</si>
  <si>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</si>
  <si>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</si>
  <si>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</si>
  <si>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</si>
  <si>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</si>
  <si>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</si>
  <si>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</si>
  <si>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</si>
  <si>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</si>
  <si>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</si>
  <si>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</si>
  <si>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</si>
  <si>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</si>
  <si>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</si>
  <si>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</si>
  <si>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</si>
  <si>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</si>
  <si>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</si>
  <si>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</si>
  <si>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</si>
  <si>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</si>
  <si>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</si>
  <si>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</si>
  <si>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</si>
  <si>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</si>
  <si>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</si>
  <si>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</si>
  <si>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</si>
  <si>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</si>
  <si>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</si>
  <si>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</si>
  <si>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</si>
  <si>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</si>
  <si>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</si>
  <si>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</si>
  <si>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</si>
  <si>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</si>
  <si>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</si>
  <si>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</si>
  <si>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</si>
  <si>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</si>
  <si>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</si>
  <si>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</si>
  <si>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</si>
  <si>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371</t>
  </si>
  <si>
    <t>48.66</t>
  </si>
  <si>
    <t>34.26</t>
  </si>
  <si>
    <t>1:32.14</t>
  </si>
  <si>
    <t>3:27.53</t>
  </si>
  <si>
    <t>23.48</t>
  </si>
  <si>
    <t>13.23</t>
  </si>
  <si>
    <t>Sophi</t>
  </si>
  <si>
    <t>336</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</si>
  <si>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</si>
  <si>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</si>
  <si>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</si>
  <si>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</si>
  <si>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</si>
  <si>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</si>
  <si>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</si>
  <si>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</si>
  <si>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</si>
  <si>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</si>
  <si>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</si>
  <si>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</si>
  <si>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</si>
  <si>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</si>
  <si>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</si>
  <si>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</si>
  <si>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</si>
  <si>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</si>
  <si>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</si>
  <si>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</si>
  <si>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</si>
  <si>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</si>
  <si>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</si>
  <si>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</si>
  <si>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</si>
  <si>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</si>
  <si>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</si>
  <si>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</si>
  <si>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</si>
  <si>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</si>
  <si>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</si>
  <si>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</si>
  <si>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</si>
  <si>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</si>
  <si>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</si>
  <si>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</si>
  <si>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</si>
  <si>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</si>
  <si>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</si>
  <si>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</si>
  <si>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</si>
  <si>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</si>
  <si>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</si>
  <si>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</si>
  <si>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</si>
  <si>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</si>
  <si>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</si>
  <si>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</si>
  <si>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</si>
  <si>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</si>
  <si>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</si>
  <si>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</si>
  <si>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</si>
  <si>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</si>
  <si>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</si>
  <si>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</si>
  <si>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</si>
  <si>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</si>
  <si>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</si>
  <si>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</si>
  <si>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</si>
  <si>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</si>
  <si>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</si>
  <si>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</si>
  <si>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</si>
  <si>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</si>
  <si>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</si>
  <si>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</si>
  <si>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</si>
  <si>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</si>
  <si>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</si>
  <si>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</si>
  <si>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</si>
  <si>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</si>
  <si>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</si>
  <si>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</si>
  <si>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</si>
  <si>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</si>
  <si>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</si>
  <si>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</si>
  <si>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</si>
  <si>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</si>
  <si>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</si>
  <si>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</si>
  <si>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</si>
  <si>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</si>
  <si>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</si>
  <si>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</si>
  <si>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</si>
  <si>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</si>
  <si>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</si>
  <si>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</si>
  <si>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</si>
  <si>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</si>
  <si>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</si>
  <si>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</si>
  <si>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</si>
  <si>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</si>
  <si>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</si>
  <si>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</si>
  <si>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</si>
  <si>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</si>
  <si>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</si>
  <si>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</si>
  <si>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</si>
  <si>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</si>
  <si>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</si>
  <si>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</si>
  <si>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</si>
  <si>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</si>
  <si>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</si>
  <si>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1:36.64</t>
  </si>
  <si>
    <t>1:28.28</t>
  </si>
  <si>
    <t>melch</t>
  </si>
  <si>
    <t>192</t>
  </si>
  <si>
    <t>Ipsen</t>
  </si>
  <si>
    <t>175</t>
  </si>
  <si>
    <t>1:42.67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</si>
  <si>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</si>
  <si>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</si>
  <si>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</si>
  <si>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</si>
  <si>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</si>
  <si>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</si>
  <si>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</si>
  <si>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</si>
  <si>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</si>
  <si>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</si>
  <si>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</si>
  <si>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</si>
  <si>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</si>
  <si>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</si>
  <si>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</si>
  <si>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</si>
  <si>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</si>
  <si>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</si>
  <si>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</si>
  <si>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</si>
  <si>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</si>
  <si>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</si>
  <si>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</si>
  <si>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</si>
  <si>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</si>
  <si>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</si>
  <si>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</si>
  <si>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</si>
  <si>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</si>
  <si>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</si>
  <si>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</si>
  <si>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</si>
  <si>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</si>
  <si>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</si>
  <si>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</si>
  <si>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</si>
  <si>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</si>
  <si>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</si>
  <si>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</si>
  <si>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</si>
  <si>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</si>
  <si>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</si>
  <si>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</si>
  <si>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</si>
  <si>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</si>
  <si>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</si>
  <si>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</si>
  <si>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</si>
  <si>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</si>
  <si>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</si>
  <si>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</si>
  <si>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</si>
  <si>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</si>
  <si>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</si>
  <si>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</si>
  <si>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</si>
  <si>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</si>
  <si>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</si>
  <si>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</si>
  <si>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</si>
  <si>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</si>
  <si>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</si>
  <si>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</si>
  <si>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</si>
  <si>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</si>
  <si>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</si>
  <si>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</si>
  <si>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</si>
  <si>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</si>
  <si>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</si>
  <si>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</si>
  <si>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</si>
  <si>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</si>
  <si>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</si>
  <si>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</si>
  <si>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</si>
  <si>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</si>
  <si>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</si>
  <si>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</si>
  <si>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</si>
  <si>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</si>
  <si>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</si>
  <si>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</si>
  <si>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</si>
  <si>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</si>
  <si>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</si>
  <si>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</si>
  <si>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</si>
  <si>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</si>
  <si>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</si>
  <si>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</si>
  <si>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</si>
  <si>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</si>
  <si>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</si>
  <si>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</si>
  <si>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</si>
  <si>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</si>
  <si>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</si>
  <si>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</si>
  <si>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</si>
  <si>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</si>
  <si>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</si>
  <si>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</si>
  <si>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</si>
  <si>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</si>
  <si>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</si>
  <si>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</si>
  <si>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</si>
  <si>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</si>
  <si>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</si>
  <si>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</si>
  <si>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</si>
  <si>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</si>
  <si>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</si>
  <si>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</si>
  <si>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</si>
  <si>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</si>
  <si>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</si>
  <si>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</si>
  <si>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</si>
  <si>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</si>
  <si>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</si>
  <si>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</si>
  <si>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</si>
  <si>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</si>
  <si>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</si>
  <si>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</si>
  <si>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</si>
  <si>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</si>
  <si>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</si>
  <si>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</si>
  <si>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</si>
  <si>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</si>
  <si>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</si>
  <si>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</si>
  <si>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</si>
  <si>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</si>
  <si>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</si>
  <si>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</si>
  <si>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</si>
  <si>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</si>
  <si>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</si>
  <si>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</si>
  <si>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</si>
  <si>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</si>
  <si>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</si>
  <si>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</si>
  <si>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</si>
  <si>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</si>
  <si>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</si>
  <si>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</si>
  <si>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</si>
  <si>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</si>
  <si>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</si>
  <si>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</si>
  <si>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</si>
  <si>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</si>
  <si>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</si>
  <si>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</si>
  <si>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</si>
  <si>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</si>
  <si>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</si>
  <si>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</si>
  <si>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</si>
  <si>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</si>
  <si>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</si>
  <si>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</si>
  <si>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</si>
  <si>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</si>
  <si>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</si>
  <si>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</si>
  <si>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</si>
  <si>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</si>
  <si>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</si>
  <si>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</si>
  <si>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</si>
  <si>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</si>
  <si>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</si>
  <si>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</si>
  <si>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</si>
  <si>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</si>
  <si>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</si>
  <si>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</si>
  <si>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</si>
  <si>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</si>
  <si>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</si>
  <si>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</si>
  <si>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</si>
  <si>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</si>
  <si>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</si>
  <si>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</si>
  <si>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</si>
  <si>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</si>
  <si>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</si>
  <si>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</si>
  <si>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</si>
  <si>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</si>
  <si>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</si>
  <si>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</si>
  <si>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</si>
  <si>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</si>
  <si>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</si>
  <si>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</si>
  <si>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</si>
  <si>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</si>
  <si>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</si>
  <si>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</si>
  <si>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</si>
  <si>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</si>
  <si>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</si>
  <si>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</si>
  <si>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</si>
  <si>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</si>
  <si>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</si>
  <si>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</si>
  <si>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</si>
  <si>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</si>
  <si>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</si>
  <si>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</si>
  <si>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</si>
  <si>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</si>
  <si>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</si>
  <si>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</si>
  <si>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</si>
  <si>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</si>
  <si>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</si>
  <si>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</si>
  <si>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</si>
  <si>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</si>
  <si>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</si>
  <si>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</si>
  <si>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</si>
  <si>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</si>
  <si>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</si>
  <si>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</si>
  <si>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</si>
  <si>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</si>
  <si>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</si>
  <si>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</si>
  <si>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</si>
  <si>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</si>
  <si>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</si>
  <si>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</si>
  <si>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</si>
  <si>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</si>
  <si>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</si>
  <si>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</si>
  <si>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</si>
  <si>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</si>
  <si>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</si>
  <si>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</si>
  <si>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</si>
  <si>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</si>
  <si>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</si>
  <si>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</si>
  <si>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</si>
  <si>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</si>
  <si>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</si>
  <si>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</si>
  <si>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</si>
  <si>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</si>
  <si>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</si>
  <si>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</si>
  <si>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</si>
  <si>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</si>
  <si>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</si>
  <si>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</si>
  <si>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</si>
  <si>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</si>
  <si>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</si>
  <si>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</si>
  <si>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</si>
  <si>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</si>
  <si>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</si>
  <si>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</si>
  <si>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</si>
  <si>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</si>
  <si>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</si>
  <si>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</si>
  <si>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</si>
  <si>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</si>
  <si>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</si>
  <si>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</si>
  <si>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</si>
  <si>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</si>
  <si>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</si>
  <si>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</si>
  <si>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</si>
  <si>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</si>
  <si>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</si>
  <si>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</si>
  <si>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</si>
  <si>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</si>
  <si>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</si>
  <si>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</si>
  <si>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</si>
  <si>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</si>
  <si>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</si>
  <si>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</si>
  <si>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</si>
  <si>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</si>
  <si>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</si>
  <si>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</si>
  <si>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</si>
  <si>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</si>
  <si>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</si>
  <si>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</si>
  <si>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</si>
  <si>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</si>
  <si>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</si>
  <si>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</si>
  <si>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</si>
  <si>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</si>
  <si>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</si>
  <si>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</si>
  <si>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</si>
  <si>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</si>
  <si>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</si>
  <si>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</si>
  <si>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</si>
  <si>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</si>
  <si>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</si>
  <si>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</si>
  <si>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</si>
  <si>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</si>
  <si>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</si>
  <si>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</si>
  <si>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</si>
  <si>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</si>
  <si>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</si>
  <si>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</si>
  <si>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</si>
  <si>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</si>
  <si>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</si>
  <si>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</si>
  <si>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</si>
  <si>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</si>
  <si>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</si>
  <si>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</si>
  <si>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</si>
  <si>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</si>
  <si>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</si>
  <si>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</si>
  <si>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</si>
  <si>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</si>
  <si>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</si>
  <si>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</si>
  <si>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</si>
  <si>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</si>
  <si>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</si>
  <si>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</si>
  <si>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</si>
  <si>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</si>
  <si>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</si>
  <si>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</si>
  <si>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</si>
  <si>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</si>
  <si>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</si>
  <si>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</si>
  <si>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</si>
  <si>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</si>
  <si>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</si>
  <si>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</si>
  <si>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</si>
  <si>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</si>
  <si>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</si>
  <si>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</si>
  <si>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</si>
  <si>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</si>
  <si>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</si>
  <si>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</si>
  <si>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</si>
  <si>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</si>
  <si>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</si>
  <si>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</si>
  <si>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</si>
  <si>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</si>
  <si>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</si>
  <si>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</si>
  <si>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</si>
  <si>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</si>
  <si>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</si>
  <si>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</si>
  <si>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</si>
  <si>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</si>
  <si>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</si>
  <si>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</si>
  <si>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</si>
  <si>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</si>
  <si>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</si>
  <si>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</si>
  <si>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</si>
  <si>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</si>
  <si>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</si>
  <si>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</si>
  <si>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</si>
  <si>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</si>
  <si>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</si>
  <si>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</si>
  <si>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</si>
  <si>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</si>
  <si>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</si>
  <si>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</si>
  <si>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</si>
  <si>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</si>
  <si>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</si>
  <si>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</si>
  <si>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</si>
  <si>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</si>
  <si>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</si>
  <si>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</si>
  <si>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</si>
  <si>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</si>
  <si>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</si>
  <si>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</si>
  <si>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</si>
  <si>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</si>
  <si>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</si>
  <si>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</si>
  <si>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</si>
  <si>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</si>
  <si>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</si>
  <si>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</si>
  <si>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</si>
  <si>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</si>
  <si>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</si>
  <si>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</si>
  <si>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</si>
  <si>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</si>
  <si>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</si>
  <si>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</si>
  <si>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</si>
  <si>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</si>
  <si>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</si>
  <si>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</si>
  <si>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</si>
  <si>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</si>
  <si>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</si>
  <si>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</si>
  <si>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</si>
  <si>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</si>
  <si>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</si>
  <si>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</si>
  <si>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</si>
  <si>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</si>
  <si>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</si>
  <si>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</si>
  <si>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</si>
  <si>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</si>
  <si>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</si>
  <si>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</si>
  <si>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</si>
  <si>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</si>
  <si>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</si>
  <si>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</si>
  <si>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</si>
  <si>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</si>
  <si>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</si>
  <si>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</si>
  <si>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</si>
  <si>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</si>
  <si>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</si>
  <si>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</si>
  <si>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</si>
  <si>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</si>
  <si>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</si>
  <si>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</si>
  <si>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</si>
  <si>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</si>
  <si>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</si>
  <si>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</si>
  <si>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</si>
  <si>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</si>
  <si>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</si>
  <si>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</si>
  <si>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</si>
  <si>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</si>
  <si>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</si>
  <si>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</si>
  <si>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</si>
  <si>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</si>
  <si>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</si>
  <si>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</si>
  <si>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</si>
  <si>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</si>
  <si>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</si>
  <si>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</si>
  <si>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</si>
  <si>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</si>
  <si>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</si>
  <si>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</si>
  <si>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</si>
  <si>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</si>
  <si>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</si>
  <si>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</si>
  <si>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</si>
  <si>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</si>
  <si>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</si>
  <si>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</si>
  <si>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</si>
  <si>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</si>
  <si>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</si>
  <si>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</si>
  <si>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</si>
  <si>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</si>
  <si>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</si>
  <si>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</si>
  <si>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</si>
  <si>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</si>
  <si>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</si>
  <si>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</si>
  <si>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</si>
  <si>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</si>
  <si>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</si>
  <si>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</si>
  <si>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</si>
  <si>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</si>
  <si>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</si>
  <si>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</si>
  <si>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</si>
  <si>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</si>
  <si>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</si>
  <si>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</si>
  <si>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</si>
  <si>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</si>
  <si>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</si>
  <si>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</si>
  <si>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</si>
  <si>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</si>
  <si>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</si>
  <si>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</si>
  <si>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</si>
  <si>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</si>
  <si>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</si>
  <si>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</si>
  <si>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</si>
  <si>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</si>
  <si>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</si>
  <si>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</si>
  <si>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</si>
  <si>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</si>
  <si>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</si>
  <si>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</si>
  <si>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</si>
  <si>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</si>
  <si>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</si>
  <si>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</si>
  <si>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</si>
  <si>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</si>
  <si>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</si>
  <si>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</si>
  <si>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</si>
  <si>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</si>
  <si>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</si>
  <si>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</si>
  <si>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</si>
  <si>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</si>
  <si>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</si>
  <si>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</si>
  <si>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</si>
  <si>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</si>
  <si>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</si>
  <si>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</si>
  <si>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</si>
  <si>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</si>
  <si>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</si>
  <si>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</si>
  <si>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</si>
  <si>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</si>
  <si>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</si>
  <si>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</si>
  <si>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</si>
  <si>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</si>
  <si>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</si>
  <si>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</si>
  <si>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</si>
  <si>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</si>
  <si>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</si>
  <si>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</si>
  <si>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</si>
  <si>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</si>
  <si>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</si>
  <si>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</si>
  <si>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</si>
  <si>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</si>
  <si>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</si>
  <si>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</si>
  <si>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</si>
  <si>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</si>
  <si>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</si>
  <si>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</si>
  <si>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</si>
  <si>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</si>
  <si>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</si>
  <si>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</si>
  <si>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</si>
  <si>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</si>
  <si>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</si>
  <si>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</si>
  <si>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</si>
  <si>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</si>
  <si>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</si>
  <si>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</si>
  <si>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</si>
  <si>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</si>
  <si>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</si>
  <si>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</si>
  <si>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</si>
  <si>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</si>
  <si>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</si>
  <si>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</si>
  <si>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</si>
  <si>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</si>
  <si>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</si>
  <si>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</si>
  <si>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</si>
  <si>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</si>
  <si>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</si>
  <si>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</si>
  <si>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</si>
  <si>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</si>
  <si>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</si>
  <si>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</si>
  <si>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</si>
  <si>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</si>
  <si>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</si>
  <si>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</si>
  <si>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</si>
  <si>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</si>
  <si>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</si>
  <si>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</si>
  <si>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</si>
  <si>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</si>
  <si>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</si>
  <si>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</si>
  <si>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</si>
  <si>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</si>
  <si>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</si>
  <si>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</si>
  <si>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</si>
  <si>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</si>
  <si>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</si>
  <si>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</si>
  <si>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</si>
  <si>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</si>
  <si>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</si>
  <si>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</si>
  <si>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</si>
  <si>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</si>
  <si>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</si>
  <si>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</si>
  <si>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</si>
  <si>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</si>
  <si>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</si>
  <si>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</si>
  <si>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</si>
  <si>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</si>
  <si>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</si>
  <si>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</si>
  <si>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</si>
  <si>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</si>
  <si>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</si>
  <si>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</si>
  <si>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</si>
  <si>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</si>
  <si>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</si>
  <si>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</si>
  <si>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</si>
  <si>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</si>
  <si>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</si>
  <si>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</si>
  <si>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</si>
  <si>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</si>
  <si>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</si>
  <si>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</si>
  <si>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</si>
  <si>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</si>
  <si>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</si>
  <si>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</si>
  <si>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</si>
  <si>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</si>
  <si>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</si>
  <si>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</si>
  <si>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</si>
  <si>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</si>
  <si>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</si>
  <si>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</si>
  <si>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</si>
  <si>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</si>
  <si>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</si>
  <si>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</si>
  <si>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</si>
  <si>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</si>
  <si>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</si>
  <si>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</si>
  <si>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</si>
  <si>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</si>
  <si>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</si>
  <si>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</si>
  <si>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</si>
  <si>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</si>
  <si>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</si>
  <si>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</si>
  <si>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</si>
  <si>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</si>
  <si>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</si>
  <si>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</si>
  <si>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</si>
  <si>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703</t>
  </si>
  <si>
    <t>490</t>
  </si>
  <si>
    <t>414</t>
  </si>
  <si>
    <t>374</t>
  </si>
  <si>
    <t>331</t>
  </si>
  <si>
    <t>226</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</si>
  <si>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</si>
  <si>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</si>
  <si>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</si>
  <si>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</si>
  <si>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</si>
  <si>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</si>
  <si>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</si>
  <si>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</si>
  <si>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</si>
  <si>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</si>
  <si>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</si>
  <si>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</si>
  <si>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</si>
  <si>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</si>
  <si>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</si>
  <si>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</si>
  <si>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</si>
  <si>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</si>
  <si>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</si>
  <si>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</si>
  <si>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</si>
  <si>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</si>
  <si>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</si>
  <si>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</si>
  <si>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</si>
  <si>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</si>
  <si>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</si>
  <si>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</si>
  <si>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</si>
  <si>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</si>
  <si>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</si>
  <si>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</si>
  <si>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</si>
  <si>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</si>
  <si>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</si>
  <si>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</si>
  <si>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</si>
  <si>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</si>
  <si>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</si>
  <si>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</si>
  <si>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</si>
  <si>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</si>
  <si>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</si>
  <si>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</si>
  <si>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</si>
  <si>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</si>
  <si>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</si>
  <si>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</si>
  <si>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</si>
  <si>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</si>
  <si>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</si>
  <si>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</si>
  <si>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</si>
  <si>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</si>
  <si>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</si>
  <si>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</si>
  <si>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</si>
  <si>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</si>
  <si>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</si>
  <si>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</si>
  <si>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</si>
  <si>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</si>
  <si>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</si>
  <si>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</si>
  <si>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</si>
  <si>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</si>
  <si>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</si>
  <si>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</si>
  <si>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</si>
  <si>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</si>
  <si>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</si>
  <si>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</si>
  <si>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</si>
  <si>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</si>
  <si>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</si>
  <si>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</si>
  <si>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</si>
  <si>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</si>
  <si>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</si>
  <si>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</si>
  <si>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</si>
  <si>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</si>
  <si>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</si>
  <si>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</si>
  <si>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</si>
  <si>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</si>
  <si>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</si>
  <si>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</si>
  <si>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</si>
  <si>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</si>
  <si>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</si>
  <si>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</si>
  <si>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</si>
  <si>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</si>
  <si>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</si>
  <si>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</si>
  <si>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</si>
  <si>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</si>
  <si>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</si>
  <si>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</si>
  <si>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</si>
  <si>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</si>
  <si>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</si>
  <si>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</si>
  <si>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</si>
  <si>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</si>
  <si>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</si>
  <si>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</si>
  <si>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</si>
  <si>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</si>
  <si>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</si>
  <si>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</si>
  <si>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</si>
  <si>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</si>
  <si>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</si>
  <si>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</si>
  <si>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</si>
  <si>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</si>
  <si>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</si>
  <si>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</si>
  <si>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</si>
  <si>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</si>
  <si>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</si>
  <si>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</si>
  <si>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</si>
  <si>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</si>
  <si>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</si>
  <si>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</si>
  <si>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</si>
  <si>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</si>
  <si>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</si>
  <si>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</si>
  <si>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</si>
  <si>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</si>
  <si>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</si>
  <si>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</si>
  <si>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</si>
  <si>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</si>
  <si>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</si>
  <si>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</si>
  <si>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</si>
  <si>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</si>
  <si>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</si>
  <si>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</si>
  <si>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</si>
  <si>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</si>
  <si>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</si>
  <si>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</si>
  <si>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</si>
  <si>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</si>
  <si>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</si>
  <si>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</si>
  <si>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</si>
  <si>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</si>
  <si>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</si>
  <si>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</si>
  <si>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</si>
  <si>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</si>
  <si>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</si>
  <si>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</si>
  <si>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</si>
  <si>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</si>
  <si>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</si>
  <si>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</si>
  <si>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</si>
  <si>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</si>
  <si>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</si>
  <si>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</si>
  <si>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</si>
  <si>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</si>
  <si>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</si>
  <si>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</si>
  <si>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</si>
  <si>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</si>
  <si>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</si>
  <si>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</si>
  <si>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</si>
  <si>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</si>
  <si>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</si>
  <si>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</si>
  <si>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</si>
  <si>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</si>
  <si>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</si>
  <si>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</si>
  <si>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</si>
  <si>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</si>
  <si>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</si>
  <si>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</si>
  <si>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</si>
  <si>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</si>
  <si>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</si>
  <si>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</si>
  <si>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</si>
  <si>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</si>
  <si>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</si>
  <si>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</si>
  <si>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</si>
  <si>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</si>
  <si>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</si>
  <si>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</si>
  <si>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</si>
  <si>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</si>
  <si>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</si>
  <si>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</si>
  <si>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</si>
  <si>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</si>
  <si>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</si>
  <si>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</si>
  <si>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</si>
  <si>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</si>
  <si>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</si>
  <si>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</si>
  <si>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</si>
  <si>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</si>
  <si>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</si>
  <si>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</si>
  <si>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</si>
  <si>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</si>
  <si>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</si>
  <si>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</si>
  <si>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</si>
  <si>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</si>
  <si>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</si>
  <si>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</si>
  <si>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</si>
  <si>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</si>
  <si>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</si>
  <si>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</si>
  <si>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</si>
  <si>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</si>
  <si>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</si>
  <si>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</si>
  <si>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</si>
  <si>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</si>
  <si>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</si>
  <si>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</si>
  <si>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</si>
  <si>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</si>
  <si>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</si>
  <si>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</si>
  <si>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</si>
  <si>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</si>
  <si>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</si>
  <si>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</si>
  <si>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</si>
  <si>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</si>
  <si>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</si>
  <si>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</si>
  <si>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</si>
  <si>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</si>
  <si>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</si>
  <si>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</si>
  <si>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</si>
  <si>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</si>
  <si>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</si>
  <si>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</si>
  <si>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</si>
  <si>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</si>
  <si>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</si>
  <si>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</si>
  <si>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</si>
  <si>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</si>
  <si>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</si>
  <si>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</si>
  <si>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</si>
  <si>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</si>
  <si>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</si>
  <si>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</si>
  <si>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</si>
  <si>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</si>
  <si>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</si>
  <si>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</si>
  <si>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</si>
  <si>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</si>
  <si>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</si>
  <si>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</si>
  <si>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</si>
  <si>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</si>
  <si>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</si>
  <si>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</si>
  <si>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</si>
  <si>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</si>
  <si>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</si>
  <si>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</si>
  <si>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</si>
  <si>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</si>
  <si>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</si>
  <si>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</si>
  <si>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</si>
  <si>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</si>
  <si>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</si>
  <si>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</si>
  <si>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</si>
  <si>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</si>
  <si>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</si>
  <si>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</si>
  <si>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</si>
  <si>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</si>
  <si>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</si>
  <si>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</si>
  <si>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</si>
  <si>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</si>
  <si>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</si>
  <si>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</si>
  <si>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</si>
  <si>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</si>
  <si>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</si>
  <si>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</si>
  <si>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</si>
  <si>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</si>
  <si>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</si>
  <si>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</si>
  <si>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</si>
  <si>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</si>
  <si>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</si>
  <si>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</si>
  <si>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</si>
  <si>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</si>
  <si>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</si>
  <si>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</si>
  <si>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</si>
  <si>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</si>
  <si>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</si>
  <si>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</si>
  <si>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</si>
  <si>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</si>
  <si>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</si>
  <si>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</si>
  <si>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</si>
  <si>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</si>
  <si>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</si>
  <si>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</si>
  <si>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</si>
  <si>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</si>
  <si>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58.51</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</si>
  <si>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</si>
  <si>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</si>
  <si>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</si>
  <si>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</si>
  <si>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</si>
  <si>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</si>
  <si>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</si>
  <si>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</si>
  <si>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</si>
  <si>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</si>
  <si>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</si>
  <si>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</si>
  <si>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</si>
  <si>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</si>
  <si>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</si>
  <si>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</si>
  <si>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</si>
  <si>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</si>
  <si>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</si>
  <si>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</si>
  <si>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</si>
  <si>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</si>
  <si>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</si>
  <si>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</si>
  <si>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</si>
  <si>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</si>
  <si>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</si>
  <si>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</si>
  <si>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</si>
  <si>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</si>
  <si>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</si>
  <si>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</si>
  <si>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</si>
  <si>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</si>
  <si>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</si>
  <si>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</si>
  <si>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</si>
  <si>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</si>
  <si>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</si>
  <si>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</si>
  <si>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</si>
  <si>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</si>
  <si>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</si>
  <si>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</si>
  <si>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</si>
  <si>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</si>
  <si>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</si>
  <si>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</si>
  <si>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</si>
  <si>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</si>
  <si>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</si>
  <si>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</si>
  <si>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</si>
  <si>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</si>
  <si>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</si>
  <si>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</si>
  <si>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</si>
  <si>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</si>
  <si>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</si>
  <si>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</si>
  <si>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</si>
  <si>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</si>
  <si>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</si>
  <si>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</si>
  <si>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</si>
  <si>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</si>
  <si>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</si>
  <si>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</si>
  <si>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</si>
  <si>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</si>
  <si>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</si>
  <si>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</si>
  <si>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</si>
  <si>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</si>
  <si>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</si>
  <si>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</si>
  <si>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</si>
  <si>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</si>
  <si>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</si>
  <si>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</si>
  <si>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</si>
  <si>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</si>
  <si>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</si>
  <si>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</si>
  <si>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</si>
  <si>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</si>
  <si>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</si>
  <si>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</si>
  <si>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</si>
  <si>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</si>
  <si>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</si>
  <si>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</si>
  <si>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</si>
  <si>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</si>
  <si>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</si>
  <si>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</si>
  <si>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</si>
  <si>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</si>
  <si>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</si>
  <si>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</si>
  <si>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</si>
  <si>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</si>
  <si>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</si>
  <si>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</si>
  <si>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</si>
  <si>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</si>
  <si>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</si>
  <si>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</si>
  <si>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</si>
  <si>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</si>
  <si>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</si>
  <si>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</si>
  <si>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</si>
  <si>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</si>
  <si>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</si>
  <si>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</si>
  <si>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</si>
  <si>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</si>
  <si>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</si>
  <si>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</si>
  <si>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</si>
  <si>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</si>
  <si>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</si>
  <si>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</si>
  <si>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</si>
  <si>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</si>
  <si>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</si>
  <si>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</si>
  <si>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</si>
  <si>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</si>
  <si>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</si>
  <si>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</si>
  <si>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</si>
  <si>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</si>
  <si>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</si>
  <si>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</si>
  <si>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</si>
  <si>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</si>
  <si>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</si>
  <si>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</si>
  <si>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</si>
  <si>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</si>
  <si>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</si>
  <si>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</si>
  <si>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</si>
  <si>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</si>
  <si>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</si>
  <si>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</si>
  <si>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</si>
  <si>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</si>
  <si>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</si>
  <si>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</si>
  <si>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</si>
  <si>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</si>
  <si>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</si>
  <si>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</si>
  <si>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</si>
  <si>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</si>
  <si>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</si>
  <si>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</si>
  <si>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</si>
  <si>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</si>
  <si>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</si>
  <si>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</si>
  <si>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</si>
  <si>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</si>
  <si>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</si>
  <si>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</si>
  <si>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</si>
  <si>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</si>
  <si>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</si>
  <si>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</si>
  <si>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</si>
  <si>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</si>
  <si>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</si>
  <si>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</si>
  <si>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</si>
  <si>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</si>
  <si>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</si>
  <si>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</si>
  <si>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</si>
  <si>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</si>
  <si>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</si>
  <si>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</si>
  <si>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</si>
  <si>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</si>
  <si>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</si>
  <si>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</si>
  <si>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</si>
  <si>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</si>
  <si>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</si>
  <si>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</si>
  <si>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</si>
  <si>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</si>
  <si>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</si>
  <si>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</si>
  <si>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</si>
  <si>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</si>
  <si>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</si>
  <si>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</si>
  <si>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</si>
  <si>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</si>
  <si>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</si>
  <si>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</si>
  <si>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</si>
  <si>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</si>
  <si>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</si>
  <si>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</si>
  <si>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</si>
  <si>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</si>
  <si>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</si>
  <si>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</si>
  <si>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</si>
  <si>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</si>
  <si>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</si>
  <si>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</si>
  <si>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</si>
  <si>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</si>
  <si>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</si>
  <si>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</si>
  <si>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</si>
  <si>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</si>
  <si>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</si>
  <si>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</si>
  <si>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</si>
  <si>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</si>
  <si>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</si>
  <si>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</si>
  <si>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</si>
  <si>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</si>
  <si>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</si>
  <si>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</si>
  <si>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</si>
  <si>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</si>
  <si>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</si>
  <si>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</si>
  <si>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</si>
  <si>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</si>
  <si>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</si>
  <si>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</si>
  <si>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</si>
  <si>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</si>
  <si>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</si>
  <si>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</si>
  <si>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</si>
  <si>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</si>
  <si>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</si>
  <si>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</si>
  <si>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</si>
  <si>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</si>
  <si>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</si>
  <si>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</si>
  <si>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</si>
  <si>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</si>
  <si>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</si>
  <si>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</si>
  <si>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</si>
  <si>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</si>
  <si>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</si>
  <si>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</si>
  <si>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</si>
  <si>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</si>
  <si>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</si>
  <si>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</si>
  <si>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</si>
  <si>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</si>
  <si>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</si>
  <si>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</si>
  <si>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</si>
  <si>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</si>
  <si>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</si>
  <si>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</si>
  <si>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</si>
  <si>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</si>
  <si>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</si>
  <si>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</si>
  <si>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</si>
  <si>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</si>
  <si>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</si>
  <si>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</si>
  <si>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</si>
  <si>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</si>
  <si>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</si>
  <si>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</si>
  <si>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</si>
  <si>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</si>
  <si>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</si>
  <si>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</si>
  <si>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</si>
  <si>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</si>
  <si>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</si>
  <si>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</si>
  <si>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</si>
  <si>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</si>
  <si>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</si>
  <si>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</si>
  <si>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</si>
  <si>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</si>
  <si>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</si>
  <si>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</si>
  <si>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</si>
  <si>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</si>
  <si>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</si>
  <si>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</si>
  <si>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</si>
  <si>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</si>
  <si>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</si>
  <si>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</si>
  <si>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</si>
  <si>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</si>
  <si>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</si>
  <si>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</si>
  <si>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</si>
  <si>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</si>
  <si>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</si>
  <si>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</si>
  <si>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</si>
  <si>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</si>
  <si>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</si>
  <si>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</si>
  <si>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</si>
  <si>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</si>
  <si>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</si>
  <si>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</si>
  <si>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</si>
  <si>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</si>
  <si>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</si>
  <si>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</si>
  <si>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</si>
  <si>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</si>
  <si>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</si>
  <si>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</si>
  <si>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</si>
  <si>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</si>
  <si>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</si>
  <si>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</si>
  <si>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</si>
  <si>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</si>
  <si>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</si>
  <si>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</si>
  <si>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</si>
  <si>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</si>
  <si>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</si>
  <si>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</si>
  <si>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</si>
  <si>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</si>
  <si>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</si>
  <si>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</si>
  <si>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</si>
  <si>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</si>
  <si>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</si>
  <si>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</si>
  <si>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</si>
  <si>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</si>
  <si>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</si>
  <si>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</si>
  <si>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</si>
  <si>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</si>
  <si>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</si>
  <si>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</si>
  <si>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</si>
  <si>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</si>
  <si>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</si>
  <si>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</si>
  <si>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</si>
  <si>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</si>
  <si>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</si>
  <si>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</si>
  <si>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</si>
  <si>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</si>
  <si>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</si>
  <si>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</si>
  <si>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</si>
  <si>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</si>
  <si>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</si>
  <si>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</si>
  <si>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</si>
  <si>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</si>
  <si>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</si>
  <si>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</si>
  <si>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</si>
  <si>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</si>
  <si>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</si>
  <si>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</si>
  <si>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</si>
  <si>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</si>
  <si>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</si>
  <si>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</si>
  <si>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</si>
  <si>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</si>
  <si>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</si>
  <si>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</si>
  <si>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</si>
  <si>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</si>
  <si>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</si>
  <si>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</si>
  <si>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</si>
  <si>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</si>
  <si>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</si>
  <si>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</si>
  <si>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</si>
  <si>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</si>
  <si>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</si>
  <si>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</si>
  <si>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</si>
  <si>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</si>
  <si>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</si>
  <si>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</si>
  <si>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</si>
  <si>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</si>
  <si>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</si>
  <si>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</si>
  <si>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</si>
  <si>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</si>
  <si>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</si>
  <si>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</si>
  <si>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</si>
  <si>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</si>
  <si>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</si>
  <si>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</si>
  <si>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</si>
  <si>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</si>
  <si>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</si>
  <si>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</si>
  <si>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</si>
  <si>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</si>
  <si>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</si>
  <si>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</si>
  <si>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</si>
  <si>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</si>
  <si>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</si>
  <si>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</si>
  <si>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</si>
  <si>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</si>
  <si>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</si>
  <si>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</si>
  <si>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</si>
  <si>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</si>
  <si>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</si>
  <si>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</si>
  <si>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</si>
  <si>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</si>
  <si>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</si>
  <si>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</si>
  <si>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</si>
  <si>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</si>
  <si>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</si>
  <si>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</si>
  <si>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</si>
  <si>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</si>
  <si>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</si>
  <si>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</si>
  <si>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</si>
  <si>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</si>
  <si>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</si>
  <si>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</si>
  <si>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</si>
  <si>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</si>
  <si>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</si>
  <si>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</si>
  <si>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</si>
  <si>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</si>
  <si>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</si>
  <si>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</si>
  <si>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</si>
  <si>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</si>
  <si>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</si>
  <si>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</si>
  <si>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</si>
  <si>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</si>
  <si>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</si>
  <si>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</si>
  <si>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</si>
  <si>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</si>
  <si>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</si>
  <si>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</si>
  <si>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</si>
  <si>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</si>
  <si>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</si>
  <si>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</si>
  <si>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</si>
  <si>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</si>
  <si>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</si>
  <si>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</si>
  <si>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</si>
  <si>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</si>
  <si>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</si>
  <si>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</si>
  <si>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</si>
  <si>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</si>
  <si>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</si>
  <si>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</si>
  <si>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</si>
  <si>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</si>
  <si>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</si>
  <si>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</si>
  <si>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</si>
  <si>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</si>
  <si>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</si>
  <si>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</si>
  <si>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</si>
  <si>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</si>
  <si>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</si>
  <si>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</si>
  <si>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</si>
  <si>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</si>
  <si>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</si>
  <si>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</si>
  <si>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</si>
  <si>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</si>
  <si>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</si>
  <si>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</si>
  <si>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</si>
  <si>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</si>
  <si>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</si>
  <si>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</si>
  <si>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</si>
  <si>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</si>
  <si>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</si>
  <si>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</si>
  <si>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</si>
  <si>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</si>
  <si>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</si>
  <si>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</si>
  <si>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</si>
  <si>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</si>
  <si>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</si>
  <si>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</si>
  <si>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</si>
  <si>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</si>
  <si>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</si>
  <si>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</si>
  <si>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</si>
  <si>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</si>
  <si>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</si>
  <si>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</si>
  <si>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</si>
  <si>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</si>
  <si>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</si>
  <si>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</si>
  <si>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</si>
  <si>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</si>
  <si>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</si>
  <si>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</si>
  <si>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</si>
  <si>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</si>
  <si>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</si>
  <si>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</si>
  <si>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</si>
  <si>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</si>
  <si>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</si>
  <si>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</si>
  <si>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</si>
  <si>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</si>
  <si>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</si>
  <si>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</si>
  <si>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</si>
  <si>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</si>
  <si>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</si>
  <si>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</si>
  <si>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</si>
  <si>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</si>
  <si>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</si>
  <si>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</si>
  <si>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</si>
  <si>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</si>
  <si>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</si>
  <si>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</si>
  <si>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</si>
  <si>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</si>
  <si>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</si>
  <si>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</si>
  <si>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</si>
  <si>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</si>
  <si>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</si>
  <si>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</si>
  <si>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</si>
  <si>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</si>
  <si>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</si>
  <si>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</si>
  <si>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</si>
  <si>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</si>
  <si>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</si>
  <si>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</si>
  <si>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</si>
  <si>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</si>
  <si>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</si>
  <si>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</si>
  <si>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</si>
  <si>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</si>
  <si>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</si>
  <si>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</si>
  <si>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</si>
  <si>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</si>
  <si>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</si>
  <si>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</si>
  <si>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</si>
  <si>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</si>
  <si>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</si>
  <si>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</si>
  <si>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</si>
  <si>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</si>
  <si>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</si>
  <si>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</si>
  <si>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</si>
  <si>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</si>
  <si>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</si>
  <si>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</si>
  <si>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</si>
  <si>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</si>
  <si>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</si>
  <si>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</si>
  <si>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</si>
  <si>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</si>
  <si>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</si>
  <si>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</si>
  <si>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</si>
  <si>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</si>
  <si>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</si>
  <si>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</si>
  <si>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</si>
  <si>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</si>
  <si>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</si>
  <si>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</si>
  <si>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</si>
  <si>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</si>
  <si>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</si>
  <si>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</si>
  <si>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</si>
  <si>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</si>
  <si>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</si>
  <si>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</si>
  <si>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</si>
  <si>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</si>
  <si>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</si>
  <si>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</si>
  <si>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</si>
  <si>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</si>
  <si>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</si>
  <si>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</si>
  <si>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</si>
  <si>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</si>
  <si>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</si>
  <si>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</si>
  <si>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</si>
  <si>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</si>
  <si>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</si>
  <si>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</si>
  <si>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</si>
  <si>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</si>
  <si>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</si>
  <si>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</si>
  <si>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</si>
  <si>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</si>
  <si>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</si>
  <si>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</si>
  <si>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</si>
  <si>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</si>
  <si>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</si>
  <si>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</si>
  <si>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</si>
  <si>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</si>
  <si>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</si>
  <si>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</si>
  <si>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</si>
  <si>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</si>
  <si>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</si>
  <si>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</si>
  <si>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</si>
  <si>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</si>
  <si>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</si>
  <si>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</si>
  <si>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</si>
  <si>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</si>
  <si>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</si>
  <si>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</si>
  <si>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</si>
  <si>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</si>
  <si>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</si>
  <si>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</si>
  <si>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</si>
  <si>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</si>
  <si>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</si>
  <si>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</si>
  <si>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</si>
  <si>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</si>
  <si>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</si>
  <si>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</si>
  <si>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</si>
  <si>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</si>
  <si>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</si>
  <si>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</si>
  <si>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</si>
  <si>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</si>
  <si>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</si>
  <si>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</si>
  <si>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</si>
  <si>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</si>
  <si>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</si>
  <si>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</si>
  <si>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</si>
  <si>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</si>
  <si>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</si>
  <si>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</si>
  <si>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</si>
  <si>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</si>
  <si>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</si>
  <si>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</si>
  <si>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</si>
  <si>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</si>
  <si>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</si>
  <si>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</si>
  <si>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</si>
  <si>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</si>
  <si>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</si>
  <si>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</si>
  <si>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</si>
  <si>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</si>
  <si>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</si>
  <si>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</si>
  <si>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</si>
  <si>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</si>
  <si>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</si>
  <si>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</si>
  <si>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</si>
  <si>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</si>
  <si>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</si>
  <si>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</si>
  <si>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</si>
  <si>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</si>
  <si>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</si>
  <si>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</si>
  <si>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</si>
  <si>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</si>
  <si>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</si>
  <si>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</si>
  <si>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</si>
  <si>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</si>
  <si>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</si>
  <si>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</si>
  <si>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</si>
  <si>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</si>
  <si>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</si>
  <si>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</si>
  <si>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</si>
  <si>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</si>
  <si>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</si>
  <si>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</si>
  <si>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</si>
  <si>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</si>
  <si>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</si>
  <si>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</si>
  <si>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</si>
  <si>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</si>
  <si>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</si>
  <si>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</si>
  <si>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</si>
  <si>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</si>
  <si>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</si>
  <si>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</si>
  <si>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</si>
  <si>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</si>
  <si>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</si>
  <si>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</si>
  <si>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</si>
  <si>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</si>
  <si>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</si>
  <si>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</si>
  <si>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</si>
  <si>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</si>
  <si>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</si>
  <si>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</si>
  <si>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</si>
  <si>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</si>
  <si>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</si>
  <si>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</si>
  <si>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</si>
  <si>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</si>
  <si>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</si>
  <si>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</si>
  <si>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</si>
  <si>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</si>
  <si>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</si>
  <si>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</si>
  <si>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</si>
  <si>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</si>
  <si>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</si>
  <si>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</si>
  <si>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</si>
  <si>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</si>
  <si>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</si>
  <si>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</si>
  <si>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</si>
  <si>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</si>
  <si>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</si>
  <si>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</si>
  <si>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</si>
  <si>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</si>
  <si>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</si>
  <si>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</si>
  <si>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</si>
  <si>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</si>
  <si>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</si>
  <si>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</si>
  <si>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</si>
  <si>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</si>
  <si>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</si>
  <si>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</si>
  <si>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</si>
  <si>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</si>
  <si>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</si>
  <si>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</si>
  <si>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</si>
  <si>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</si>
  <si>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</si>
  <si>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</si>
  <si>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</si>
  <si>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</si>
  <si>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</si>
  <si>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</si>
  <si>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</si>
  <si>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</si>
  <si>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</si>
  <si>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</si>
  <si>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</si>
  <si>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</si>
  <si>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</si>
  <si>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</si>
  <si>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</si>
  <si>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</si>
  <si>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</si>
  <si>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</si>
  <si>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</si>
  <si>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</si>
  <si>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</si>
  <si>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</si>
  <si>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</si>
  <si>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</si>
  <si>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</si>
  <si>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</si>
  <si>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</si>
  <si>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</si>
  <si>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</si>
  <si>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</si>
  <si>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</si>
  <si>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</si>
  <si>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</si>
  <si>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</si>
  <si>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</si>
  <si>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</si>
  <si>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</si>
  <si>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</si>
  <si>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</si>
  <si>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</si>
  <si>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</si>
  <si>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</si>
  <si>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</si>
  <si>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</si>
  <si>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</si>
  <si>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</si>
  <si>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</si>
  <si>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</si>
  <si>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</si>
  <si>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</si>
  <si>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</si>
  <si>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</si>
  <si>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</si>
  <si>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</si>
  <si>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</si>
  <si>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</si>
  <si>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</si>
  <si>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</si>
  <si>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</si>
  <si>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</si>
  <si>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</si>
  <si>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</si>
  <si>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</si>
  <si>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</si>
  <si>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</si>
  <si>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</si>
  <si>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</si>
  <si>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</si>
  <si>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</si>
  <si>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</si>
  <si>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</si>
  <si>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</si>
  <si>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</si>
  <si>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</si>
  <si>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</si>
  <si>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</si>
  <si>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</si>
  <si>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</si>
  <si>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</si>
  <si>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</si>
  <si>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</si>
  <si>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</si>
  <si>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</si>
  <si>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</si>
  <si>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</si>
  <si>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</si>
  <si>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</si>
  <si>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</si>
  <si>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</si>
  <si>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</si>
  <si>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</si>
  <si>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</si>
  <si>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</si>
  <si>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</si>
  <si>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</si>
  <si>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</si>
  <si>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</si>
  <si>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</si>
  <si>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</si>
  <si>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</si>
  <si>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</si>
  <si>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</si>
  <si>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</si>
  <si>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</si>
  <si>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</si>
  <si>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</si>
  <si>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</si>
  <si>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</si>
  <si>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</si>
  <si>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</si>
  <si>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</si>
  <si>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</si>
  <si>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</si>
  <si>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</si>
  <si>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</si>
  <si>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</si>
  <si>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</si>
  <si>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</si>
  <si>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</si>
  <si>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</si>
  <si>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</si>
  <si>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</si>
  <si>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</si>
  <si>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</si>
  <si>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</si>
  <si>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</si>
  <si>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</si>
  <si>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</si>
  <si>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</si>
  <si>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</si>
  <si>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</si>
  <si>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</si>
  <si>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</si>
  <si>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</si>
  <si>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</si>
  <si>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</si>
  <si>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</si>
  <si>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</si>
  <si>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</si>
  <si>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</si>
  <si>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</si>
  <si>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</si>
  <si>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</si>
  <si>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</si>
  <si>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</si>
  <si>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</si>
  <si>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</si>
  <si>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</si>
  <si>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</si>
  <si>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</si>
  <si>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</si>
  <si>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</si>
  <si>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</si>
  <si>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</si>
  <si>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</si>
  <si>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</si>
  <si>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</si>
  <si>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</si>
  <si>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</si>
  <si>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</si>
  <si>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</si>
  <si>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</si>
  <si>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</si>
  <si>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</si>
  <si>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</si>
  <si>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</si>
  <si>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</si>
  <si>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</si>
  <si>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</si>
  <si>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</si>
  <si>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</si>
  <si>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</si>
  <si>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</si>
  <si>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</si>
  <si>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</si>
  <si>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</si>
  <si>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</si>
  <si>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</si>
  <si>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</si>
  <si>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</si>
  <si>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</si>
  <si>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</si>
  <si>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</si>
  <si>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</si>
  <si>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</si>
  <si>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</si>
  <si>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</si>
  <si>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</si>
  <si>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</si>
  <si>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</si>
  <si>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</si>
  <si>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</si>
  <si>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</si>
  <si>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</si>
  <si>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</si>
  <si>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</si>
  <si>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</si>
  <si>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</si>
  <si>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</si>
  <si>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</si>
  <si>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</si>
  <si>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</si>
  <si>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</si>
  <si>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</si>
  <si>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</si>
  <si>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</si>
  <si>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</si>
  <si>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</si>
  <si>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</si>
  <si>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</si>
  <si>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</si>
  <si>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</si>
  <si>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</si>
  <si>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</si>
  <si>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</si>
  <si>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</si>
  <si>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</si>
  <si>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</si>
  <si>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</si>
  <si>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</si>
  <si>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</si>
  <si>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</si>
  <si>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</si>
  <si>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</si>
  <si>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</si>
  <si>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</si>
  <si>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</si>
  <si>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</si>
  <si>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</si>
  <si>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</si>
  <si>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</si>
  <si>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</si>
  <si>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</si>
  <si>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</si>
  <si>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</si>
  <si>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</si>
  <si>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</si>
  <si>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</si>
  <si>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</si>
  <si>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</si>
  <si>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</si>
  <si>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</si>
  <si>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</si>
  <si>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</si>
  <si>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</si>
  <si>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</si>
  <si>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</si>
  <si>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</si>
  <si>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</si>
  <si>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</si>
  <si>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</si>
  <si>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</si>
  <si>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</si>
  <si>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</si>
  <si>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</si>
  <si>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</si>
  <si>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</si>
  <si>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</si>
  <si>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</si>
  <si>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</si>
  <si>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</si>
  <si>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</si>
  <si>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</si>
  <si>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</si>
  <si>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</si>
  <si>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</si>
  <si>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</si>
  <si>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</si>
  <si>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</si>
  <si>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</si>
  <si>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</si>
  <si>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</si>
  <si>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</si>
  <si>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</si>
  <si>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</si>
  <si>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</si>
  <si>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</si>
  <si>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</si>
  <si>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</si>
  <si>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</si>
  <si>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</si>
  <si>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</si>
  <si>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</si>
  <si>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</si>
  <si>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</si>
  <si>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</si>
  <si>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</si>
  <si>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</si>
  <si>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</si>
  <si>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</si>
  <si>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</si>
  <si>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</si>
  <si>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</si>
  <si>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</si>
  <si>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</si>
  <si>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</si>
  <si>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</si>
  <si>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</si>
  <si>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</si>
  <si>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</si>
  <si>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</si>
  <si>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</si>
  <si>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</si>
  <si>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</si>
  <si>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</si>
  <si>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</si>
  <si>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</si>
  <si>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</si>
  <si>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</si>
  <si>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</si>
  <si>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</si>
  <si>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</si>
  <si>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</si>
  <si>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</si>
  <si>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</si>
  <si>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</si>
  <si>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</si>
  <si>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</si>
  <si>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</si>
  <si>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</si>
  <si>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</si>
  <si>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</si>
  <si>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</si>
  <si>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</si>
  <si>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</si>
  <si>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</si>
  <si>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</si>
  <si>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</si>
  <si>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</si>
  <si>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</si>
  <si>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</si>
  <si>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</si>
  <si>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</si>
  <si>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</si>
  <si>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</si>
  <si>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</si>
  <si>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</si>
  <si>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</si>
  <si>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</si>
  <si>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</si>
  <si>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</si>
  <si>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</si>
  <si>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</si>
  <si>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</si>
  <si>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</si>
  <si>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</si>
  <si>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</si>
  <si>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</si>
  <si>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</si>
  <si>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</si>
  <si>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</si>
  <si>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</si>
  <si>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</si>
  <si>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</si>
  <si>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</si>
  <si>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</si>
  <si>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</si>
  <si>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</si>
  <si>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</si>
  <si>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</si>
  <si>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</si>
  <si>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</si>
  <si>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</si>
  <si>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</si>
  <si>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</si>
  <si>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</si>
  <si>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</si>
  <si>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</si>
  <si>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</si>
  <si>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</si>
  <si>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</si>
  <si>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</si>
  <si>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</si>
  <si>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</si>
  <si>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</si>
  <si>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</si>
  <si>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</si>
  <si>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</si>
  <si>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</si>
  <si>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</si>
  <si>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</si>
  <si>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</si>
  <si>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</si>
  <si>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</si>
  <si>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</si>
  <si>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</si>
  <si>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</si>
  <si>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</si>
  <si>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</si>
  <si>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</si>
  <si>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</si>
  <si>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</si>
  <si>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</si>
  <si>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</si>
  <si>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</si>
  <si>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</si>
  <si>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</si>
  <si>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</si>
  <si>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</si>
  <si>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</si>
  <si>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</si>
  <si>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</si>
  <si>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</si>
  <si>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</si>
  <si>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</si>
  <si>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</si>
  <si>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</si>
  <si>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</si>
  <si>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</si>
  <si>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</si>
  <si>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</si>
  <si>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</si>
  <si>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</si>
  <si>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</si>
  <si>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</si>
  <si>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</si>
  <si>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</si>
  <si>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</si>
  <si>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</si>
  <si>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</si>
  <si>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</si>
  <si>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</si>
  <si>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</si>
  <si>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</si>
  <si>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</si>
  <si>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</si>
  <si>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</si>
  <si>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</si>
  <si>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</si>
  <si>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</si>
  <si>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</si>
  <si>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</si>
  <si>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</si>
  <si>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</si>
  <si>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</si>
  <si>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</si>
  <si>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</si>
  <si>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</si>
  <si>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</si>
  <si>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</si>
  <si>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</si>
  <si>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</si>
  <si>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</si>
  <si>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</si>
  <si>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</si>
  <si>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</si>
  <si>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</si>
  <si>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</si>
  <si>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</si>
  <si>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</si>
  <si>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</si>
  <si>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</si>
  <si>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</si>
  <si>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</si>
  <si>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</si>
  <si>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</si>
  <si>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</si>
  <si>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</si>
  <si>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</si>
  <si>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</si>
  <si>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</si>
  <si>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</si>
  <si>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</si>
  <si>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</si>
  <si>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</si>
  <si>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</si>
  <si>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</si>
  <si>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</si>
  <si>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</si>
  <si>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</si>
  <si>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</si>
  <si>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</si>
  <si>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</si>
  <si>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</si>
  <si>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</si>
  <si>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</si>
  <si>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</si>
  <si>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</si>
  <si>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</si>
  <si>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</si>
  <si>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</si>
  <si>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</si>
  <si>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</si>
  <si>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</si>
  <si>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</si>
  <si>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</si>
  <si>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</si>
  <si>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</si>
  <si>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</si>
  <si>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</si>
  <si>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</si>
  <si>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</si>
  <si>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</si>
  <si>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</si>
  <si>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</si>
  <si>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</si>
  <si>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</si>
  <si>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</si>
  <si>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</si>
  <si>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</si>
  <si>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</si>
  <si>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</si>
  <si>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</si>
  <si>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</si>
  <si>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</si>
  <si>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</si>
  <si>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</si>
  <si>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</si>
  <si>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</si>
  <si>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</si>
  <si>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</si>
  <si>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</si>
  <si>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</si>
  <si>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</si>
  <si>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</si>
  <si>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</si>
  <si>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</si>
  <si>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</si>
  <si>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</si>
  <si>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</si>
  <si>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</si>
  <si>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</si>
  <si>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</si>
  <si>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</si>
  <si>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</si>
  <si>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</si>
  <si>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</si>
  <si>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</si>
  <si>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</si>
  <si>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</si>
  <si>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</si>
  <si>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</si>
  <si>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</si>
  <si>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</si>
  <si>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</si>
  <si>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</si>
  <si>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1:23.77</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</si>
  <si>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</si>
  <si>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</si>
  <si>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</si>
  <si>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</si>
  <si>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</si>
  <si>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</si>
  <si>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</si>
  <si>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</si>
  <si>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</si>
  <si>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</si>
  <si>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</si>
  <si>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</si>
  <si>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</si>
  <si>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</si>
  <si>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</si>
  <si>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</si>
  <si>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</si>
  <si>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</si>
  <si>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</si>
  <si>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</si>
  <si>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</si>
  <si>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</si>
  <si>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</si>
  <si>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</si>
  <si>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</si>
  <si>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</si>
  <si>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</si>
  <si>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</si>
  <si>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</si>
  <si>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</si>
  <si>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</si>
  <si>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</si>
  <si>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</si>
  <si>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</si>
  <si>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</si>
  <si>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</si>
  <si>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</si>
  <si>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</si>
  <si>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</si>
  <si>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</si>
  <si>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</si>
  <si>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</si>
  <si>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</si>
  <si>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</si>
  <si>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</si>
  <si>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</si>
  <si>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</si>
  <si>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</si>
  <si>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</si>
  <si>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</si>
  <si>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</si>
  <si>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</si>
  <si>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</si>
  <si>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</si>
  <si>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</si>
  <si>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</si>
  <si>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</si>
  <si>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</si>
  <si>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</si>
  <si>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</si>
  <si>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</si>
  <si>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</si>
  <si>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</si>
  <si>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</si>
  <si>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</si>
  <si>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</si>
  <si>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</si>
  <si>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</si>
  <si>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</si>
  <si>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</si>
  <si>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</si>
  <si>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</si>
  <si>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</si>
  <si>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</si>
  <si>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</si>
  <si>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</si>
  <si>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</si>
  <si>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</si>
  <si>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</si>
  <si>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</si>
  <si>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</si>
  <si>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</si>
  <si>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</si>
  <si>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</si>
  <si>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</si>
  <si>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</si>
  <si>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</si>
  <si>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</si>
  <si>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</si>
  <si>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</si>
  <si>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</si>
  <si>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</si>
  <si>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</si>
  <si>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</si>
  <si>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</si>
  <si>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</si>
  <si>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</si>
  <si>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</si>
  <si>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</si>
  <si>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</si>
  <si>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</si>
  <si>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</si>
  <si>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</si>
  <si>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</si>
  <si>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</si>
  <si>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</si>
  <si>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</si>
  <si>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</si>
  <si>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</si>
  <si>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</si>
  <si>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</si>
  <si>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</si>
  <si>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</si>
  <si>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</si>
  <si>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</si>
  <si>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</si>
  <si>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</si>
  <si>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</si>
  <si>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</si>
  <si>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</si>
  <si>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</si>
  <si>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</si>
  <si>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</si>
  <si>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</si>
  <si>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</si>
  <si>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</si>
  <si>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</si>
  <si>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</si>
  <si>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</si>
  <si>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</si>
  <si>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</si>
  <si>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</si>
  <si>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</si>
  <si>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</si>
  <si>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</si>
  <si>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</si>
  <si>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</si>
  <si>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</si>
  <si>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</si>
  <si>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</si>
  <si>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</si>
  <si>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</si>
  <si>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</si>
  <si>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</si>
  <si>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</si>
  <si>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</si>
  <si>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</si>
  <si>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</si>
  <si>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</si>
  <si>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</si>
  <si>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</si>
  <si>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</si>
  <si>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</si>
  <si>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</si>
  <si>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</si>
  <si>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</si>
  <si>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</si>
  <si>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</si>
  <si>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</si>
  <si>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</si>
  <si>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</si>
  <si>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</si>
  <si>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</si>
  <si>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</si>
  <si>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</si>
  <si>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</si>
  <si>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</si>
  <si>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</si>
  <si>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</si>
  <si>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</si>
  <si>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</si>
  <si>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</si>
  <si>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</si>
  <si>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</si>
  <si>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</si>
  <si>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</si>
  <si>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</si>
  <si>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</si>
  <si>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</si>
  <si>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</si>
  <si>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</si>
  <si>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</si>
  <si>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</si>
  <si>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</si>
  <si>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</si>
  <si>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</si>
  <si>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</si>
  <si>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</si>
  <si>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</si>
  <si>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</si>
  <si>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</si>
  <si>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</si>
  <si>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</si>
  <si>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</si>
  <si>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</si>
  <si>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</si>
  <si>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</si>
  <si>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</si>
  <si>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</si>
  <si>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</si>
  <si>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</si>
  <si>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</si>
  <si>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</si>
  <si>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</si>
  <si>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</si>
  <si>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</si>
  <si>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</si>
  <si>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</si>
  <si>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</si>
  <si>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</si>
  <si>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</si>
  <si>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</si>
  <si>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</si>
  <si>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</si>
  <si>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</si>
  <si>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</si>
  <si>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</si>
  <si>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</si>
  <si>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</si>
  <si>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</si>
  <si>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</si>
  <si>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</si>
  <si>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</si>
  <si>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</si>
  <si>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</si>
  <si>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</si>
  <si>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</si>
  <si>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</si>
  <si>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</si>
  <si>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</si>
  <si>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</si>
  <si>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</si>
  <si>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</si>
  <si>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</si>
  <si>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</si>
  <si>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</si>
  <si>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</si>
  <si>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</si>
  <si>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</si>
  <si>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</si>
  <si>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</si>
  <si>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</si>
  <si>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</si>
  <si>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</si>
  <si>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</si>
  <si>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</si>
  <si>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</si>
  <si>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</si>
  <si>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</si>
  <si>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</si>
  <si>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</si>
  <si>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</si>
  <si>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</si>
  <si>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</si>
  <si>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</si>
  <si>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</si>
  <si>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</si>
  <si>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</si>
  <si>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</si>
  <si>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</si>
  <si>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</si>
  <si>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</si>
  <si>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</si>
  <si>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</si>
  <si>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</si>
  <si>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</si>
  <si>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</si>
  <si>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</si>
  <si>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</si>
  <si>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</si>
  <si>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</si>
  <si>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</si>
  <si>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</si>
  <si>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</si>
  <si>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</si>
  <si>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</si>
  <si>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</si>
  <si>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</si>
  <si>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</si>
  <si>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</si>
  <si>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</si>
  <si>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</si>
  <si>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</si>
  <si>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</si>
  <si>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</si>
  <si>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</si>
  <si>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</si>
  <si>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</si>
  <si>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</si>
  <si>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</si>
  <si>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</si>
  <si>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</si>
  <si>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</si>
  <si>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</si>
  <si>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</si>
  <si>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</si>
  <si>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</si>
  <si>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</si>
  <si>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</si>
  <si>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</si>
  <si>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</si>
  <si>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</si>
  <si>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</si>
  <si>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</si>
  <si>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</si>
  <si>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</si>
  <si>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</si>
  <si>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</si>
  <si>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</si>
  <si>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</si>
  <si>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</si>
  <si>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</si>
  <si>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</si>
  <si>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</si>
  <si>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</si>
  <si>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</si>
  <si>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</si>
  <si>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</si>
  <si>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</si>
  <si>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</si>
  <si>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</si>
  <si>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</si>
  <si>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</si>
  <si>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</si>
  <si>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</si>
  <si>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</si>
  <si>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</si>
  <si>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</si>
  <si>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</si>
  <si>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</si>
  <si>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</si>
  <si>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</si>
  <si>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</si>
  <si>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</si>
  <si>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</si>
  <si>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</si>
  <si>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</si>
  <si>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</si>
  <si>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</si>
  <si>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</si>
  <si>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</si>
  <si>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</si>
  <si>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</si>
  <si>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</si>
  <si>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</si>
  <si>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</si>
  <si>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</si>
  <si>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</si>
  <si>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</si>
  <si>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</si>
  <si>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</si>
  <si>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</si>
  <si>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</si>
  <si>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</si>
  <si>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</si>
  <si>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</si>
  <si>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</si>
  <si>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</si>
  <si>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</si>
  <si>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</si>
  <si>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</si>
  <si>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</si>
  <si>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</si>
  <si>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</si>
  <si>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</si>
  <si>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</si>
  <si>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</si>
  <si>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</si>
  <si>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</si>
  <si>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</si>
  <si>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</si>
  <si>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</si>
  <si>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</si>
  <si>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</si>
  <si>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</si>
  <si>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</si>
  <si>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</si>
  <si>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</si>
  <si>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</si>
  <si>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</si>
  <si>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</si>
  <si>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</si>
  <si>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</si>
  <si>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</si>
  <si>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</si>
  <si>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</si>
  <si>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</si>
  <si>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</si>
  <si>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</si>
  <si>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</si>
  <si>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</si>
  <si>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</si>
  <si>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</si>
  <si>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</si>
  <si>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</si>
  <si>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</si>
  <si>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</si>
  <si>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</si>
  <si>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</si>
  <si>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</si>
  <si>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</si>
  <si>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</si>
  <si>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</si>
  <si>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</si>
  <si>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</si>
  <si>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</si>
  <si>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</si>
  <si>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</si>
  <si>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</si>
  <si>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</si>
  <si>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</si>
  <si>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</si>
  <si>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</si>
  <si>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</si>
  <si>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</si>
  <si>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</si>
  <si>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</si>
  <si>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</si>
  <si>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</si>
  <si>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</si>
  <si>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</si>
  <si>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</si>
  <si>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</si>
  <si>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</si>
  <si>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</si>
  <si>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</si>
  <si>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</si>
  <si>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</si>
  <si>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</si>
  <si>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</si>
  <si>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</si>
  <si>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</si>
  <si>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</si>
  <si>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</si>
  <si>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</si>
  <si>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</si>
  <si>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</si>
  <si>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</si>
  <si>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</si>
  <si>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</si>
  <si>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</si>
  <si>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</si>
  <si>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</si>
  <si>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</si>
  <si>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</si>
  <si>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</si>
  <si>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</si>
  <si>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</si>
  <si>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</si>
  <si>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</si>
  <si>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</si>
  <si>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</si>
  <si>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</si>
  <si>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</si>
  <si>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</si>
  <si>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</si>
  <si>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</si>
  <si>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</si>
  <si>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</si>
  <si>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</si>
  <si>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</si>
  <si>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</si>
  <si>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</si>
  <si>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</si>
  <si>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</si>
  <si>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</si>
  <si>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</si>
  <si>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</si>
  <si>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</si>
  <si>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</si>
  <si>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</si>
  <si>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</si>
  <si>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</si>
  <si>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</si>
  <si>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</si>
  <si>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</si>
  <si>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</si>
  <si>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</si>
  <si>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</si>
  <si>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</si>
  <si>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</si>
  <si>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</si>
  <si>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</si>
  <si>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</si>
  <si>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</si>
  <si>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</si>
  <si>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</si>
  <si>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</si>
  <si>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</si>
  <si>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</si>
  <si>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</si>
  <si>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</si>
  <si>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</si>
  <si>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</si>
  <si>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</si>
  <si>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</si>
  <si>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</si>
  <si>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</si>
  <si>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</si>
  <si>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</si>
  <si>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</si>
  <si>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</si>
  <si>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</si>
  <si>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</si>
  <si>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</si>
  <si>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</si>
  <si>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</si>
  <si>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</si>
  <si>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</si>
  <si>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</si>
  <si>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</si>
  <si>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</si>
  <si>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</si>
  <si>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</si>
  <si>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</si>
  <si>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</si>
  <si>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</si>
  <si>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</si>
  <si>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</si>
  <si>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</si>
  <si>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</si>
  <si>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</si>
  <si>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</si>
  <si>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</si>
  <si>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</si>
  <si>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</si>
  <si>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</si>
  <si>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</si>
  <si>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</si>
  <si>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</si>
  <si>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</si>
  <si>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</si>
  <si>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</si>
  <si>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</si>
  <si>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</si>
  <si>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</si>
  <si>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</si>
  <si>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</si>
  <si>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</si>
  <si>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</si>
  <si>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</si>
  <si>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</si>
  <si>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</si>
  <si>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</si>
  <si>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</si>
  <si>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</si>
  <si>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</si>
  <si>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</si>
  <si>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</si>
  <si>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</si>
  <si>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</si>
  <si>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</si>
  <si>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</si>
  <si>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</si>
  <si>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</si>
  <si>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</si>
  <si>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</si>
  <si>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</si>
  <si>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</si>
  <si>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</si>
  <si>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</si>
  <si>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</si>
  <si>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</si>
  <si>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</si>
  <si>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</si>
  <si>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</si>
  <si>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</si>
  <si>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</si>
  <si>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</si>
  <si>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</si>
  <si>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</si>
  <si>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</si>
  <si>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</si>
  <si>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</si>
  <si>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</si>
  <si>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</si>
  <si>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</si>
  <si>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</si>
  <si>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</si>
  <si>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</si>
  <si>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</si>
  <si>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</si>
  <si>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</si>
  <si>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</si>
  <si>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</si>
  <si>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</si>
  <si>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</si>
  <si>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</si>
  <si>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</si>
  <si>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</si>
  <si>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</si>
  <si>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</si>
  <si>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</si>
  <si>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</si>
  <si>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</si>
  <si>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</si>
  <si>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</si>
  <si>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</si>
  <si>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</si>
  <si>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</si>
  <si>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</si>
  <si>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</si>
  <si>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</si>
  <si>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</si>
  <si>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</si>
  <si>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</si>
  <si>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</si>
  <si>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</si>
  <si>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</si>
  <si>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</si>
  <si>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57.60</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</si>
  <si>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</si>
  <si>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</si>
  <si>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</si>
  <si>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</si>
  <si>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</si>
  <si>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</si>
  <si>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</si>
  <si>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</si>
  <si>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</si>
  <si>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</si>
  <si>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</si>
  <si>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</si>
  <si>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</si>
  <si>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</si>
  <si>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</si>
  <si>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</si>
  <si>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</si>
  <si>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</si>
  <si>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</si>
  <si>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</si>
  <si>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</si>
  <si>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</si>
  <si>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</si>
  <si>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</si>
  <si>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</si>
  <si>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</si>
  <si>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</si>
  <si>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</si>
  <si>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</si>
  <si>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</si>
  <si>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</si>
  <si>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</si>
  <si>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</si>
  <si>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</si>
  <si>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</si>
  <si>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</si>
  <si>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</si>
  <si>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</si>
  <si>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</si>
  <si>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</si>
  <si>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</si>
  <si>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</si>
  <si>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</si>
  <si>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</si>
  <si>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</si>
  <si>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</si>
  <si>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</si>
  <si>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</si>
  <si>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</si>
  <si>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</si>
  <si>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</si>
  <si>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</si>
  <si>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</si>
  <si>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</si>
  <si>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</si>
  <si>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</si>
  <si>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</si>
  <si>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</si>
  <si>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</si>
  <si>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</si>
  <si>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</si>
  <si>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</si>
  <si>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</si>
  <si>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</si>
  <si>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</si>
  <si>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</si>
  <si>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</si>
  <si>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</si>
  <si>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</si>
  <si>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</si>
  <si>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</si>
  <si>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</si>
  <si>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</si>
  <si>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</si>
  <si>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</si>
  <si>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</si>
  <si>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</si>
  <si>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</si>
  <si>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</si>
  <si>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</si>
  <si>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</si>
  <si>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</si>
  <si>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</si>
  <si>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</si>
  <si>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</si>
  <si>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</si>
  <si>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</si>
  <si>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</si>
  <si>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</si>
  <si>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</si>
  <si>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</si>
  <si>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</si>
  <si>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</si>
  <si>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</si>
  <si>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</si>
  <si>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</si>
  <si>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</si>
  <si>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</si>
  <si>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</si>
  <si>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</si>
  <si>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</si>
  <si>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</si>
  <si>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</si>
  <si>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</si>
  <si>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</si>
  <si>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</si>
  <si>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</si>
  <si>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</si>
  <si>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</si>
  <si>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</si>
  <si>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</si>
  <si>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</si>
  <si>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</si>
  <si>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</si>
  <si>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</si>
  <si>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</si>
  <si>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</si>
  <si>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</si>
  <si>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</si>
  <si>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</si>
  <si>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</si>
  <si>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</si>
  <si>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</si>
  <si>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</si>
  <si>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</si>
  <si>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</si>
  <si>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</si>
  <si>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</si>
  <si>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</si>
  <si>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</si>
  <si>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</si>
  <si>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</si>
  <si>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</si>
  <si>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</si>
  <si>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</si>
  <si>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</si>
  <si>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</si>
  <si>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</si>
  <si>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</si>
  <si>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</si>
  <si>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</si>
  <si>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</si>
  <si>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</si>
  <si>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</si>
  <si>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</si>
  <si>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</si>
  <si>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</si>
  <si>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</si>
  <si>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</si>
  <si>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</si>
  <si>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</si>
  <si>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</si>
  <si>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</si>
  <si>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</si>
  <si>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</si>
  <si>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</si>
  <si>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</si>
  <si>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</si>
  <si>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</si>
  <si>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</si>
  <si>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</si>
  <si>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</si>
  <si>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</si>
  <si>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</si>
  <si>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</si>
  <si>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</si>
  <si>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</si>
  <si>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</si>
  <si>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</si>
  <si>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</si>
  <si>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</si>
  <si>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</si>
  <si>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</si>
  <si>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</si>
  <si>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</si>
  <si>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</si>
  <si>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</si>
  <si>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</si>
  <si>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</si>
  <si>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</si>
  <si>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</si>
  <si>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</si>
  <si>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</si>
  <si>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</si>
  <si>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</si>
  <si>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</si>
  <si>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</si>
  <si>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</si>
  <si>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</si>
  <si>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</si>
  <si>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</si>
  <si>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</si>
  <si>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</si>
  <si>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</si>
  <si>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</si>
  <si>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</si>
  <si>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</si>
  <si>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</si>
  <si>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</si>
  <si>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</si>
  <si>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</si>
  <si>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</si>
  <si>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</si>
  <si>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</si>
  <si>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</si>
  <si>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</si>
  <si>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</si>
  <si>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</si>
  <si>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</si>
  <si>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</si>
  <si>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</si>
  <si>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</si>
  <si>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</si>
  <si>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</si>
  <si>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</si>
  <si>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</si>
  <si>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</si>
  <si>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</si>
  <si>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</si>
  <si>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</si>
  <si>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</si>
  <si>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</si>
  <si>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</si>
  <si>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</si>
  <si>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</si>
  <si>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</si>
  <si>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</si>
  <si>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</si>
  <si>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</si>
  <si>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</si>
  <si>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</si>
  <si>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</si>
  <si>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</si>
  <si>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</si>
  <si>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</si>
  <si>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</si>
  <si>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</si>
  <si>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</si>
  <si>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</si>
  <si>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</si>
  <si>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</si>
  <si>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</si>
  <si>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</si>
  <si>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</si>
  <si>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</si>
  <si>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</si>
  <si>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</si>
  <si>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</si>
  <si>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</si>
  <si>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</si>
  <si>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</si>
  <si>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</si>
  <si>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</si>
  <si>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</si>
  <si>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</si>
  <si>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</si>
  <si>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</si>
  <si>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</si>
  <si>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</si>
  <si>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</si>
  <si>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</si>
  <si>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</si>
  <si>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</si>
  <si>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</si>
  <si>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</si>
  <si>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</si>
  <si>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</si>
  <si>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</si>
  <si>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</si>
  <si>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</si>
  <si>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</si>
  <si>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</si>
  <si>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</si>
  <si>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</si>
  <si>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</si>
  <si>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</si>
  <si>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</si>
  <si>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</si>
  <si>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</si>
  <si>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</si>
  <si>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</si>
  <si>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</si>
  <si>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</si>
  <si>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</si>
  <si>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</si>
  <si>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</si>
  <si>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</si>
  <si>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</si>
  <si>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</si>
  <si>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</si>
  <si>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</si>
  <si>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</si>
  <si>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</si>
  <si>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</si>
  <si>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</si>
  <si>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</si>
  <si>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</si>
  <si>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</si>
  <si>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</si>
  <si>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</si>
  <si>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</si>
  <si>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</si>
  <si>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</si>
  <si>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</si>
  <si>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</si>
  <si>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</si>
  <si>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</si>
  <si>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</si>
  <si>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</si>
  <si>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</si>
  <si>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</si>
  <si>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</si>
  <si>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</si>
  <si>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</si>
  <si>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</si>
  <si>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</si>
  <si>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</si>
  <si>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</si>
  <si>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</si>
  <si>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</si>
  <si>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</si>
  <si>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</si>
  <si>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</si>
  <si>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</si>
  <si>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</si>
  <si>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</si>
  <si>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</si>
  <si>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</si>
  <si>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</si>
  <si>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</si>
  <si>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</si>
  <si>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</si>
  <si>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</si>
  <si>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</si>
  <si>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</si>
  <si>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</si>
  <si>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</si>
  <si>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</si>
  <si>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</si>
  <si>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</si>
  <si>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</si>
  <si>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</si>
  <si>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</si>
  <si>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</si>
  <si>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</si>
  <si>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</si>
  <si>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</si>
  <si>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</si>
  <si>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</si>
  <si>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</si>
  <si>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</si>
  <si>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</si>
  <si>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</si>
  <si>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</si>
  <si>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</si>
  <si>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</si>
  <si>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</si>
  <si>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</si>
  <si>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</si>
  <si>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</si>
  <si>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</si>
  <si>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</si>
  <si>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</si>
  <si>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</si>
  <si>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</si>
  <si>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</si>
  <si>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</si>
  <si>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</si>
  <si>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</si>
  <si>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</si>
  <si>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</si>
  <si>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</si>
  <si>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</si>
  <si>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</si>
  <si>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</si>
  <si>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</si>
  <si>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</si>
  <si>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</si>
  <si>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</si>
  <si>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</si>
  <si>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</si>
  <si>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</si>
  <si>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</si>
  <si>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</si>
  <si>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</si>
  <si>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</si>
  <si>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</si>
  <si>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</si>
  <si>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</si>
  <si>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</si>
  <si>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</si>
  <si>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</si>
  <si>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</si>
  <si>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</si>
  <si>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</si>
  <si>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</si>
  <si>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</si>
  <si>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</si>
  <si>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</si>
  <si>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</si>
  <si>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</si>
  <si>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</si>
  <si>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</si>
  <si>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</si>
  <si>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</si>
  <si>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</si>
  <si>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</si>
  <si>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</si>
  <si>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</si>
  <si>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</si>
  <si>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</si>
  <si>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</si>
  <si>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</si>
  <si>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</si>
  <si>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</si>
  <si>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</si>
  <si>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</si>
  <si>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</si>
  <si>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</si>
  <si>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</si>
  <si>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</si>
  <si>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</si>
  <si>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</si>
  <si>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</si>
  <si>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</si>
  <si>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</si>
  <si>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</si>
  <si>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</si>
  <si>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</si>
  <si>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</si>
  <si>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</si>
  <si>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</si>
  <si>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</si>
  <si>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</si>
  <si>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</si>
  <si>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</si>
  <si>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</si>
  <si>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</si>
  <si>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</si>
  <si>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</si>
  <si>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</si>
  <si>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</si>
  <si>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</si>
  <si>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</si>
  <si>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</si>
  <si>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</si>
  <si>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</si>
  <si>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</si>
  <si>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</si>
  <si>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</si>
  <si>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</si>
  <si>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</si>
  <si>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</si>
  <si>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</si>
  <si>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</si>
  <si>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</si>
  <si>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</si>
  <si>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</si>
  <si>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</si>
  <si>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</si>
  <si>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</si>
  <si>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</si>
  <si>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</si>
  <si>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</si>
  <si>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</si>
  <si>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</si>
  <si>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</si>
  <si>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</si>
  <si>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</si>
  <si>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</si>
  <si>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</si>
  <si>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</si>
  <si>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</si>
  <si>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</si>
  <si>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</si>
  <si>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</si>
  <si>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</si>
  <si>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</si>
  <si>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</si>
  <si>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</si>
  <si>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</si>
  <si>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</si>
  <si>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</si>
  <si>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</si>
  <si>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</si>
  <si>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</si>
  <si>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</si>
  <si>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</si>
  <si>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</si>
  <si>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</si>
  <si>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</si>
  <si>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</si>
  <si>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</si>
  <si>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</si>
  <si>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</si>
  <si>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</si>
  <si>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</si>
  <si>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</si>
  <si>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</si>
  <si>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</si>
  <si>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</si>
  <si>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</si>
  <si>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</si>
  <si>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</si>
  <si>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</si>
  <si>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</si>
  <si>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</si>
  <si>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</si>
  <si>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</si>
  <si>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</si>
  <si>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</si>
  <si>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</si>
  <si>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</si>
  <si>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</si>
  <si>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</si>
  <si>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</si>
  <si>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</si>
  <si>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</si>
  <si>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</si>
  <si>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</si>
  <si>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</si>
  <si>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</si>
  <si>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</si>
  <si>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</si>
  <si>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</si>
  <si>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</si>
  <si>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</si>
  <si>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</si>
  <si>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</si>
  <si>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</si>
  <si>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</si>
  <si>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</si>
  <si>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</si>
  <si>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</si>
  <si>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</si>
  <si>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</si>
  <si>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</si>
  <si>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</si>
  <si>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</si>
  <si>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</si>
  <si>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</si>
  <si>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</si>
  <si>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</si>
  <si>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</si>
  <si>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</si>
  <si>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</si>
  <si>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</si>
  <si>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</si>
  <si>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</si>
  <si>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</si>
  <si>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</si>
  <si>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</si>
  <si>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</si>
  <si>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</si>
  <si>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</si>
  <si>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</si>
  <si>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</si>
  <si>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</si>
  <si>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</si>
  <si>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</si>
  <si>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</si>
  <si>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</si>
  <si>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</si>
  <si>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</si>
  <si>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</si>
  <si>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</si>
  <si>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</si>
  <si>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</si>
  <si>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</si>
  <si>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</si>
  <si>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</si>
  <si>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</si>
  <si>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</si>
  <si>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</si>
  <si>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</si>
  <si>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</si>
  <si>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</si>
  <si>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</si>
  <si>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</si>
  <si>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</si>
  <si>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</si>
  <si>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</si>
  <si>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</si>
  <si>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</si>
  <si>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</si>
  <si>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</si>
  <si>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</si>
  <si>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</si>
  <si>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</si>
  <si>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</si>
  <si>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</si>
  <si>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</si>
  <si>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</si>
  <si>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</si>
  <si>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</si>
  <si>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</si>
  <si>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</si>
  <si>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</si>
  <si>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</si>
  <si>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</si>
  <si>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</si>
  <si>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</si>
  <si>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</si>
  <si>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</si>
  <si>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</si>
  <si>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</si>
  <si>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</si>
  <si>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</si>
  <si>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</si>
  <si>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</si>
  <si>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</si>
  <si>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</si>
  <si>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</si>
  <si>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</si>
  <si>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</si>
  <si>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</si>
  <si>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</si>
  <si>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</si>
  <si>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</si>
  <si>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</si>
  <si>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</si>
  <si>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</si>
  <si>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</si>
  <si>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</si>
  <si>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</si>
  <si>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</si>
  <si>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</si>
  <si>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</si>
  <si>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</si>
  <si>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</si>
  <si>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</si>
  <si>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</si>
  <si>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</si>
  <si>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</si>
  <si>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</si>
  <si>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</si>
  <si>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</si>
  <si>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</si>
  <si>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</si>
  <si>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</si>
  <si>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</si>
  <si>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</si>
  <si>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</si>
  <si>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</si>
  <si>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</si>
  <si>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</si>
  <si>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</si>
  <si>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</si>
  <si>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</si>
  <si>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</si>
  <si>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</si>
  <si>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</si>
  <si>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</si>
  <si>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</si>
  <si>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</si>
  <si>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</si>
  <si>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</si>
  <si>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</si>
  <si>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</si>
  <si>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</si>
  <si>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</si>
  <si>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</si>
  <si>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</si>
  <si>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</si>
  <si>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</si>
  <si>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</si>
  <si>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</si>
  <si>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</si>
  <si>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</si>
  <si>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</si>
  <si>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</si>
  <si>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</si>
  <si>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</si>
  <si>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</si>
  <si>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</si>
  <si>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</si>
  <si>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</si>
  <si>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</si>
  <si>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</si>
  <si>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</si>
  <si>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</si>
  <si>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</si>
  <si>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</si>
  <si>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</si>
  <si>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</si>
  <si>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</si>
  <si>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</si>
  <si>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</si>
  <si>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</si>
  <si>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</si>
  <si>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</si>
  <si>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</si>
  <si>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</si>
  <si>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</si>
  <si>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</si>
  <si>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</si>
  <si>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</si>
  <si>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</si>
  <si>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</si>
  <si>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</si>
  <si>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</si>
  <si>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</si>
  <si>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</si>
  <si>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</si>
  <si>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</si>
  <si>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</si>
  <si>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</si>
  <si>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</si>
  <si>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</si>
  <si>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</si>
  <si>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</si>
  <si>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</si>
  <si>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</si>
  <si>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</si>
  <si>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</si>
  <si>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</si>
  <si>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</si>
  <si>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</si>
  <si>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</si>
  <si>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</si>
  <si>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</si>
  <si>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</si>
  <si>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</si>
  <si>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</si>
  <si>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</si>
  <si>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</si>
  <si>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</si>
  <si>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</si>
  <si>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</si>
  <si>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</si>
  <si>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</si>
  <si>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</si>
  <si>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</si>
  <si>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</si>
  <si>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</si>
  <si>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</si>
  <si>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</si>
  <si>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</si>
  <si>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</si>
  <si>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</si>
  <si>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</si>
  <si>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</si>
  <si>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</si>
  <si>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</si>
  <si>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</si>
  <si>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</si>
  <si>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</si>
  <si>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</si>
  <si>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</si>
  <si>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</si>
  <si>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</si>
  <si>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</si>
  <si>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</si>
  <si>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</si>
  <si>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</si>
  <si>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</si>
  <si>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</si>
  <si>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</si>
  <si>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</si>
  <si>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</si>
  <si>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</si>
  <si>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</si>
  <si>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</si>
  <si>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</si>
  <si>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</si>
  <si>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</si>
  <si>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</si>
  <si>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</si>
  <si>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</si>
  <si>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</si>
  <si>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</si>
  <si>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</si>
  <si>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</si>
  <si>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</si>
  <si>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</si>
  <si>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</si>
  <si>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</si>
  <si>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</si>
  <si>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</si>
  <si>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</si>
  <si>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</si>
  <si>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</si>
  <si>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</si>
  <si>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</si>
  <si>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</si>
  <si>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</si>
  <si>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</si>
  <si>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</si>
  <si>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</si>
  <si>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</si>
  <si>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</si>
  <si>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</si>
  <si>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</si>
  <si>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</si>
  <si>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</si>
  <si>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</si>
  <si>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</si>
  <si>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</si>
  <si>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</si>
  <si>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</si>
  <si>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</si>
  <si>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</si>
  <si>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</si>
  <si>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</si>
  <si>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</si>
  <si>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</si>
  <si>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</si>
  <si>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</si>
  <si>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</si>
  <si>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</si>
  <si>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</si>
  <si>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</si>
  <si>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</si>
  <si>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</si>
  <si>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</si>
  <si>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</si>
  <si>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</si>
  <si>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</si>
  <si>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</si>
  <si>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</si>
  <si>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</si>
  <si>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</si>
  <si>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</si>
  <si>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</si>
  <si>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</si>
  <si>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</si>
  <si>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</si>
  <si>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</si>
  <si>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</si>
  <si>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</si>
  <si>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</si>
  <si>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</si>
  <si>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</si>
  <si>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</si>
  <si>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</si>
  <si>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</si>
  <si>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</si>
  <si>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</si>
  <si>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</si>
  <si>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</si>
  <si>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</si>
  <si>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</si>
  <si>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</si>
  <si>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</si>
  <si>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</si>
  <si>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</si>
  <si>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</si>
  <si>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</si>
  <si>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</si>
  <si>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</si>
  <si>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</si>
  <si>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</si>
  <si>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</si>
  <si>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</si>
  <si>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</si>
  <si>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</si>
  <si>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</si>
  <si>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</si>
  <si>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</si>
  <si>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</si>
  <si>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</si>
  <si>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</si>
  <si>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</si>
  <si>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</si>
  <si>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</si>
  <si>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</si>
  <si>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</si>
  <si>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</si>
  <si>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</si>
  <si>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</si>
  <si>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</si>
  <si>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</si>
  <si>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</si>
  <si>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</si>
  <si>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</si>
  <si>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</si>
  <si>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</si>
  <si>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</si>
  <si>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</si>
  <si>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</si>
  <si>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</si>
  <si>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</si>
  <si>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</si>
  <si>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</si>
  <si>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</si>
  <si>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</si>
  <si>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</si>
  <si>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</si>
  <si>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</si>
  <si>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</si>
  <si>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</si>
  <si>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</si>
  <si>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</si>
  <si>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</si>
  <si>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</si>
  <si>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</si>
  <si>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</si>
  <si>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</si>
  <si>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</si>
  <si>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</si>
  <si>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</si>
  <si>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</si>
  <si>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</si>
  <si>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</si>
  <si>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</si>
  <si>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</si>
  <si>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</si>
  <si>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</si>
  <si>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</si>
  <si>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</si>
  <si>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</si>
  <si>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</si>
  <si>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</si>
  <si>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</si>
  <si>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</si>
  <si>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</si>
  <si>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</si>
  <si>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</si>
  <si>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</si>
  <si>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</si>
  <si>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</si>
  <si>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</si>
  <si>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</si>
  <si>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</si>
  <si>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</si>
  <si>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</si>
  <si>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</si>
  <si>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</si>
  <si>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</si>
  <si>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</si>
  <si>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</si>
  <si>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</si>
  <si>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</si>
  <si>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</si>
  <si>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</si>
  <si>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</si>
  <si>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</si>
  <si>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</si>
  <si>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</si>
  <si>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</si>
  <si>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</si>
  <si>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</si>
  <si>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</si>
  <si>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</si>
  <si>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</si>
  <si>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</si>
  <si>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</si>
  <si>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</si>
  <si>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</si>
  <si>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</si>
  <si>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</si>
  <si>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</si>
  <si>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</si>
  <si>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</si>
  <si>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</si>
  <si>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</si>
  <si>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</si>
  <si>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</si>
  <si>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</si>
  <si>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</si>
  <si>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</si>
  <si>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</si>
  <si>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</si>
  <si>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</si>
  <si>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</si>
  <si>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</si>
  <si>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</si>
  <si>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</si>
  <si>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</si>
  <si>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</si>
  <si>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</si>
  <si>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</si>
  <si>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</si>
  <si>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</si>
  <si>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1:14.46</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</si>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</sst>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FF9A14"/>
    </font>
    <font>
      <b/>
      <sz val="9.0"/>
      <color rgb="FF9900FF"/>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u/>
      <sz val="9.0"/>
      <color rgb="FF1155CC"/>
    </font>
    <font>
      <b/>
      <i/>
      <sz val="9.0"/>
      <name val="Arial"/>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sz val="9.0"/>
      <color rgb="FF6AA84F"/>
    </font>
    <font>
      <u/>
      <sz val="9.0"/>
      <color rgb="FF000000"/>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9" fontId="201"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2"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vertical="center"/>
    </xf>
    <xf borderId="0" fillId="37" fontId="212" numFmtId="49" xfId="0" applyAlignment="1" applyFont="1" applyNumberFormat="1">
      <alignment horizontal="center" vertical="center"/>
    </xf>
    <xf borderId="0" fillId="29" fontId="213"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6" fillId="40"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60"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7"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8"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9"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6" fillId="0" fontId="342" numFmtId="0" xfId="0" applyAlignment="1" applyBorder="1" applyFont="1">
      <alignment horizontal="center" readingOrder="0" vertical="center"/>
    </xf>
    <xf borderId="0" fillId="17" fontId="106" numFmtId="49" xfId="0" applyAlignment="1" applyFont="1" applyNumberFormat="1">
      <alignment vertical="center"/>
    </xf>
    <xf borderId="6" fillId="0" fontId="343" numFmtId="49" xfId="0" applyAlignment="1" applyBorder="1" applyFont="1" applyNumberFormat="1">
      <alignment horizontal="center"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6"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8"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6" numFmtId="49" xfId="0" applyAlignment="1" applyFill="1" applyFont="1" applyNumberFormat="1">
      <alignment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49" fontId="355" numFmtId="49" xfId="0" applyAlignment="1" applyFont="1" applyNumberFormat="1">
      <alignment horizontal="center" vertical="center"/>
    </xf>
    <xf borderId="6" fillId="49" fontId="356" numFmtId="49" xfId="0" applyAlignment="1" applyBorder="1" applyFont="1" applyNumberFormat="1">
      <alignment horizontal="center" vertical="center"/>
    </xf>
    <xf borderId="6" fillId="29" fontId="357"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8"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9"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0"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1" numFmtId="49" xfId="0" applyAlignment="1" applyFont="1" applyNumberFormat="1">
      <alignment horizontal="center" vertical="center"/>
    </xf>
    <xf borderId="0" fillId="44" fontId="362"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3"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4"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5" numFmtId="49" xfId="0" applyAlignment="1" applyFill="1" applyFont="1" applyNumberFormat="1">
      <alignment horizontal="center" readingOrder="0" vertical="center"/>
    </xf>
    <xf borderId="0" fillId="72" fontId="365" numFmtId="49" xfId="0" applyAlignment="1" applyFont="1" applyNumberFormat="1">
      <alignment horizontal="center" vertical="center"/>
    </xf>
    <xf borderId="0" fillId="72" fontId="365" numFmtId="49" xfId="0" applyAlignment="1" applyFont="1" applyNumberFormat="1">
      <alignment horizontal="center" shrinkToFit="0" vertical="center" wrapText="1"/>
    </xf>
    <xf borderId="0" fillId="6" fontId="366" numFmtId="49" xfId="0" applyAlignment="1" applyFont="1" applyNumberFormat="1">
      <alignment horizontal="center" vertical="center"/>
    </xf>
    <xf borderId="0" fillId="9" fontId="367" numFmtId="49" xfId="0" applyAlignment="1" applyFont="1" applyNumberFormat="1">
      <alignment horizontal="center" vertical="center"/>
    </xf>
    <xf borderId="0" fillId="13" fontId="366" numFmtId="49" xfId="0" applyAlignment="1" applyFont="1" applyNumberFormat="1">
      <alignment horizontal="center" vertical="center"/>
    </xf>
    <xf borderId="0" fillId="10" fontId="366" numFmtId="49" xfId="0" applyAlignment="1" applyFont="1" applyNumberFormat="1">
      <alignment horizontal="center" vertical="center"/>
    </xf>
    <xf borderId="0" fillId="17" fontId="366" numFmtId="49" xfId="0" applyAlignment="1" applyFont="1" applyNumberFormat="1">
      <alignment horizontal="center" vertical="center"/>
    </xf>
    <xf borderId="0" fillId="11" fontId="366" numFmtId="49" xfId="0" applyAlignment="1" applyFont="1" applyNumberFormat="1">
      <alignment horizontal="center" vertical="center"/>
    </xf>
    <xf borderId="0" fillId="21" fontId="366" numFmtId="49" xfId="0" applyAlignment="1" applyFont="1" applyNumberFormat="1">
      <alignment horizontal="center" vertical="center"/>
    </xf>
    <xf borderId="0" fillId="54" fontId="366" numFmtId="49" xfId="0" applyAlignment="1" applyFont="1" applyNumberFormat="1">
      <alignment horizontal="center" vertical="center"/>
    </xf>
    <xf borderId="0" fillId="72" fontId="365" numFmtId="49" xfId="0" applyAlignment="1" applyFont="1" applyNumberFormat="1">
      <alignment horizontal="center" readingOrder="0" vertical="center"/>
    </xf>
    <xf borderId="0" fillId="72" fontId="365" numFmtId="49" xfId="0" applyAlignment="1" applyFont="1" applyNumberFormat="1">
      <alignment readingOrder="0" vertical="center"/>
    </xf>
    <xf borderId="0" fillId="46" fontId="365" numFmtId="49" xfId="0" applyAlignment="1" applyFont="1" applyNumberFormat="1">
      <alignment horizontal="center" vertical="center"/>
    </xf>
    <xf borderId="0" fillId="46" fontId="36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8" numFmtId="49" xfId="0" applyAlignment="1" applyFill="1" applyFont="1" applyNumberFormat="1">
      <alignment horizontal="center" readingOrder="0" vertical="center"/>
    </xf>
    <xf borderId="0" fillId="66" fontId="368" numFmtId="49" xfId="0" applyAlignment="1" applyFont="1" applyNumberFormat="1">
      <alignment horizontal="center" readingOrder="0" vertical="center"/>
    </xf>
    <xf borderId="0" fillId="74" fontId="368" numFmtId="49" xfId="0" applyAlignment="1" applyFill="1" applyFont="1" applyNumberFormat="1">
      <alignment horizontal="center" readingOrder="0" vertical="center"/>
    </xf>
    <xf borderId="0" fillId="69" fontId="368" numFmtId="49" xfId="0" applyAlignment="1" applyFont="1" applyNumberFormat="1">
      <alignment horizontal="center" readingOrder="0" vertical="center"/>
    </xf>
    <xf borderId="0" fillId="75" fontId="368" numFmtId="49" xfId="0" applyAlignment="1" applyFill="1" applyFont="1" applyNumberFormat="1">
      <alignment horizontal="center" readingOrder="0" vertical="center"/>
    </xf>
    <xf borderId="0" fillId="75" fontId="368" numFmtId="49" xfId="0" applyAlignment="1" applyFont="1" applyNumberFormat="1">
      <alignment horizontal="center" readingOrder="0" vertical="center"/>
    </xf>
    <xf borderId="0" fillId="76" fontId="368" numFmtId="49" xfId="0" applyAlignment="1" applyFill="1" applyFont="1" applyNumberFormat="1">
      <alignment horizontal="center" readingOrder="0" vertical="center"/>
    </xf>
    <xf borderId="0" fillId="77" fontId="368" numFmtId="49" xfId="0" applyAlignment="1" applyFill="1" applyFont="1" applyNumberFormat="1">
      <alignment horizontal="center" readingOrder="0" vertical="center"/>
    </xf>
    <xf borderId="0" fillId="78" fontId="36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5" numFmtId="49" xfId="0" applyAlignment="1" applyFont="1" applyNumberFormat="1">
      <alignment horizontal="center" vertical="center"/>
    </xf>
    <xf borderId="0" fillId="42" fontId="368" numFmtId="49" xfId="0" applyAlignment="1" applyFont="1" applyNumberFormat="1">
      <alignment horizontal="center" vertical="center"/>
    </xf>
    <xf borderId="0" fillId="41" fontId="365" numFmtId="49" xfId="0" applyAlignment="1" applyFont="1" applyNumberFormat="1">
      <alignment horizontal="center" vertical="center"/>
    </xf>
    <xf borderId="0" fillId="41" fontId="368" numFmtId="49" xfId="0" applyAlignment="1" applyFont="1" applyNumberFormat="1">
      <alignment horizontal="center" vertical="center"/>
    </xf>
    <xf borderId="0" fillId="5" fontId="6" numFmtId="49" xfId="0" applyAlignment="1" applyFont="1" applyNumberFormat="1">
      <alignment horizontal="center" vertical="center"/>
    </xf>
    <xf borderId="0" fillId="29" fontId="365" numFmtId="49" xfId="0" applyAlignment="1" applyFont="1" applyNumberFormat="1">
      <alignment horizontal="center" vertical="center"/>
    </xf>
    <xf borderId="0" fillId="46" fontId="368" numFmtId="49" xfId="0" applyAlignment="1" applyFont="1" applyNumberFormat="1">
      <alignment horizontal="center" vertical="center"/>
    </xf>
    <xf borderId="0" fillId="4" fontId="368" numFmtId="49" xfId="0" applyAlignment="1" applyFont="1" applyNumberFormat="1">
      <alignment horizontal="center" readingOrder="0" vertical="center"/>
    </xf>
    <xf borderId="9" fillId="0" fontId="369" numFmtId="49" xfId="0" applyAlignment="1" applyBorder="1" applyFont="1" applyNumberFormat="1">
      <alignment horizontal="center" readingOrder="0" vertical="bottom"/>
    </xf>
    <xf borderId="0" fillId="0" fontId="368" numFmtId="49" xfId="0" applyAlignment="1" applyFont="1" applyNumberFormat="1">
      <alignment horizontal="center" readingOrder="0" vertical="bottom"/>
    </xf>
    <xf borderId="0" fillId="0" fontId="370" numFmtId="49" xfId="0" applyAlignment="1" applyFont="1" applyNumberFormat="1">
      <alignment horizontal="center" readingOrder="0" vertical="bottom"/>
    </xf>
    <xf borderId="9" fillId="0" fontId="371" numFmtId="49" xfId="0" applyAlignment="1" applyBorder="1" applyFont="1" applyNumberFormat="1">
      <alignment horizontal="center" readingOrder="0" vertical="bottom"/>
    </xf>
    <xf borderId="0" fillId="0" fontId="368" numFmtId="49" xfId="0" applyAlignment="1" applyFont="1" applyNumberFormat="1">
      <alignment horizontal="center" vertical="bottom"/>
    </xf>
    <xf borderId="0" fillId="0" fontId="368" numFmtId="49" xfId="0" applyAlignment="1" applyFont="1" applyNumberFormat="1">
      <alignment horizontal="center" readingOrder="0" vertical="bottom"/>
    </xf>
    <xf borderId="0" fillId="29" fontId="368"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29" fontId="368"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9" fillId="29" fontId="374"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68" numFmtId="0" xfId="0" applyAlignment="1" applyFont="1">
      <alignment horizontal="center" readingOrder="0" vertical="center"/>
    </xf>
    <xf borderId="9" fillId="29" fontId="376"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9" xfId="0" applyAlignment="1" applyFont="1" applyNumberFormat="1">
      <alignment vertical="center"/>
    </xf>
    <xf borderId="0" fillId="4" fontId="365"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33" fontId="379"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35"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8" numFmtId="0" xfId="0" applyAlignment="1" applyFont="1">
      <alignment horizontal="center" readingOrder="0" vertical="center"/>
    </xf>
    <xf borderId="0" fillId="0" fontId="38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8" numFmtId="49" xfId="0" applyAlignment="1" applyFont="1" applyNumberFormat="1">
      <alignment horizontal="center" vertical="center"/>
    </xf>
    <xf borderId="9" fillId="0" fontId="371"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39" fontId="385" numFmtId="49" xfId="0" applyAlignment="1" applyBorder="1" applyFont="1" applyNumberFormat="1">
      <alignment horizontal="center" readingOrder="0" vertical="center"/>
    </xf>
    <xf borderId="0" fillId="5" fontId="368" numFmtId="49" xfId="0" applyAlignment="1" applyFont="1" applyNumberFormat="1">
      <alignment horizontal="center" readingOrder="0" vertical="center"/>
    </xf>
    <xf borderId="0" fillId="5" fontId="368" numFmtId="49" xfId="0" applyAlignment="1" applyFont="1" applyNumberFormat="1">
      <alignment readingOrder="0" vertical="center"/>
    </xf>
    <xf borderId="0" fillId="4" fontId="386"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5" fontId="368" numFmtId="49" xfId="0" applyAlignment="1" applyFont="1" applyNumberFormat="1">
      <alignment horizontal="center" readingOrder="0" vertical="center"/>
    </xf>
    <xf borderId="0" fillId="35" fontId="368" numFmtId="49" xfId="0" applyAlignment="1" applyFont="1" applyNumberFormat="1">
      <alignment horizontal="center" vertical="center"/>
    </xf>
    <xf borderId="0" fillId="39" fontId="368" numFmtId="49" xfId="0" applyAlignment="1" applyFont="1" applyNumberFormat="1">
      <alignment horizontal="center" readingOrder="0" vertical="center"/>
    </xf>
    <xf borderId="0" fillId="39" fontId="368" numFmtId="49" xfId="0" applyAlignment="1" applyFont="1" applyNumberFormat="1">
      <alignment horizontal="center" vertical="center"/>
    </xf>
    <xf borderId="0" fillId="36" fontId="368" numFmtId="49" xfId="0" applyAlignment="1" applyFont="1" applyNumberFormat="1">
      <alignment horizontal="center" readingOrder="0" vertical="center"/>
    </xf>
    <xf borderId="0" fillId="36" fontId="387" numFmtId="49" xfId="0" applyAlignment="1" applyFont="1" applyNumberFormat="1">
      <alignment horizontal="center" readingOrder="0" vertical="center"/>
    </xf>
    <xf borderId="0" fillId="36" fontId="368" numFmtId="49" xfId="0" applyAlignment="1" applyFont="1" applyNumberFormat="1">
      <alignment horizontal="center" vertical="center"/>
    </xf>
    <xf borderId="0" fillId="34" fontId="36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8" fontId="368" numFmtId="49" xfId="0" applyAlignment="1" applyFont="1" applyNumberFormat="1">
      <alignment horizontal="center" vertical="center"/>
    </xf>
    <xf borderId="0" fillId="38" fontId="368" numFmtId="49" xfId="0" applyAlignment="1" applyFont="1" applyNumberFormat="1">
      <alignment horizontal="center" readingOrder="0" vertical="center"/>
    </xf>
    <xf borderId="0" fillId="29" fontId="368" numFmtId="49" xfId="0" applyAlignment="1" applyFont="1" applyNumberFormat="1">
      <alignment horizontal="left" readingOrder="0" vertical="center"/>
    </xf>
    <xf borderId="0" fillId="4" fontId="365" numFmtId="49" xfId="0" applyAlignment="1" applyFont="1" applyNumberFormat="1">
      <alignment horizontal="center" vertical="center"/>
    </xf>
    <xf borderId="0" fillId="33" fontId="368" numFmtId="49" xfId="0" applyAlignment="1" applyFont="1" applyNumberFormat="1">
      <alignment horizontal="center" vertical="center"/>
    </xf>
    <xf borderId="9" fillId="35" fontId="371" numFmtId="49" xfId="0" applyAlignment="1" applyBorder="1" applyFont="1" applyNumberFormat="1">
      <alignment horizontal="center" readingOrder="0" vertical="center"/>
    </xf>
    <xf borderId="0" fillId="34" fontId="368" numFmtId="49" xfId="0" applyAlignment="1" applyFont="1" applyNumberFormat="1">
      <alignment horizontal="center" vertical="center"/>
    </xf>
    <xf borderId="0" fillId="37" fontId="368" numFmtId="49" xfId="0" applyAlignment="1" applyFont="1" applyNumberFormat="1">
      <alignment horizontal="center" vertical="center"/>
    </xf>
    <xf borderId="0" fillId="5" fontId="368" numFmtId="49" xfId="0" applyAlignment="1" applyFont="1" applyNumberFormat="1">
      <alignment horizontal="center" vertical="center"/>
    </xf>
    <xf borderId="0" fillId="0" fontId="207" numFmtId="0" xfId="0" applyFont="1"/>
    <xf borderId="0" fillId="42" fontId="368" numFmtId="49" xfId="0" applyAlignment="1" applyFont="1" applyNumberFormat="1">
      <alignment horizontal="center" vertical="center"/>
    </xf>
    <xf borderId="9" fillId="0" fontId="388"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9" numFmtId="49" xfId="0" applyAlignment="1" applyFont="1" applyNumberFormat="1">
      <alignment horizontal="center" vertical="center"/>
    </xf>
    <xf borderId="9" fillId="29" fontId="371" numFmtId="49" xfId="0" applyAlignment="1" applyBorder="1" applyFont="1" applyNumberFormat="1">
      <alignment horizontal="center" vertical="center"/>
    </xf>
    <xf borderId="0" fillId="29" fontId="6" numFmtId="49" xfId="0" applyAlignment="1" applyFont="1" applyNumberFormat="1">
      <alignment vertical="center"/>
    </xf>
    <xf borderId="0" fillId="33" fontId="390" numFmtId="0" xfId="0" applyAlignment="1" applyFont="1">
      <alignment horizontal="center" readingOrder="0" vertical="center"/>
    </xf>
    <xf borderId="0" fillId="39" fontId="391" numFmtId="49" xfId="0" applyAlignment="1" applyFont="1" applyNumberFormat="1">
      <alignment horizontal="center" vertical="center"/>
    </xf>
    <xf borderId="0" fillId="36" fontId="392" numFmtId="49" xfId="0" applyAlignment="1" applyFont="1" applyNumberFormat="1">
      <alignment horizontal="center" vertical="center"/>
    </xf>
    <xf borderId="0" fillId="36" fontId="393" numFmtId="49" xfId="0" applyAlignment="1" applyFont="1" applyNumberFormat="1">
      <alignment horizontal="center" vertical="center"/>
    </xf>
    <xf borderId="0" fillId="34" fontId="394" numFmtId="49" xfId="0" applyAlignment="1" applyFont="1" applyNumberFormat="1">
      <alignment horizontal="center" vertical="center"/>
    </xf>
    <xf borderId="0" fillId="33" fontId="395" numFmtId="49" xfId="0" applyAlignment="1" applyFont="1" applyNumberFormat="1">
      <alignment horizontal="center" vertical="center"/>
    </xf>
    <xf borderId="0" fillId="79" fontId="36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6" numFmtId="49" xfId="0" applyAlignment="1" applyBorder="1" applyFont="1" applyNumberFormat="1">
      <alignment horizontal="center" readingOrder="0" vertical="center"/>
    </xf>
    <xf borderId="10" fillId="34" fontId="396" numFmtId="49" xfId="0" applyAlignment="1" applyBorder="1" applyFont="1" applyNumberFormat="1">
      <alignment horizontal="center" readingOrder="0" vertical="center"/>
    </xf>
    <xf borderId="10" fillId="33" fontId="396" numFmtId="49" xfId="0" applyAlignment="1" applyBorder="1" applyFont="1" applyNumberFormat="1">
      <alignment horizontal="center" readingOrder="0" vertical="center"/>
    </xf>
    <xf borderId="10" fillId="37" fontId="396" numFmtId="49" xfId="0" applyAlignment="1" applyBorder="1" applyFont="1" applyNumberFormat="1">
      <alignment horizontal="center" vertical="center"/>
    </xf>
    <xf borderId="10" fillId="37"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8" fontId="396" numFmtId="49" xfId="0" applyAlignment="1" applyBorder="1" applyFont="1" applyNumberFormat="1">
      <alignment horizontal="center" vertical="center"/>
    </xf>
    <xf borderId="0" fillId="5" fontId="6" numFmtId="49" xfId="0" applyAlignment="1" applyFont="1" applyNumberFormat="1">
      <alignment vertical="center"/>
    </xf>
    <xf borderId="0" fillId="29" fontId="397"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07" numFmtId="49" xfId="0" applyAlignment="1" applyFont="1" applyNumberFormat="1">
      <alignment readingOrder="0"/>
    </xf>
    <xf borderId="0" fillId="4" fontId="368" numFmtId="49" xfId="0" applyAlignment="1" applyFont="1" applyNumberFormat="1">
      <alignment horizontal="center" vertical="center"/>
    </xf>
    <xf borderId="0" fillId="35" fontId="398" numFmtId="49" xfId="0" applyAlignment="1" applyFont="1" applyNumberFormat="1">
      <alignment horizontal="center" vertical="center"/>
    </xf>
    <xf borderId="0" fillId="37" fontId="399" numFmtId="49" xfId="0" applyAlignment="1" applyFont="1" applyNumberFormat="1">
      <alignment horizontal="center" vertical="center"/>
    </xf>
    <xf borderId="0" fillId="38" fontId="400" numFmtId="49" xfId="0" applyAlignment="1" applyFont="1" applyNumberFormat="1">
      <alignment horizontal="center" vertical="center"/>
    </xf>
    <xf borderId="0" fillId="5" fontId="368" numFmtId="49" xfId="0" applyAlignment="1" applyFont="1" applyNumberFormat="1">
      <alignment vertical="center"/>
    </xf>
    <xf borderId="0" fillId="4" fontId="6"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6" numFmtId="49" xfId="0" applyAlignment="1" applyBorder="1" applyFont="1" applyNumberFormat="1">
      <alignment horizontal="center" vertical="center"/>
    </xf>
    <xf borderId="0" fillId="29" fontId="389"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8" numFmtId="49" xfId="0" applyAlignment="1" applyFont="1" applyNumberFormat="1">
      <alignment horizontal="center" readingOrder="0" vertical="center"/>
    </xf>
    <xf borderId="11" fillId="33" fontId="402" numFmtId="49" xfId="0" applyAlignment="1" applyBorder="1" applyFont="1" applyNumberFormat="1">
      <alignment horizontal="center" readingOrder="0" vertical="center"/>
    </xf>
    <xf borderId="11" fillId="29" fontId="402" numFmtId="49" xfId="0" applyAlignment="1" applyBorder="1" applyFont="1" applyNumberFormat="1">
      <alignment horizontal="center" readingOrder="0" vertical="center"/>
    </xf>
    <xf borderId="0" fillId="33" fontId="368" numFmtId="49" xfId="0" applyAlignment="1" applyFont="1" applyNumberFormat="1">
      <alignment horizontal="center" vertical="bottom"/>
    </xf>
    <xf borderId="0" fillId="29" fontId="368" numFmtId="49" xfId="0" applyAlignment="1" applyFont="1" applyNumberFormat="1">
      <alignment horizontal="center" readingOrder="0" vertical="bottom"/>
    </xf>
    <xf borderId="0" fillId="29" fontId="368" numFmtId="49" xfId="0" applyAlignment="1" applyFont="1" applyNumberFormat="1">
      <alignment horizontal="center" vertical="bottom"/>
    </xf>
    <xf borderId="10" fillId="33" fontId="396" numFmtId="49" xfId="0" applyAlignment="1" applyBorder="1" applyFont="1" applyNumberFormat="1">
      <alignment horizontal="center" vertical="center"/>
    </xf>
    <xf borderId="0" fillId="41" fontId="368" numFmtId="49" xfId="0" applyAlignment="1" applyFont="1" applyNumberFormat="1">
      <alignment horizontal="center" vertical="center"/>
    </xf>
    <xf borderId="11" fillId="29" fontId="402" numFmtId="49" xfId="0" applyAlignment="1" applyBorder="1" applyFont="1" applyNumberFormat="1">
      <alignment horizontal="center" vertical="center"/>
    </xf>
    <xf borderId="11" fillId="35" fontId="402" numFmtId="49" xfId="0" applyAlignment="1" applyBorder="1" applyFont="1" applyNumberFormat="1">
      <alignment horizontal="center" readingOrder="0" vertical="center"/>
    </xf>
    <xf borderId="11" fillId="39" fontId="402" numFmtId="49" xfId="0" applyAlignment="1" applyBorder="1" applyFont="1" applyNumberFormat="1">
      <alignment horizontal="center" vertical="center"/>
    </xf>
    <xf borderId="11" fillId="36" fontId="402" numFmtId="49" xfId="0" applyAlignment="1" applyBorder="1" applyFont="1" applyNumberFormat="1">
      <alignment horizontal="center" vertical="center"/>
    </xf>
    <xf borderId="11" fillId="34" fontId="402" numFmtId="49" xfId="0" applyAlignment="1" applyBorder="1" applyFont="1" applyNumberFormat="1">
      <alignment horizontal="center" vertical="center"/>
    </xf>
    <xf borderId="11" fillId="33" fontId="402" numFmtId="49" xfId="0" applyAlignment="1" applyBorder="1" applyFont="1" applyNumberFormat="1">
      <alignment horizontal="center" vertical="center"/>
    </xf>
    <xf borderId="11" fillId="37" fontId="402" numFmtId="49" xfId="0" applyAlignment="1" applyBorder="1" applyFont="1" applyNumberFormat="1">
      <alignment horizontal="center" vertical="center"/>
    </xf>
    <xf borderId="0" fillId="46" fontId="368" numFmtId="49" xfId="0" applyAlignment="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7" fontId="404"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8" numFmtId="49" xfId="0" applyAlignment="1" applyFont="1" applyNumberFormat="1">
      <alignment horizontal="center" readingOrder="0" vertical="bottom"/>
    </xf>
    <xf borderId="10" fillId="39" fontId="405" numFmtId="49" xfId="0" applyAlignment="1" applyBorder="1" applyFont="1" applyNumberFormat="1">
      <alignment horizontal="center" readingOrder="0" vertical="center"/>
    </xf>
    <xf borderId="10" fillId="36" fontId="406" numFmtId="49" xfId="0" applyAlignment="1" applyBorder="1" applyFont="1" applyNumberFormat="1">
      <alignment horizontal="center" readingOrder="0" vertical="center"/>
    </xf>
    <xf borderId="10" fillId="34" fontId="407" numFmtId="49" xfId="0" applyAlignment="1" applyBorder="1" applyFont="1" applyNumberFormat="1">
      <alignment horizontal="center" readingOrder="0" vertical="center"/>
    </xf>
    <xf borderId="0" fillId="37" fontId="368" numFmtId="49" xfId="0" applyAlignment="1" applyFont="1" applyNumberFormat="1">
      <alignment horizontal="center" readingOrder="0" vertical="center"/>
    </xf>
    <xf borderId="10" fillId="39" fontId="396" numFmtId="49" xfId="0" applyAlignment="1" applyBorder="1" applyFont="1" applyNumberFormat="1">
      <alignment horizontal="center" readingOrder="0" vertical="center"/>
    </xf>
    <xf borderId="11" fillId="0" fontId="402" numFmtId="49" xfId="0" applyAlignment="1" applyBorder="1" applyFont="1" applyNumberFormat="1">
      <alignment horizontal="center" vertical="bottom"/>
    </xf>
    <xf borderId="0" fillId="5" fontId="408" numFmtId="49" xfId="0" applyAlignment="1" applyFont="1" applyNumberFormat="1">
      <alignment horizontal="center" vertical="center"/>
    </xf>
    <xf borderId="0" fillId="4" fontId="368" numFmtId="49" xfId="0" applyAlignment="1" applyFont="1" applyNumberFormat="1">
      <alignment horizontal="center" readingOrder="0" vertical="center"/>
    </xf>
    <xf borderId="0" fillId="39" fontId="36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368" numFmtId="49" xfId="0" applyAlignment="1" applyFont="1" applyNumberFormat="1">
      <alignment horizontal="center" readingOrder="0" vertical="center"/>
    </xf>
    <xf borderId="11" fillId="34" fontId="402"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0" numFmtId="0" xfId="0" applyAlignment="1" applyFont="1">
      <alignment horizontal="center" readingOrder="0"/>
    </xf>
    <xf borderId="0" fillId="0" fontId="410" numFmtId="49" xfId="0" applyAlignment="1" applyFont="1" applyNumberFormat="1">
      <alignment horizontal="center" readingOrder="0"/>
    </xf>
    <xf borderId="0" fillId="29" fontId="41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7" numFmtId="0" xfId="0" applyAlignment="1" applyFont="1">
      <alignment horizontal="center" shrinkToFit="0" vertical="center" wrapText="1"/>
    </xf>
    <xf borderId="0" fillId="7" fontId="367" numFmtId="0" xfId="0" applyAlignment="1" applyFont="1">
      <alignment horizontal="center" shrinkToFit="0" vertical="center" wrapText="1"/>
    </xf>
    <xf borderId="0" fillId="9" fontId="367" numFmtId="0" xfId="0" applyAlignment="1" applyFont="1">
      <alignment horizontal="center" readingOrder="0" shrinkToFit="0" vertical="center" wrapText="1"/>
    </xf>
    <xf borderId="0" fillId="9" fontId="367" numFmtId="0" xfId="0" applyAlignment="1" applyFont="1">
      <alignment horizontal="center" shrinkToFit="0" vertical="center" wrapText="1"/>
    </xf>
    <xf borderId="0" fillId="13" fontId="367" numFmtId="0" xfId="0" applyAlignment="1" applyFont="1">
      <alignment horizontal="center" shrinkToFit="0" vertical="center" wrapText="1"/>
    </xf>
    <xf borderId="0" fillId="80" fontId="367" numFmtId="0" xfId="0" applyAlignment="1" applyFill="1" applyFont="1">
      <alignment horizontal="center" shrinkToFit="0" vertical="center" wrapText="1"/>
    </xf>
    <xf borderId="0" fillId="80" fontId="367"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7" numFmtId="0" xfId="0" applyAlignment="1" applyFont="1">
      <alignment horizontal="center" shrinkToFit="0" vertical="center" wrapText="1"/>
    </xf>
    <xf borderId="0" fillId="8"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11" fontId="367" numFmtId="0" xfId="0" applyAlignment="1" applyFont="1">
      <alignment horizontal="center" shrinkToFit="0" vertical="center" wrapText="1"/>
    </xf>
    <xf borderId="0" fillId="12" fontId="367" numFmtId="0" xfId="0" applyAlignment="1" applyFont="1">
      <alignment horizontal="center" shrinkToFit="0" vertical="center" wrapText="1"/>
    </xf>
    <xf borderId="7" fillId="7" fontId="367" numFmtId="0" xfId="0" applyAlignment="1" applyBorder="1" applyFont="1">
      <alignment horizontal="center" shrinkToFit="0" vertical="center" wrapText="1"/>
    </xf>
    <xf borderId="0" fillId="13" fontId="367"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7"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2" numFmtId="0" xfId="0" applyAlignment="1" applyBorder="1" applyFont="1">
      <alignment horizontal="center" readingOrder="0"/>
    </xf>
    <xf borderId="7" fillId="29" fontId="412" numFmtId="49" xfId="0" applyAlignment="1" applyBorder="1" applyFont="1" applyNumberFormat="1">
      <alignment horizontal="center" readingOrder="0"/>
    </xf>
    <xf borderId="7" fillId="29" fontId="412"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2"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6"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6" numFmtId="0" xfId="0" applyAlignment="1" applyBorder="1" applyFont="1">
      <alignment horizontal="center" readingOrder="0" vertical="bottom"/>
    </xf>
    <xf borderId="0" fillId="45" fontId="6" numFmtId="0" xfId="0" applyAlignment="1" applyFont="1">
      <alignment horizontal="center" readingOrder="0" vertical="bottom"/>
    </xf>
    <xf borderId="6" fillId="45" fontId="386" numFmtId="0" xfId="0" applyAlignment="1" applyBorder="1" applyFont="1">
      <alignment horizontal="center" readingOrder="0" vertical="bottom"/>
    </xf>
    <xf borderId="6" fillId="46" fontId="386"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6" numFmtId="0" xfId="0" applyAlignment="1" applyBorder="1" applyFont="1">
      <alignment horizontal="center" readingOrder="0" vertical="bottom"/>
    </xf>
    <xf borderId="6" fillId="47" fontId="386" numFmtId="0" xfId="0" applyAlignment="1" applyBorder="1" applyFont="1">
      <alignment horizontal="center" readingOrder="0" vertical="bottom"/>
    </xf>
    <xf borderId="0" fillId="41" fontId="6" numFmtId="0" xfId="0" applyAlignment="1" applyFont="1">
      <alignment horizontal="center" readingOrder="0" vertical="bottom"/>
    </xf>
    <xf borderId="6" fillId="41" fontId="386" numFmtId="0" xfId="0" applyAlignment="1" applyBorder="1" applyFont="1">
      <alignment horizontal="center" readingOrder="0" vertical="bottom"/>
    </xf>
    <xf borderId="0" fillId="43" fontId="6" numFmtId="0" xfId="0" applyAlignment="1" applyFont="1">
      <alignment horizontal="center" readingOrder="0" vertical="bottom"/>
    </xf>
    <xf borderId="6" fillId="84" fontId="386" numFmtId="0" xfId="0" applyAlignment="1" applyBorder="1" applyFill="1" applyFont="1">
      <alignment horizontal="center" readingOrder="0" vertical="bottom"/>
    </xf>
    <xf borderId="6" fillId="83" fontId="386" numFmtId="0" xfId="0" applyAlignment="1" applyBorder="1" applyFont="1">
      <alignment horizontal="center" readingOrder="0" vertical="bottom"/>
    </xf>
    <xf borderId="6" fillId="42" fontId="386"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6" numFmtId="0" xfId="0" applyAlignment="1" applyBorder="1" applyFont="1">
      <alignment horizontal="center" vertical="bottom"/>
    </xf>
    <xf borderId="6" fillId="0" fontId="386"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3" numFmtId="0" xfId="0" applyAlignment="1" applyFont="1">
      <alignment horizontal="center" readingOrder="0"/>
    </xf>
    <xf borderId="6" fillId="0" fontId="414"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5" numFmtId="0" xfId="0" applyAlignment="1" applyFont="1">
      <alignment horizontal="center" readingOrder="0"/>
    </xf>
    <xf borderId="0" fillId="0" fontId="416"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7" numFmtId="0" xfId="0" applyAlignment="1" applyFont="1">
      <alignment horizontal="center" readingOrder="0" vertical="bottom"/>
    </xf>
    <xf borderId="0" fillId="0" fontId="10" numFmtId="0" xfId="0" applyAlignment="1" applyFont="1">
      <alignment horizontal="center" readingOrder="0"/>
    </xf>
    <xf borderId="0" fillId="45" fontId="418" numFmtId="0" xfId="0" applyAlignment="1" applyFont="1">
      <alignment horizontal="center" readingOrder="0" vertical="bottom"/>
    </xf>
    <xf borderId="0" fillId="47" fontId="6" numFmtId="0" xfId="0" applyAlignment="1" applyFont="1">
      <alignment horizontal="center" readingOrder="0" vertical="bottom"/>
    </xf>
    <xf borderId="6" fillId="0" fontId="419"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20"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21" numFmtId="0" xfId="0" applyAlignment="1" applyFont="1">
      <alignment horizontal="center" readingOrder="0"/>
    </xf>
    <xf borderId="6" fillId="0" fontId="422"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5" numFmtId="46" xfId="0" applyAlignment="1" applyFont="1" applyNumberFormat="1">
      <alignment horizontal="center" shrinkToFit="0" vertical="center" wrapText="1"/>
    </xf>
    <xf borderId="0" fillId="6" fontId="366" numFmtId="49" xfId="0" applyAlignment="1" applyFont="1" applyNumberFormat="1">
      <alignment horizontal="center" readingOrder="0" vertical="center"/>
    </xf>
    <xf borderId="0" fillId="9" fontId="367" numFmtId="164" xfId="0" applyAlignment="1" applyFont="1" applyNumberFormat="1">
      <alignment horizontal="center" readingOrder="0" vertical="center"/>
    </xf>
    <xf borderId="0" fillId="13" fontId="366" numFmtId="49" xfId="0" applyAlignment="1" applyFont="1" applyNumberFormat="1">
      <alignment horizontal="center" readingOrder="0" vertical="center"/>
    </xf>
    <xf borderId="0" fillId="10" fontId="366"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72" fontId="36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8" numFmtId="0" xfId="0" applyAlignment="1" applyFont="1">
      <alignment horizontal="center" readingOrder="0" vertical="center"/>
    </xf>
    <xf borderId="0" fillId="74" fontId="36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8" numFmtId="164" xfId="0" applyAlignment="1" applyFont="1" applyNumberFormat="1">
      <alignment horizontal="center" readingOrder="0" vertical="center"/>
    </xf>
    <xf borderId="0" fillId="4" fontId="368" numFmtId="46"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6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8" numFmtId="46" xfId="0" applyAlignment="1" applyFont="1" applyNumberFormat="1">
      <alignment horizontal="center" readingOrder="0" vertical="center"/>
    </xf>
    <xf borderId="0" fillId="29" fontId="368" numFmtId="164" xfId="0" applyAlignment="1" applyFont="1" applyNumberFormat="1">
      <alignment horizontal="center" readingOrder="0" vertical="center"/>
    </xf>
    <xf borderId="0" fillId="29" fontId="368" numFmtId="21" xfId="0" applyAlignment="1" applyFont="1" applyNumberFormat="1">
      <alignment horizontal="center" readingOrder="0" vertical="center"/>
    </xf>
    <xf borderId="0" fillId="4" fontId="365"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6"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6" numFmtId="49" xfId="0" applyAlignment="1" applyBorder="1" applyFont="1" applyNumberFormat="1">
      <alignment horizontal="center" readingOrder="0" vertical="center"/>
    </xf>
    <xf borderId="0" fillId="4" fontId="386" numFmtId="0" xfId="0" applyAlignment="1" applyFont="1">
      <alignment horizontal="center" readingOrder="0" vertical="center"/>
    </xf>
    <xf borderId="11" fillId="29" fontId="402" numFmtId="49" xfId="0" applyAlignment="1" applyBorder="1" applyFont="1" applyNumberFormat="1">
      <alignment horizontal="center" readingOrder="0" vertical="center"/>
    </xf>
    <xf borderId="11" fillId="29" fontId="40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6" numFmtId="164" xfId="0" applyAlignment="1" applyBorder="1" applyFont="1" applyNumberFormat="1">
      <alignment horizontal="center" readingOrder="0" vertical="center"/>
    </xf>
    <xf borderId="0" fillId="29" fontId="368" numFmtId="20" xfId="0" applyAlignment="1" applyFont="1" applyNumberFormat="1">
      <alignment horizontal="center" readingOrder="0" vertical="center"/>
    </xf>
    <xf borderId="0" fillId="4" fontId="368" numFmtId="21"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8" numFmtId="46" xfId="0" applyAlignment="1" applyFont="1" applyNumberFormat="1">
      <alignment horizontal="center" vertical="center"/>
    </xf>
    <xf borderId="0" fillId="29" fontId="386" numFmtId="49" xfId="0" applyAlignment="1" applyFont="1" applyNumberFormat="1">
      <alignment horizontal="center" vertical="center"/>
    </xf>
    <xf borderId="0" fillId="4" fontId="36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6" numFmtId="0" xfId="0" applyAlignment="1" applyFont="1">
      <alignment horizontal="center" vertical="center"/>
    </xf>
    <xf borderId="0" fillId="29" fontId="6" numFmtId="46" xfId="0" applyAlignment="1" applyFont="1" applyNumberFormat="1">
      <alignment horizontal="center" vertical="center"/>
    </xf>
    <xf borderId="0" fillId="0" fontId="368" numFmtId="0" xfId="0" applyAlignment="1" applyFont="1">
      <alignment horizontal="center" readingOrder="0" vertical="center"/>
    </xf>
    <xf borderId="0" fillId="29" fontId="368" numFmtId="164" xfId="0" applyAlignment="1" applyFont="1" applyNumberFormat="1">
      <alignment horizontal="center" readingOrder="0" vertical="center"/>
    </xf>
    <xf borderId="0" fillId="29" fontId="36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7"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5" numFmtId="0" xfId="0" applyAlignment="1" applyBorder="1" applyFont="1">
      <alignment horizontal="center" readingOrder="0" shrinkToFit="0" vertical="center" wrapText="1"/>
    </xf>
    <xf borderId="5" fillId="3" fontId="425" numFmtId="49" xfId="0" applyAlignment="1" applyBorder="1" applyFont="1" applyNumberFormat="1">
      <alignment horizontal="center" readingOrder="0" shrinkToFit="0" vertical="center" wrapText="1"/>
    </xf>
    <xf borderId="5" fillId="3" fontId="4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6" numFmtId="0" xfId="0" applyAlignment="1" applyBorder="1" applyFont="1">
      <alignment horizontal="center" readingOrder="0" vertical="center"/>
    </xf>
    <xf borderId="2" fillId="85" fontId="4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3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1" numFmtId="49" xfId="0" applyAlignment="1" applyBorder="1" applyFont="1" applyNumberFormat="1">
      <alignment horizontal="center"/>
    </xf>
    <xf borderId="4" fillId="0" fontId="432" numFmtId="0" xfId="0" applyAlignment="1" applyBorder="1" applyFont="1">
      <alignment horizontal="center" readingOrder="0"/>
    </xf>
    <xf borderId="5" fillId="48" fontId="329" numFmtId="0" xfId="0" applyAlignment="1" applyBorder="1" applyFont="1">
      <alignment horizontal="center"/>
    </xf>
    <xf borderId="7" fillId="0" fontId="433" numFmtId="0" xfId="0" applyAlignment="1" applyBorder="1" applyFont="1">
      <alignment horizontal="center" readingOrder="0"/>
    </xf>
    <xf borderId="4" fillId="48" fontId="10" numFmtId="0" xfId="0" applyAlignment="1" applyBorder="1" applyFont="1">
      <alignment horizontal="center"/>
    </xf>
    <xf borderId="8" fillId="85" fontId="427" numFmtId="0" xfId="0" applyAlignment="1" applyBorder="1" applyFont="1">
      <alignment horizontal="center" readingOrder="0" vertical="center"/>
    </xf>
    <xf borderId="2" fillId="25" fontId="434" numFmtId="0" xfId="0" applyAlignment="1" applyBorder="1" applyFont="1">
      <alignment horizontal="center" readingOrder="0" vertical="center"/>
    </xf>
    <xf borderId="5" fillId="48" fontId="435" numFmtId="0" xfId="0" applyAlignment="1" applyBorder="1" applyFont="1">
      <alignment horizontal="center" readingOrder="0"/>
    </xf>
    <xf borderId="5" fillId="48" fontId="431" numFmtId="0" xfId="0" applyAlignment="1" applyBorder="1" applyFont="1">
      <alignment horizontal="center"/>
    </xf>
    <xf borderId="0" fillId="48" fontId="43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1" numFmtId="49" xfId="0" applyAlignment="1" applyFont="1" applyNumberFormat="1">
      <alignment horizontal="center"/>
    </xf>
    <xf borderId="3" fillId="48" fontId="329" numFmtId="0" xfId="0" applyAlignment="1" applyBorder="1" applyFont="1">
      <alignment horizontal="center"/>
    </xf>
    <xf borderId="2" fillId="25" fontId="43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6"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5"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6" numFmtId="0" xfId="0" applyAlignment="1" applyBorder="1" applyFont="1">
      <alignment horizontal="center" readingOrder="0" vertical="bottom"/>
    </xf>
    <xf borderId="0" fillId="48" fontId="438" numFmtId="49" xfId="0" applyAlignment="1" applyFont="1" applyNumberFormat="1">
      <alignment horizontal="center" readingOrder="0" vertical="bottom"/>
    </xf>
    <xf borderId="3" fillId="86" fontId="386" numFmtId="0" xfId="0" applyAlignment="1" applyBorder="1" applyFont="1">
      <alignment horizontal="center" readingOrder="0" vertical="bottom"/>
    </xf>
    <xf borderId="3" fillId="48" fontId="386"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7" numFmtId="0" xfId="0" applyAlignment="1" applyBorder="1" applyFont="1">
      <alignment horizontal="center" readingOrder="0"/>
    </xf>
    <xf borderId="4" fillId="9" fontId="386" numFmtId="0" xfId="0" applyAlignment="1" applyBorder="1" applyFont="1">
      <alignment horizontal="center" vertical="bottom"/>
    </xf>
    <xf borderId="4" fillId="48" fontId="6" numFmtId="0" xfId="0" applyAlignment="1" applyBorder="1" applyFont="1">
      <alignment horizontal="center" readingOrder="0" vertical="bottom"/>
    </xf>
    <xf borderId="4" fillId="48" fontId="439" numFmtId="49" xfId="0" applyAlignment="1" applyBorder="1" applyFont="1" applyNumberFormat="1">
      <alignment horizontal="center" readingOrder="0" vertical="bottom"/>
    </xf>
    <xf borderId="4" fillId="15" fontId="386" numFmtId="0" xfId="0" applyAlignment="1" applyBorder="1" applyFont="1">
      <alignment horizontal="center" vertical="bottom"/>
    </xf>
    <xf borderId="4" fillId="86" fontId="386" numFmtId="0" xfId="0" applyAlignment="1" applyBorder="1" applyFont="1">
      <alignment horizontal="center" vertical="bottom"/>
    </xf>
    <xf borderId="4" fillId="48" fontId="386" numFmtId="49" xfId="0" applyAlignment="1" applyBorder="1" applyFont="1" applyNumberFormat="1">
      <alignment horizontal="center" readingOrder="0" vertical="bottom"/>
    </xf>
    <xf borderId="4" fillId="48" fontId="386"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6" numFmtId="0" xfId="0" applyAlignment="1" applyBorder="1" applyFont="1">
      <alignment horizontal="center" vertical="bottom"/>
    </xf>
    <xf borderId="5" fillId="15" fontId="386" numFmtId="0" xfId="0" applyAlignment="1" applyBorder="1" applyFont="1">
      <alignment horizontal="center" vertical="bottom"/>
    </xf>
    <xf borderId="5" fillId="86" fontId="386" numFmtId="0" xfId="0" applyAlignment="1" applyBorder="1" applyFont="1">
      <alignment horizontal="center" vertical="bottom"/>
    </xf>
    <xf borderId="5" fillId="48" fontId="386" numFmtId="0" xfId="0" applyAlignment="1" applyBorder="1" applyFont="1">
      <alignment horizontal="center" readingOrder="0" vertical="bottom"/>
    </xf>
    <xf borderId="4" fillId="48" fontId="365" numFmtId="49" xfId="0" applyAlignment="1" applyBorder="1" applyFont="1" applyNumberFormat="1">
      <alignment horizontal="center" readingOrder="0" vertical="bottom"/>
    </xf>
    <xf borderId="5" fillId="48" fontId="4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7"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7"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9: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59"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59"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59"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59"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59"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59"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59"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59"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59"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59"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59"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7"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7"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7"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7"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7"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7"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clips.twitch.tv/TastyBombasticGoshawkSwiftRage-csr23mqukf-dkva0" TargetMode="External"/><Relationship Id="rId1731" Type="http://schemas.openxmlformats.org/officeDocument/2006/relationships/hyperlink" Target="https://youtu.be/SBnH1_4qsD4" TargetMode="External"/><Relationship Id="rId1732" Type="http://schemas.openxmlformats.org/officeDocument/2006/relationships/hyperlink" Target="https://www.youtube.com/watch?v=RWYJCk_yCAU" TargetMode="External"/><Relationship Id="rId1733" Type="http://schemas.openxmlformats.org/officeDocument/2006/relationships/hyperlink" Target="https://www.twitch.tv/videos/1066268738" TargetMode="External"/><Relationship Id="rId1734" Type="http://schemas.openxmlformats.org/officeDocument/2006/relationships/hyperlink" Target="https://clips.twitch.tv/WanderingConcernedSnailBloodTrail-QHkJlgTjCL40IQXI" TargetMode="External"/><Relationship Id="rId1735" Type="http://schemas.openxmlformats.org/officeDocument/2006/relationships/hyperlink" Target="https://youtu.be/ZAZFU88_2tQ" TargetMode="External"/><Relationship Id="rId1736" Type="http://schemas.openxmlformats.org/officeDocument/2006/relationships/hyperlink" Target="https://youtu.be/FwuSAFWHkkw" TargetMode="External"/><Relationship Id="rId1737" Type="http://schemas.openxmlformats.org/officeDocument/2006/relationships/hyperlink" Target="https://www.youtube.com/watch?v=CyEeG21zo3w" TargetMode="External"/><Relationship Id="rId1738" Type="http://schemas.openxmlformats.org/officeDocument/2006/relationships/hyperlink" Target="https://www.youtube.com/watch?v=UA-X8_hh7vg" TargetMode="External"/><Relationship Id="rId1739" Type="http://schemas.openxmlformats.org/officeDocument/2006/relationships/hyperlink" Target="https://www.twitch.tv/videos/1031053545" TargetMode="External"/><Relationship Id="rId1720" Type="http://schemas.openxmlformats.org/officeDocument/2006/relationships/hyperlink" Target="https://www.twitch.tv/videos/1015265953" TargetMode="External"/><Relationship Id="rId1721" Type="http://schemas.openxmlformats.org/officeDocument/2006/relationships/hyperlink" Target="https://www.twitch.tv/videos/918236232" TargetMode="External"/><Relationship Id="rId1722" Type="http://schemas.openxmlformats.org/officeDocument/2006/relationships/hyperlink" Target="https://clips.twitch.tv/CooperativeToughClamKeyboardCat-WMqqrTRLaI53Tf0e" TargetMode="External"/><Relationship Id="rId1723" Type="http://schemas.openxmlformats.org/officeDocument/2006/relationships/hyperlink" Target="https://youtu.be/Ngat0aiNqB8" TargetMode="External"/><Relationship Id="rId1724" Type="http://schemas.openxmlformats.org/officeDocument/2006/relationships/hyperlink" Target="https://clips.twitch.tv/TangentialPrettyMartenFUNgineer-JujlITh1bGg2iakw" TargetMode="External"/><Relationship Id="rId1725" Type="http://schemas.openxmlformats.org/officeDocument/2006/relationships/hyperlink" Target="https://clips.twitch.tv/JollyDiligentPenguinSMOrc--EMUAg5b-JFCQYIk" TargetMode="External"/><Relationship Id="rId1726" Type="http://schemas.openxmlformats.org/officeDocument/2006/relationships/hyperlink" Target="https://www.youtube.com/watch?v=DIcjtHJf4AI" TargetMode="External"/><Relationship Id="rId1727" Type="http://schemas.openxmlformats.org/officeDocument/2006/relationships/hyperlink" Target="https://twitter.com/Samura1man/status/1271734162496516096" TargetMode="External"/><Relationship Id="rId1728" Type="http://schemas.openxmlformats.org/officeDocument/2006/relationships/hyperlink" Target="https://www.twitch.tv/videos/440754616" TargetMode="External"/><Relationship Id="rId1729" Type="http://schemas.openxmlformats.org/officeDocument/2006/relationships/hyperlink" Target="https://youtu.be/AN8TAOiDrSg" TargetMode="External"/><Relationship Id="rId1752" Type="http://schemas.openxmlformats.org/officeDocument/2006/relationships/hyperlink" Target="https://youtu.be/uQb2vYe8YII" TargetMode="External"/><Relationship Id="rId1753" Type="http://schemas.openxmlformats.org/officeDocument/2006/relationships/hyperlink" Target="https://youtu.be/QWmK3VCxdP8" TargetMode="External"/><Relationship Id="rId1754" Type="http://schemas.openxmlformats.org/officeDocument/2006/relationships/hyperlink" Target="https://clips.twitch.tv/SparklyCallousCheeseHassaanChop" TargetMode="External"/><Relationship Id="rId1755" Type="http://schemas.openxmlformats.org/officeDocument/2006/relationships/hyperlink" Target="https://clips.twitch.tv/OilyResoluteWrenWow" TargetMode="External"/><Relationship Id="rId1756" Type="http://schemas.openxmlformats.org/officeDocument/2006/relationships/hyperlink" Target="https://www.twitch.tv/videos/1113067619" TargetMode="External"/><Relationship Id="rId1757" Type="http://schemas.openxmlformats.org/officeDocument/2006/relationships/hyperlink" Target="https://www.twitch.tv/videos/1030220263" TargetMode="External"/><Relationship Id="rId1758" Type="http://schemas.openxmlformats.org/officeDocument/2006/relationships/hyperlink" Target="https://twitter.com/Reborn_Frog/status/1423669018343264258" TargetMode="External"/><Relationship Id="rId1759" Type="http://schemas.openxmlformats.org/officeDocument/2006/relationships/hyperlink" Target="https://twitter.com/Reborn_Frog/status/1433546525355896865"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ftePd1cjfoQ" TargetMode="External"/><Relationship Id="rId1751" Type="http://schemas.openxmlformats.org/officeDocument/2006/relationships/hyperlink" Target="https://youtu.be/9oaIhANWDzo" TargetMode="External"/><Relationship Id="rId1741" Type="http://schemas.openxmlformats.org/officeDocument/2006/relationships/hyperlink" Target="https://www.youtube.com/watch?v=uef0UBQ8a9Y" TargetMode="External"/><Relationship Id="rId1742" Type="http://schemas.openxmlformats.org/officeDocument/2006/relationships/hyperlink" Target="https://www.youtube.com/watch?v=TrHCQuQCbhs" TargetMode="External"/><Relationship Id="rId1743" Type="http://schemas.openxmlformats.org/officeDocument/2006/relationships/hyperlink" Target="https://www.youtube.com/watch?v=D6gjgzTwRgc" TargetMode="External"/><Relationship Id="rId1744" Type="http://schemas.openxmlformats.org/officeDocument/2006/relationships/hyperlink" Target="https://www.youtube.com/watch?v=8Gds1yZhdHA" TargetMode="External"/><Relationship Id="rId1745" Type="http://schemas.openxmlformats.org/officeDocument/2006/relationships/hyperlink" Target="https://youtu.be/czwc5nX4nvk" TargetMode="External"/><Relationship Id="rId1746" Type="http://schemas.openxmlformats.org/officeDocument/2006/relationships/hyperlink" Target="https://youtu.be/ZmY_5WSb6yM" TargetMode="External"/><Relationship Id="rId1747" Type="http://schemas.openxmlformats.org/officeDocument/2006/relationships/hyperlink" Target="https://youtu.be/5VwqykDW0oQ" TargetMode="External"/><Relationship Id="rId1748" Type="http://schemas.openxmlformats.org/officeDocument/2006/relationships/hyperlink" Target="https://youtu.be/prEpqvZQgLQ" TargetMode="External"/><Relationship Id="rId1749" Type="http://schemas.openxmlformats.org/officeDocument/2006/relationships/hyperlink" Target="https://youtu.be/mF124RG60nQ" TargetMode="External"/><Relationship Id="rId1740" Type="http://schemas.openxmlformats.org/officeDocument/2006/relationships/hyperlink" Target="https://www.twitch.tv/videos/1066266235" TargetMode="External"/><Relationship Id="rId1710" Type="http://schemas.openxmlformats.org/officeDocument/2006/relationships/hyperlink" Target="https://clips.twitch.tv/FurtiveSparklingCucumberMau5-o3NH7Kl3doIxhEgO" TargetMode="External"/><Relationship Id="rId1711" Type="http://schemas.openxmlformats.org/officeDocument/2006/relationships/hyperlink" Target="https://clips.twitch.tv/HotAverageHamKlappa-xvtqpOGGRSa3QTr-" TargetMode="External"/><Relationship Id="rId1712" Type="http://schemas.openxmlformats.org/officeDocument/2006/relationships/hyperlink" Target="https://clips.twitch.tv/ScrumptiousObliqueGuanacoTTours-zB2uMCZscAioVj8_" TargetMode="External"/><Relationship Id="rId1713" Type="http://schemas.openxmlformats.org/officeDocument/2006/relationships/hyperlink" Target="https://clips.twitch.tv/AnnoyingTiredPieShazBotstix-WyffPWz9ep98XAQB" TargetMode="External"/><Relationship Id="rId1714" Type="http://schemas.openxmlformats.org/officeDocument/2006/relationships/hyperlink" Target="https://clips.twitch.tv/PowerfulCredulousAirGuitarHoneyBadger-8nhodwUNSSzyA3S9" TargetMode="External"/><Relationship Id="rId1715" Type="http://schemas.openxmlformats.org/officeDocument/2006/relationships/hyperlink" Target="https://clips.twitch.tv/PoliteCorrectFennelFutureMan-S7x_QbpR3NCRjcXh" TargetMode="External"/><Relationship Id="rId1716" Type="http://schemas.openxmlformats.org/officeDocument/2006/relationships/hyperlink" Target="https://clips.twitch.tv/BashfulBumblingGuanacoPastaThat-z5cyWFvHAyO-9oOq" TargetMode="External"/><Relationship Id="rId1717" Type="http://schemas.openxmlformats.org/officeDocument/2006/relationships/hyperlink" Target="https://clips.twitch.tv/GeniusCuriousBeeFloof-wUpHUgAU3iHCY-pW" TargetMode="External"/><Relationship Id="rId1718" Type="http://schemas.openxmlformats.org/officeDocument/2006/relationships/hyperlink" Target="https://clips.twitch.tv/SleepyMoralDogeDuDudu-Y_xr_ueYZqGH7D_Z" TargetMode="External"/><Relationship Id="rId1719" Type="http://schemas.openxmlformats.org/officeDocument/2006/relationships/hyperlink" Target="https://www.twitch.tv/videos/1011472618" TargetMode="External"/><Relationship Id="rId1700" Type="http://schemas.openxmlformats.org/officeDocument/2006/relationships/hyperlink" Target="https://clips.twitch.tv/ConfidentHilariousBaguetteDendiFace-iH1sAqAzNAVt_8J-" TargetMode="External"/><Relationship Id="rId1701" Type="http://schemas.openxmlformats.org/officeDocument/2006/relationships/hyperlink" Target="https://clips.twitch.tv/SucculentAmorphousLatteWutFace-WIw__SkNy3cUpOCl" TargetMode="External"/><Relationship Id="rId1702" Type="http://schemas.openxmlformats.org/officeDocument/2006/relationships/hyperlink" Target="https://www.twitch.tv/videos/1132348793" TargetMode="External"/><Relationship Id="rId1703" Type="http://schemas.openxmlformats.org/officeDocument/2006/relationships/hyperlink" Target="https://clips.twitch.tv/ThoughtfulCrowdedSquirrel4Head-665104J5_DoT_SoK" TargetMode="External"/><Relationship Id="rId1704" Type="http://schemas.openxmlformats.org/officeDocument/2006/relationships/hyperlink" Target="https://clips.twitch.tv/EphemeralObedientWhalePMSTwin" TargetMode="External"/><Relationship Id="rId1705" Type="http://schemas.openxmlformats.org/officeDocument/2006/relationships/hyperlink" Target="https://youtu.be/njASrZML5is?t=275" TargetMode="External"/><Relationship Id="rId1706" Type="http://schemas.openxmlformats.org/officeDocument/2006/relationships/hyperlink" Target="https://clips.twitch.tv/ResilientTacitSmoothieMcaT-qUYdfZtq7i1vAfz4" TargetMode="External"/><Relationship Id="rId1707" Type="http://schemas.openxmlformats.org/officeDocument/2006/relationships/hyperlink" Target="https://clips.twitch.tv/ImpossibleDeterminedTrayAsianGlow-naYCsJN9PF3-6z6v" TargetMode="External"/><Relationship Id="rId1708" Type="http://schemas.openxmlformats.org/officeDocument/2006/relationships/hyperlink" Target="https://clips.twitch.tv/VainDepressedMooseDatBoi" TargetMode="External"/><Relationship Id="rId1709" Type="http://schemas.openxmlformats.org/officeDocument/2006/relationships/hyperlink" Target="https://clips.twitch.tv/ConfidentDirtyJuiceTakeNRG-SZf5-bCOcU2iCAmN"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1062261583" TargetMode="External"/><Relationship Id="rId1335" Type="http://schemas.openxmlformats.org/officeDocument/2006/relationships/hyperlink" Target="https://www.twitch.tv/videos/745635230" TargetMode="External"/><Relationship Id="rId42" Type="http://schemas.openxmlformats.org/officeDocument/2006/relationships/hyperlink" Target="https://youtu.be/ofkQc2yXKLM" TargetMode="External"/><Relationship Id="rId1336" Type="http://schemas.openxmlformats.org/officeDocument/2006/relationships/hyperlink" Target="https://youtu.be/jsq81IL0SJk" TargetMode="External"/><Relationship Id="rId41" Type="http://schemas.openxmlformats.org/officeDocument/2006/relationships/hyperlink" Target="https://youtu.be/8MvIPj_jFqM" TargetMode="External"/><Relationship Id="rId1337" Type="http://schemas.openxmlformats.org/officeDocument/2006/relationships/hyperlink" Target="https://youtu.be/jsq81IL0SJk"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01046282" TargetMode="External"/><Relationship Id="rId43" Type="http://schemas.openxmlformats.org/officeDocument/2006/relationships/hyperlink" Target="https://youtu.be/HTjigocfWBI" TargetMode="External"/><Relationship Id="rId1339" Type="http://schemas.openxmlformats.org/officeDocument/2006/relationships/hyperlink" Target="https://youtu.be/OHyWgRVZf7I"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youtu.be/4xTf97v4cGY" TargetMode="External"/><Relationship Id="rId740" Type="http://schemas.openxmlformats.org/officeDocument/2006/relationships/hyperlink" Target="https://youtu.be/Ay5TJ5uyu7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k3PDk457WA8" TargetMode="External"/><Relationship Id="rId1325" Type="http://schemas.openxmlformats.org/officeDocument/2006/relationships/hyperlink" Target="https://youtu.be/Sl0Ip2EdlzE" TargetMode="External"/><Relationship Id="rId30" Type="http://schemas.openxmlformats.org/officeDocument/2006/relationships/hyperlink" Target="https://youtu.be/acwWBhc33Vo" TargetMode="External"/><Relationship Id="rId1326" Type="http://schemas.openxmlformats.org/officeDocument/2006/relationships/hyperlink" Target="https://youtu.be/54eYyWmFhqM" TargetMode="External"/><Relationship Id="rId33" Type="http://schemas.openxmlformats.org/officeDocument/2006/relationships/hyperlink" Target="https://youtu.be/-YrgEh4Tbf4" TargetMode="External"/><Relationship Id="rId1327" Type="http://schemas.openxmlformats.org/officeDocument/2006/relationships/hyperlink" Target="https://youtu.be/MMnMOiS-1iM" TargetMode="External"/><Relationship Id="rId32" Type="http://schemas.openxmlformats.org/officeDocument/2006/relationships/hyperlink" Target="https://youtu.be/HznEDqGM0Fk" TargetMode="External"/><Relationship Id="rId1328" Type="http://schemas.openxmlformats.org/officeDocument/2006/relationships/hyperlink" Target="https://youtu.be/y2ToyAmG1Z0" TargetMode="External"/><Relationship Id="rId35" Type="http://schemas.openxmlformats.org/officeDocument/2006/relationships/hyperlink" Target="https://youtu.be/hLizKeSL-EI" TargetMode="External"/><Relationship Id="rId1329" Type="http://schemas.openxmlformats.org/officeDocument/2006/relationships/hyperlink" Target="https://youtu.be/IIL3Fc3x-0U"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youtu.be/4NoIFhSkkvI" TargetMode="External"/><Relationship Id="rId1321" Type="http://schemas.openxmlformats.org/officeDocument/2006/relationships/hyperlink" Target="https://www.twitch.tv/videos/856683768" TargetMode="External"/><Relationship Id="rId1322" Type="http://schemas.openxmlformats.org/officeDocument/2006/relationships/hyperlink" Target="https://www.twitch.tv/videos/737005955" TargetMode="External"/><Relationship Id="rId1356" Type="http://schemas.openxmlformats.org/officeDocument/2006/relationships/hyperlink" Target="https://youtu.be/J9O57k4Jstw" TargetMode="External"/><Relationship Id="rId1357" Type="http://schemas.openxmlformats.org/officeDocument/2006/relationships/hyperlink" Target="https://youtu.be/rTAY7UEVBC0" TargetMode="External"/><Relationship Id="rId20" Type="http://schemas.openxmlformats.org/officeDocument/2006/relationships/hyperlink" Target="https://youtu.be/M_r7IYN0fc4" TargetMode="External"/><Relationship Id="rId1358" Type="http://schemas.openxmlformats.org/officeDocument/2006/relationships/hyperlink" Target="https://youtu.be/JmmZFbgP4ps" TargetMode="External"/><Relationship Id="rId1359" Type="http://schemas.openxmlformats.org/officeDocument/2006/relationships/hyperlink" Target="https://www.twitch.tv/videos/805711249"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k7bMhFcXyMk" TargetMode="External"/><Relationship Id="rId27" Type="http://schemas.openxmlformats.org/officeDocument/2006/relationships/hyperlink" Target="https://youtu.be/S-dbRy2xNsg" TargetMode="External"/><Relationship Id="rId1351" Type="http://schemas.openxmlformats.org/officeDocument/2006/relationships/hyperlink" Target="https://youtu.be/iFOo7NGrrK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00ZOBBMMzIM"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GFIhAYnkcys"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5" TargetMode="External"/><Relationship Id="rId760" Type="http://schemas.openxmlformats.org/officeDocument/2006/relationships/hyperlink" Target="https://youtu.be/8iEECsf6f6E" TargetMode="External"/><Relationship Id="rId1355" Type="http://schemas.openxmlformats.org/officeDocument/2006/relationships/hyperlink" Target="https://youtu.be/ZitQHBtqdIY" TargetMode="External"/><Relationship Id="rId1345" Type="http://schemas.openxmlformats.org/officeDocument/2006/relationships/hyperlink" Target="https://youtu.be/bKwBQuKv4Hs" TargetMode="External"/><Relationship Id="rId1346" Type="http://schemas.openxmlformats.org/officeDocument/2006/relationships/hyperlink" Target="https://youtu.be/FAK9lsxbQhY" TargetMode="External"/><Relationship Id="rId1347" Type="http://schemas.openxmlformats.org/officeDocument/2006/relationships/hyperlink" Target="https://youtu.be/yLJr0yYVVxI" TargetMode="External"/><Relationship Id="rId1348" Type="http://schemas.openxmlformats.org/officeDocument/2006/relationships/hyperlink" Target="https://youtu.be/V240YyJFaEI" TargetMode="External"/><Relationship Id="rId11" Type="http://schemas.openxmlformats.org/officeDocument/2006/relationships/hyperlink" Target="https://youtu.be/zuD3RAUI3to" TargetMode="External"/><Relationship Id="rId1349" Type="http://schemas.openxmlformats.org/officeDocument/2006/relationships/hyperlink" Target="https://youtu.be/6y2SP-DSf5Q"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94609126"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ZIFgUlRAmu8"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y57QMCOBiUs" TargetMode="External"/><Relationship Id="rId750" Type="http://schemas.openxmlformats.org/officeDocument/2006/relationships/hyperlink" Target="https://youtu.be/spShig1LGP8" TargetMode="External"/><Relationship Id="rId1343" Type="http://schemas.openxmlformats.org/officeDocument/2006/relationships/hyperlink" Target="https://youtu.be/j3xZeZEGMZY" TargetMode="External"/><Relationship Id="rId1344" Type="http://schemas.openxmlformats.org/officeDocument/2006/relationships/hyperlink" Target="https://youtu.be/vMpF8or2QmA"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m94ErEwxzmg"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pQRb4VpoF-E&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bDft59WCb6A"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uhQKPPxZ2k&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21190442197061635?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1MGbL2tYe20&amp;ab_channel=BlazeRol" TargetMode="External"/><Relationship Id="rId1771" Type="http://schemas.openxmlformats.org/officeDocument/2006/relationships/hyperlink" Target="https://www.youtube.com/watch?v=Mu_KVBqIr2Y" TargetMode="External"/><Relationship Id="rId1772" Type="http://schemas.openxmlformats.org/officeDocument/2006/relationships/hyperlink" Target="https://www.youtube.com/watch?v=aTxnqhDduGA&amp;ab_channel=BlazeRol" TargetMode="External"/><Relationship Id="rId1773" Type="http://schemas.openxmlformats.org/officeDocument/2006/relationships/hyperlink" Target="https://www.youtube.com/watch?v=JgUHgaid3n0" TargetMode="External"/><Relationship Id="rId73" Type="http://schemas.openxmlformats.org/officeDocument/2006/relationships/hyperlink" Target="https://youtu.be/uy_nQAeAAkg" TargetMode="External"/><Relationship Id="rId1763" Type="http://schemas.openxmlformats.org/officeDocument/2006/relationships/hyperlink" Target="https://twitter.com/Reborn_Frog/status/1423658706487574535" TargetMode="External"/><Relationship Id="rId72" Type="http://schemas.openxmlformats.org/officeDocument/2006/relationships/hyperlink" Target="https://youtu.be/TNME3sjdm9c" TargetMode="External"/><Relationship Id="rId1764" Type="http://schemas.openxmlformats.org/officeDocument/2006/relationships/hyperlink" Target="https://www.twitch.tv/videos/1113071263" TargetMode="External"/><Relationship Id="rId75" Type="http://schemas.openxmlformats.org/officeDocument/2006/relationships/hyperlink" Target="https://youtu.be/NM_cj1s9548" TargetMode="External"/><Relationship Id="rId1765" Type="http://schemas.openxmlformats.org/officeDocument/2006/relationships/hyperlink" Target="https://twitter.com/Blaze_Rol/status/1438776139451928597?s=20"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j_YYQqocSF4"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gLu-HIn0Dt4&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_2SB4f17tlI&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qDyF5VHo79g"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00021630357688324" TargetMode="External"/><Relationship Id="rId1761" Type="http://schemas.openxmlformats.org/officeDocument/2006/relationships/hyperlink" Target="https://twitter.com/Reborn_Frog/status/1434917935957483524" TargetMode="External"/><Relationship Id="rId1762" Type="http://schemas.openxmlformats.org/officeDocument/2006/relationships/hyperlink" Target="https://twitter.com/Reborn_Frog/status/143491864829285991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clips.twitch.tv/ArtsyOddSowKlappa-Q5bwhL96fj9B2j_I" TargetMode="External"/><Relationship Id="rId61" Type="http://schemas.openxmlformats.org/officeDocument/2006/relationships/hyperlink" Target="https://youtu.be/LW4KKndkfuQ" TargetMode="External"/><Relationship Id="rId1313" Type="http://schemas.openxmlformats.org/officeDocument/2006/relationships/hyperlink" Target="https://youtu.be/f2lPT-BzPhc" TargetMode="External"/><Relationship Id="rId1797" Type="http://schemas.openxmlformats.org/officeDocument/2006/relationships/hyperlink" Target="https://clips.twitch.tv/FlirtyHandsomeDunlinDendiFace-kJAZpcey5Npw62mo" TargetMode="External"/><Relationship Id="rId64" Type="http://schemas.openxmlformats.org/officeDocument/2006/relationships/hyperlink" Target="https://youtu.be/-2tr8IvgUaI"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876875288" TargetMode="External"/><Relationship Id="rId63" Type="http://schemas.openxmlformats.org/officeDocument/2006/relationships/hyperlink" Target="https://youtu.be/fOOAzQZQYXU"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AmorphousTenuousQuailHassaanChop-UqASah_oJYuUxJeu"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a2RkT1IugNQ" TargetMode="External"/><Relationship Id="rId1317" Type="http://schemas.openxmlformats.org/officeDocument/2006/relationships/hyperlink" Target="https://youtu.be/kDa0FuD_VSk" TargetMode="External"/><Relationship Id="rId68" Type="http://schemas.openxmlformats.org/officeDocument/2006/relationships/hyperlink" Target="https://youtu.be/7LHQ7LOEilM" TargetMode="External"/><Relationship Id="rId1318" Type="http://schemas.openxmlformats.org/officeDocument/2006/relationships/hyperlink" Target="https://youtu.be/qkfg31wNR0k" TargetMode="External"/><Relationship Id="rId67" Type="http://schemas.openxmlformats.org/officeDocument/2006/relationships/hyperlink" Target="https://youtu.be/NGuHgtA1rJU" TargetMode="External"/><Relationship Id="rId1319" Type="http://schemas.openxmlformats.org/officeDocument/2006/relationships/hyperlink" Target="https://youtu.be/jsWjiIGgOWM"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AttractiveSourHorseAliens-8MAdcbWd07IbjGRo" TargetMode="External"/><Relationship Id="rId1791" Type="http://schemas.openxmlformats.org/officeDocument/2006/relationships/hyperlink" Target="https://clips.twitch.tv/TenaciousClearShrewRedCoat-cS7HWyF3C9d9moye" TargetMode="External"/><Relationship Id="rId1792" Type="http://schemas.openxmlformats.org/officeDocument/2006/relationships/hyperlink" Target="https://www.twitch.tv/videos/1024638839" TargetMode="External"/><Relationship Id="rId1793" Type="http://schemas.openxmlformats.org/officeDocument/2006/relationships/hyperlink" Target="https://clips.twitch.tv/TubularCleanDragonflyM4xHeh"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HonestCheerfulNightingaleBudStar-X86ngD-2ZPsvnRx_"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AntsyUnsightlyAntelopeNotATK"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FuriousBetterKleePermaSmug"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StormyGoldenSrirachaKappa-GKROduFRYv0-z8_k"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BombasticHelpfulFerretRedCoat-CubLJ0m_sic0o3WI"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FragileAmusedSageFeelsBadMan-utfvxQjkF11wPxdA"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GlamorousKathishWatermelonWOOP-cQYBfYsokrLsUWAB"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igAdorableMagpieGrammarKing-70K3qDrbZxZ8n1Lv" TargetMode="External"/><Relationship Id="rId1781" Type="http://schemas.openxmlformats.org/officeDocument/2006/relationships/hyperlink" Target="https://clips.twitch.tv/TiredCalmSangDAESuppy-HKWSWe4orveR5IyQ" TargetMode="External"/><Relationship Id="rId1782" Type="http://schemas.openxmlformats.org/officeDocument/2006/relationships/hyperlink" Target="https://clips.twitch.tv/BashfulFlaccidRadishTBTacoRight-nV0His_7C_PkGEIr" TargetMode="External"/><Relationship Id="rId1783" Type="http://schemas.openxmlformats.org/officeDocument/2006/relationships/hyperlink" Target="https://clips.twitch.tv/BeautifulBitterMooseTTours-HyERn83eXHqV0H1X"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BlushingTrustworthyHornetHeyGir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1" TargetMode="External"/><Relationship Id="rId1379" Type="http://schemas.openxmlformats.org/officeDocument/2006/relationships/hyperlink" Target="https://www.twitch.tv/videos/805711248"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ooe6aHZGE2g" TargetMode="External"/><Relationship Id="rId780" Type="http://schemas.openxmlformats.org/officeDocument/2006/relationships/hyperlink" Target="https://youtu.be/9cTPLxjz1rw" TargetMode="External"/><Relationship Id="rId1371" Type="http://schemas.openxmlformats.org/officeDocument/2006/relationships/hyperlink" Target="https://youtu.be/UGMz5zXortQ" TargetMode="External"/><Relationship Id="rId1372" Type="http://schemas.openxmlformats.org/officeDocument/2006/relationships/hyperlink" Target="https://www.twitch.tv/videos/921303642" TargetMode="External"/><Relationship Id="rId1373" Type="http://schemas.openxmlformats.org/officeDocument/2006/relationships/hyperlink" Target="https://youtu.be/p-YGDvU-3ZM"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t4WgOLk5i1g"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XddNB9QF1kI" TargetMode="External"/><Relationship Id="rId783" Type="http://schemas.openxmlformats.org/officeDocument/2006/relationships/hyperlink" Target="https://youtu.be/kRDdUrqLNEI" TargetMode="External"/><Relationship Id="rId1376" Type="http://schemas.openxmlformats.org/officeDocument/2006/relationships/hyperlink" Target="https://youtu.be/tGdXSocTrb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sLATwP51M1g" TargetMode="External"/><Relationship Id="rId1367" Type="http://schemas.openxmlformats.org/officeDocument/2006/relationships/hyperlink" Target="https://youtu.be/1rfi1szuBgU" TargetMode="External"/><Relationship Id="rId1368" Type="http://schemas.openxmlformats.org/officeDocument/2006/relationships/hyperlink" Target="https://youtu.be/MHiH8nsxe-k" TargetMode="External"/><Relationship Id="rId1369" Type="http://schemas.openxmlformats.org/officeDocument/2006/relationships/hyperlink" Target="https://youtu.be/I0ggZxV1zf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jsT0ZJe69Zc" TargetMode="External"/><Relationship Id="rId1361" Type="http://schemas.openxmlformats.org/officeDocument/2006/relationships/hyperlink" Target="https://youtu.be/5TcOjBAb2KE" TargetMode="External"/><Relationship Id="rId1362" Type="http://schemas.openxmlformats.org/officeDocument/2006/relationships/hyperlink" Target="https://www.twitch.tv/videos/745635229"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4cDf1smVSUE" TargetMode="External"/><Relationship Id="rId773" Type="http://schemas.openxmlformats.org/officeDocument/2006/relationships/hyperlink" Target="https://youtu.be/EaiycbXKao0" TargetMode="External"/><Relationship Id="rId1364" Type="http://schemas.openxmlformats.org/officeDocument/2006/relationships/hyperlink" Target="https://www.twitch.tv/videos/776292784" TargetMode="External"/><Relationship Id="rId772" Type="http://schemas.openxmlformats.org/officeDocument/2006/relationships/hyperlink" Target="https://youtu.be/f8z9IgcsC3w" TargetMode="External"/><Relationship Id="rId1365" Type="http://schemas.openxmlformats.org/officeDocument/2006/relationships/hyperlink" Target="https://youtu.be/FVqDWRyhRp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F34_4sAMMo8"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clips.twitch.tv/GorgeousBadDadNerfRedBlaster"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805711246" TargetMode="External"/><Relationship Id="rId792" Type="http://schemas.openxmlformats.org/officeDocument/2006/relationships/hyperlink" Target="https://youtu.be/KeUeFm8pgn4" TargetMode="External"/><Relationship Id="rId1381" Type="http://schemas.openxmlformats.org/officeDocument/2006/relationships/hyperlink" Target="https://youtu.be/3XLFv6q2_Yo"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BlushingSpoopySproutPlanking-Ca05bH3rG6-N1voO"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EnticingSnappySnoodHotPokket-hVsAL2vM9RWmZfll" TargetMode="External"/><Relationship Id="rId1384" Type="http://schemas.openxmlformats.org/officeDocument/2006/relationships/hyperlink" Target="https://clips.twitch.tv/EphemeralGorgeousGooseDoggo"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1054952961"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OriginalMagnificentLampDoubleRainbow-V3_VnNWGlBxxWNlP"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FuriousUninterestedDragonflyCharlieBitMe-AQ3Onm_sUtBRf88u"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ResourcefulSmoggySkirretCoolStoryBro-Xnjbrm4oZmXAUkkL"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R6qJaEgyXcs" TargetMode="External"/><Relationship Id="rId1852" Type="http://schemas.openxmlformats.org/officeDocument/2006/relationships/hyperlink" Target="https://youtu.be/Tj0POxlRRok" TargetMode="External"/><Relationship Id="rId1853" Type="http://schemas.openxmlformats.org/officeDocument/2006/relationships/hyperlink" Target="https://youtu.be/j7-8YNFT0co" TargetMode="External"/><Relationship Id="rId1854" Type="http://schemas.openxmlformats.org/officeDocument/2006/relationships/hyperlink" Target="https://youtu.be/qHrR4WiaAvE" TargetMode="External"/><Relationship Id="rId1855" Type="http://schemas.openxmlformats.org/officeDocument/2006/relationships/hyperlink" Target="https://youtu.be/Bsr_tRNbUK0" TargetMode="External"/><Relationship Id="rId1856" Type="http://schemas.openxmlformats.org/officeDocument/2006/relationships/hyperlink" Target="https://youtu.be/KonmYHL9k-I" TargetMode="External"/><Relationship Id="rId1857" Type="http://schemas.openxmlformats.org/officeDocument/2006/relationships/hyperlink" Target="https://youtu.be/hVgd3hos45M" TargetMode="External"/><Relationship Id="rId1858" Type="http://schemas.openxmlformats.org/officeDocument/2006/relationships/hyperlink" Target="https://youtu.be/7K-re3OdSN0" TargetMode="External"/><Relationship Id="rId1859" Type="http://schemas.openxmlformats.org/officeDocument/2006/relationships/hyperlink" Target="https://www.youtube.com/watch?v=jvdFWQScL4g" TargetMode="External"/><Relationship Id="rId1850" Type="http://schemas.openxmlformats.org/officeDocument/2006/relationships/hyperlink" Target="https://youtu.be/_dqp_RMEgis" TargetMode="External"/><Relationship Id="rId1840" Type="http://schemas.openxmlformats.org/officeDocument/2006/relationships/hyperlink" Target="https://youtu.be/jGysVsWZTkg" TargetMode="External"/><Relationship Id="rId1841" Type="http://schemas.openxmlformats.org/officeDocument/2006/relationships/hyperlink" Target="https://youtu.be/kUpiYpqjSf4" TargetMode="External"/><Relationship Id="rId1842" Type="http://schemas.openxmlformats.org/officeDocument/2006/relationships/hyperlink" Target="https://youtu.be/5ItCib67nd4" TargetMode="External"/><Relationship Id="rId1843" Type="http://schemas.openxmlformats.org/officeDocument/2006/relationships/hyperlink" Target="https://youtu.be/bXwkS_c6hb0" TargetMode="External"/><Relationship Id="rId1844" Type="http://schemas.openxmlformats.org/officeDocument/2006/relationships/hyperlink" Target="https://youtu.be/MQ4431xDyKg" TargetMode="External"/><Relationship Id="rId1845" Type="http://schemas.openxmlformats.org/officeDocument/2006/relationships/hyperlink" Target="https://youtu.be/ludIvyZW0sw" TargetMode="External"/><Relationship Id="rId1846" Type="http://schemas.openxmlformats.org/officeDocument/2006/relationships/hyperlink" Target="https://youtu.be/wnb2S-ZM6U4" TargetMode="External"/><Relationship Id="rId1847" Type="http://schemas.openxmlformats.org/officeDocument/2006/relationships/hyperlink" Target="https://youtu.be/Sp05l_QXKZg" TargetMode="External"/><Relationship Id="rId1848" Type="http://schemas.openxmlformats.org/officeDocument/2006/relationships/hyperlink" Target="https://youtu.be/c8LC4B9Vvkg" TargetMode="External"/><Relationship Id="rId1849" Type="http://schemas.openxmlformats.org/officeDocument/2006/relationships/hyperlink" Target="https://youtu.be/dk2mn7vS6Kk" TargetMode="External"/><Relationship Id="rId1873" Type="http://schemas.openxmlformats.org/officeDocument/2006/relationships/hyperlink" Target="https://www.youtube.com/watch?v=mjXcdhjjYEw" TargetMode="External"/><Relationship Id="rId1874" Type="http://schemas.openxmlformats.org/officeDocument/2006/relationships/hyperlink" Target="https://www.youtube.com/watch?v=M6NIiiOR1JE" TargetMode="External"/><Relationship Id="rId1875" Type="http://schemas.openxmlformats.org/officeDocument/2006/relationships/hyperlink" Target="https://www.youtube.com/watch?v=1lSjQDmXPV4" TargetMode="External"/><Relationship Id="rId1876" Type="http://schemas.openxmlformats.org/officeDocument/2006/relationships/hyperlink" Target="https://www.youtube.com/watch?v=RBXgjzCnmA8" TargetMode="External"/><Relationship Id="rId1877" Type="http://schemas.openxmlformats.org/officeDocument/2006/relationships/hyperlink" Target="https://www.youtube.com/watch?v=nTi7p7Xt3Pw" TargetMode="External"/><Relationship Id="rId1878" Type="http://schemas.openxmlformats.org/officeDocument/2006/relationships/hyperlink" Target="https://www.youtube.com/watch?v=_0djMnD5vs4" TargetMode="External"/><Relationship Id="rId1879" Type="http://schemas.openxmlformats.org/officeDocument/2006/relationships/hyperlink" Target="https://www.youtube.com/watch?v=BAG5FY3kVjI" TargetMode="External"/><Relationship Id="rId1870" Type="http://schemas.openxmlformats.org/officeDocument/2006/relationships/hyperlink" Target="https://www.youtube.com/watch?v=h08q6m_4FLI" TargetMode="External"/><Relationship Id="rId1871" Type="http://schemas.openxmlformats.org/officeDocument/2006/relationships/hyperlink" Target="https://www.youtube.com/watch?v=qxetrmxdIsQ" TargetMode="External"/><Relationship Id="rId1872" Type="http://schemas.openxmlformats.org/officeDocument/2006/relationships/hyperlink" Target="https://www.youtube.com/watch?v=mJsdbX_IStQ" TargetMode="External"/><Relationship Id="rId1862" Type="http://schemas.openxmlformats.org/officeDocument/2006/relationships/hyperlink" Target="https://youtu.be/p6taesLvQnI" TargetMode="External"/><Relationship Id="rId1863" Type="http://schemas.openxmlformats.org/officeDocument/2006/relationships/hyperlink" Target="https://www.youtube.com/watch?v=8nEu-AX89xQ" TargetMode="External"/><Relationship Id="rId1864" Type="http://schemas.openxmlformats.org/officeDocument/2006/relationships/hyperlink" Target="https://www.youtube.com/watch?v=5n5G5Prn4E4" TargetMode="External"/><Relationship Id="rId1865" Type="http://schemas.openxmlformats.org/officeDocument/2006/relationships/hyperlink" Target="https://www.youtube.com/watch?v=oYJmt9xuN2s" TargetMode="External"/><Relationship Id="rId1866" Type="http://schemas.openxmlformats.org/officeDocument/2006/relationships/hyperlink" Target="https://www.youtube.com/watch?v=a5SKsvLsNUU" TargetMode="External"/><Relationship Id="rId1867" Type="http://schemas.openxmlformats.org/officeDocument/2006/relationships/hyperlink" Target="https://www.youtube.com/watch?v=bE2vqCzhDBk" TargetMode="External"/><Relationship Id="rId1868" Type="http://schemas.openxmlformats.org/officeDocument/2006/relationships/hyperlink" Target="https://www.youtube.com/watch?v=8vGl0Io2elk" TargetMode="External"/><Relationship Id="rId1869" Type="http://schemas.openxmlformats.org/officeDocument/2006/relationships/hyperlink" Target="https://www.youtube.com/watch?v=eIr_vT2HyBU" TargetMode="External"/><Relationship Id="rId1860" Type="http://schemas.openxmlformats.org/officeDocument/2006/relationships/hyperlink" Target="https://www.youtube.com/watch?v=c1a0JbGeYQw" TargetMode="External"/><Relationship Id="rId1861" Type="http://schemas.openxmlformats.org/officeDocument/2006/relationships/hyperlink" Target="https://youtu.be/iqxAAuoszW0" TargetMode="External"/><Relationship Id="rId1810" Type="http://schemas.openxmlformats.org/officeDocument/2006/relationships/hyperlink" Target="https://clips.twitch.tv/SucculentInquisitiveAsparagusLeeroyJenkins-OmpLrLuzoxHCavOG" TargetMode="External"/><Relationship Id="rId1811" Type="http://schemas.openxmlformats.org/officeDocument/2006/relationships/hyperlink" Target="https://clips.twitch.tv/TriangularLuckyPepperoniDxCat-knGjDZY028Z5_WR-" TargetMode="External"/><Relationship Id="rId1812" Type="http://schemas.openxmlformats.org/officeDocument/2006/relationships/hyperlink" Target="https://clips.twitch.tv/OilyNimbleHerringBCouch-Xzcva2P9k_Dhgl7g" TargetMode="External"/><Relationship Id="rId1813" Type="http://schemas.openxmlformats.org/officeDocument/2006/relationships/hyperlink" Target="https://clips.twitch.tv/SteamySpicyAnacondaBabyRage-14E4CBPtWTcsFXQ4" TargetMode="External"/><Relationship Id="rId1814" Type="http://schemas.openxmlformats.org/officeDocument/2006/relationships/hyperlink" Target="https://clips.twitch.tv/ProductiveSmallTofuPrimeMe-BiqUcXrrRzLE_GF3" TargetMode="External"/><Relationship Id="rId1815" Type="http://schemas.openxmlformats.org/officeDocument/2006/relationships/hyperlink" Target="https://clips.twitch.tv/FamousVenomousMeatloafTakeNRG-bFCELMK1NPHiyaf9" TargetMode="External"/><Relationship Id="rId1816" Type="http://schemas.openxmlformats.org/officeDocument/2006/relationships/hyperlink" Target="https://clips.twitch.tv/GleamingPerfectHamCclamChamp-jFnYmbomn_l-QbEC" TargetMode="External"/><Relationship Id="rId1817" Type="http://schemas.openxmlformats.org/officeDocument/2006/relationships/hyperlink" Target="https://clips.twitch.tv/ZealousBillowingNewtFeelsBadMan-BxsIrcFxEBEinqPN" TargetMode="External"/><Relationship Id="rId1818" Type="http://schemas.openxmlformats.org/officeDocument/2006/relationships/hyperlink" Target="https://clips.twitch.tv/PricklyShakingIcecreamOSfrog" TargetMode="External"/><Relationship Id="rId1819" Type="http://schemas.openxmlformats.org/officeDocument/2006/relationships/hyperlink" Target="https://clips.twitch.tv/CrunchySnappyLampWOOP-PS7_agRyMWaUzRUn" TargetMode="External"/><Relationship Id="rId1800" Type="http://schemas.openxmlformats.org/officeDocument/2006/relationships/hyperlink" Target="https://clips.twitch.tv/RoundKitschyCrabJonCarnage" TargetMode="External"/><Relationship Id="rId1801" Type="http://schemas.openxmlformats.org/officeDocument/2006/relationships/hyperlink" Target="https://clips.twitch.tv/ProtectiveColorfulWebTTours-3LEDJsbJ-gLcIaxD" TargetMode="External"/><Relationship Id="rId1802" Type="http://schemas.openxmlformats.org/officeDocument/2006/relationships/hyperlink" Target="https://clips.twitch.tv/UgliestResilientLampBIRB-qySPQsjLil7DSM4h" TargetMode="External"/><Relationship Id="rId1803" Type="http://schemas.openxmlformats.org/officeDocument/2006/relationships/hyperlink" Target="https://clips.twitch.tv/SpunkyScaryScorpionSaltBae-ozSNNFfPY1ylwl45" TargetMode="External"/><Relationship Id="rId1804" Type="http://schemas.openxmlformats.org/officeDocument/2006/relationships/hyperlink" Target="https://clips.twitch.tv/JollyHeartlessRadicchioYouDontSay-DnTtZQb3yYj2G9y0" TargetMode="External"/><Relationship Id="rId1805" Type="http://schemas.openxmlformats.org/officeDocument/2006/relationships/hyperlink" Target="https://clips.twitch.tv/GorgeousNurturingDurianCurseLit-q4R9hEPo3-BXvOUc" TargetMode="External"/><Relationship Id="rId1806" Type="http://schemas.openxmlformats.org/officeDocument/2006/relationships/hyperlink" Target="https://clips.twitch.tv/CleverLaconicDiamondShazBotstix-uYuUxCyQMZJKvGHz" TargetMode="External"/><Relationship Id="rId1807" Type="http://schemas.openxmlformats.org/officeDocument/2006/relationships/hyperlink" Target="https://clips.twitch.tv/BlueResoluteHumanDBstyle-bENCgyqR5OR1nsmZ" TargetMode="External"/><Relationship Id="rId1808" Type="http://schemas.openxmlformats.org/officeDocument/2006/relationships/hyperlink" Target="https://clips.twitch.tv/ColorfulBovineDoveKreygasm-lg1MczWfCJUdE2Wz" TargetMode="External"/><Relationship Id="rId1809" Type="http://schemas.openxmlformats.org/officeDocument/2006/relationships/hyperlink" Target="https://clips.twitch.tv/GenerousSaltySoybeanVoHiYo-zcwH8eSvkOHDfK7t" TargetMode="External"/><Relationship Id="rId1830" Type="http://schemas.openxmlformats.org/officeDocument/2006/relationships/hyperlink" Target="https://youtu.be/sfv_2QkA8ck" TargetMode="External"/><Relationship Id="rId1831" Type="http://schemas.openxmlformats.org/officeDocument/2006/relationships/hyperlink" Target="https://youtu.be/KpqQOIm_K_g" TargetMode="External"/><Relationship Id="rId1832" Type="http://schemas.openxmlformats.org/officeDocument/2006/relationships/hyperlink" Target="https://youtu.be/01NeQiQX0LU" TargetMode="External"/><Relationship Id="rId1833" Type="http://schemas.openxmlformats.org/officeDocument/2006/relationships/hyperlink" Target="https://youtu.be/KtqbanHvemo" TargetMode="External"/><Relationship Id="rId1834" Type="http://schemas.openxmlformats.org/officeDocument/2006/relationships/hyperlink" Target="https://youtu.be/YPMd_F15dOM" TargetMode="External"/><Relationship Id="rId1835" Type="http://schemas.openxmlformats.org/officeDocument/2006/relationships/hyperlink" Target="https://youtu.be/HIeVgcy-xtw" TargetMode="External"/><Relationship Id="rId1836" Type="http://schemas.openxmlformats.org/officeDocument/2006/relationships/hyperlink" Target="https://youtu.be/5sBu6lUT9RE" TargetMode="External"/><Relationship Id="rId1837" Type="http://schemas.openxmlformats.org/officeDocument/2006/relationships/hyperlink" Target="https://youtu.be/sp1sPQlZ4J0" TargetMode="External"/><Relationship Id="rId1838" Type="http://schemas.openxmlformats.org/officeDocument/2006/relationships/hyperlink" Target="https://youtu.be/kbMDUx7MwXE" TargetMode="External"/><Relationship Id="rId1839" Type="http://schemas.openxmlformats.org/officeDocument/2006/relationships/hyperlink" Target="https://youtu.be/kbMDUx7MwXE" TargetMode="External"/><Relationship Id="rId1820" Type="http://schemas.openxmlformats.org/officeDocument/2006/relationships/hyperlink" Target="https://youtu.be/QCZ15YXP7O0" TargetMode="External"/><Relationship Id="rId1821" Type="http://schemas.openxmlformats.org/officeDocument/2006/relationships/hyperlink" Target="https://youtu.be/Sc_oJ7DMHOk" TargetMode="External"/><Relationship Id="rId1822" Type="http://schemas.openxmlformats.org/officeDocument/2006/relationships/hyperlink" Target="https://youtu.be/ulDO6ppZcVQ" TargetMode="External"/><Relationship Id="rId1823" Type="http://schemas.openxmlformats.org/officeDocument/2006/relationships/hyperlink" Target="https://youtu.be/G-blYiQS4bg" TargetMode="External"/><Relationship Id="rId1824" Type="http://schemas.openxmlformats.org/officeDocument/2006/relationships/hyperlink" Target="https://youtu.be/RIzlArMTv18" TargetMode="External"/><Relationship Id="rId1825" Type="http://schemas.openxmlformats.org/officeDocument/2006/relationships/hyperlink" Target="https://youtu.be/iMMzhLJFgX4" TargetMode="External"/><Relationship Id="rId1826" Type="http://schemas.openxmlformats.org/officeDocument/2006/relationships/hyperlink" Target="https://youtu.be/2Yd9N52a0y4" TargetMode="External"/><Relationship Id="rId1827" Type="http://schemas.openxmlformats.org/officeDocument/2006/relationships/hyperlink" Target="https://youtu.be/mHUBm8HSX00" TargetMode="External"/><Relationship Id="rId1828" Type="http://schemas.openxmlformats.org/officeDocument/2006/relationships/hyperlink" Target="https://youtu.be/7OAvWxNTvOI" TargetMode="External"/><Relationship Id="rId1829" Type="http://schemas.openxmlformats.org/officeDocument/2006/relationships/hyperlink" Target="https://youtu.be/2p8Y3AU75vY"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www.twitch.tv/videos/1160927881"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www.twitch.tv/videos/1160925359"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www.twitch.tv/videos/945087952"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95036836762816515"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_gaming/status/1374359061391581191"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093324" TargetMode="External"/><Relationship Id="rId1891" Type="http://schemas.openxmlformats.org/officeDocument/2006/relationships/hyperlink" Target="https://www.twitch.tv/videos/1142811973" TargetMode="External"/><Relationship Id="rId1892" Type="http://schemas.openxmlformats.org/officeDocument/2006/relationships/hyperlink" Target="https://www.twitch.tv/videos/945170046" TargetMode="External"/><Relationship Id="rId1893" Type="http://schemas.openxmlformats.org/officeDocument/2006/relationships/hyperlink" Target="https://www.twitch.tv/videos/1139918895"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886265573"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1e9z1PbD77A"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88q7o_zP_TI"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STNcYhrfQBU" TargetMode="External"/><Relationship Id="rId1403" Type="http://schemas.openxmlformats.org/officeDocument/2006/relationships/hyperlink" Target="https://youtu.be/6PYm6pc9vUY" TargetMode="External"/><Relationship Id="rId1887" Type="http://schemas.openxmlformats.org/officeDocument/2006/relationships/hyperlink" Target="https://www.youtube.com/watch?v=ei_mzBjl3hw" TargetMode="External"/><Relationship Id="rId1404" Type="http://schemas.openxmlformats.org/officeDocument/2006/relationships/hyperlink" Target="https://youtu.be/ZnQpK53Njtw" TargetMode="External"/><Relationship Id="rId1888" Type="http://schemas.openxmlformats.org/officeDocument/2006/relationships/hyperlink" Target="https://www.youtube.com/watch?v=VkSJErBsxQ4&amp;feature=youtu.be"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youtube.com/watch?v=8hV9BTnmR04"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ClHigHZYVxY" TargetMode="External"/><Relationship Id="rId1881" Type="http://schemas.openxmlformats.org/officeDocument/2006/relationships/hyperlink" Target="https://www.youtube.com/watch?v=ZN38JdGGFmk" TargetMode="External"/><Relationship Id="rId1882" Type="http://schemas.openxmlformats.org/officeDocument/2006/relationships/hyperlink" Target="https://www.youtube.com/watch?v=KeDOSS_rZyY" TargetMode="External"/><Relationship Id="rId1883" Type="http://schemas.openxmlformats.org/officeDocument/2006/relationships/hyperlink" Target="https://www.youtube.com/watch?v=BD-mRbQcJAM"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3tlDTV92Frw"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utX9Tb1lRE4"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CeMiHEmTeME"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talTgkTK6CU"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bliqueKawaiiPotJKanStyle" TargetMode="External"/><Relationship Id="rId1911" Type="http://schemas.openxmlformats.org/officeDocument/2006/relationships/hyperlink" Target="https://clips.twitch.tv/KindAgitatedCarrotTF2John" TargetMode="External"/><Relationship Id="rId1912" Type="http://schemas.openxmlformats.org/officeDocument/2006/relationships/hyperlink" Target="https://clips.twitch.tv/SucculentOutstandingStrawberryRlyTho" TargetMode="External"/><Relationship Id="rId1913" Type="http://schemas.openxmlformats.org/officeDocument/2006/relationships/hyperlink" Target="https://youtu.be/9VYR-Kg3V2M" TargetMode="External"/><Relationship Id="rId1914" Type="http://schemas.openxmlformats.org/officeDocument/2006/relationships/hyperlink" Target="https://youtu.be/F9-IsbqIll8" TargetMode="External"/><Relationship Id="rId1915" Type="http://schemas.openxmlformats.org/officeDocument/2006/relationships/hyperlink" Target="https://youtu.be/fsLuR8sk6wo" TargetMode="External"/><Relationship Id="rId1916" Type="http://schemas.openxmlformats.org/officeDocument/2006/relationships/hyperlink" Target="https://clips.twitch.tv/SpineyConsiderateLadiesOneHand-DdJcYa04uXIMUw1b" TargetMode="External"/><Relationship Id="rId1917" Type="http://schemas.openxmlformats.org/officeDocument/2006/relationships/hyperlink" Target="https://twitter.com/froidtofu/status/1385946074615926788" TargetMode="External"/><Relationship Id="rId1918" Type="http://schemas.openxmlformats.org/officeDocument/2006/relationships/hyperlink" Target="https://www.youtube.com/watch?v=36gNE5klst8" TargetMode="External"/><Relationship Id="rId1919" Type="http://schemas.openxmlformats.org/officeDocument/2006/relationships/hyperlink" Target="https://www.youtube.com/watch?v=a2OyePmPigE" TargetMode="External"/><Relationship Id="rId1900" Type="http://schemas.openxmlformats.org/officeDocument/2006/relationships/hyperlink" Target="https://twitter.com/HiyokoVideo/status/1392518044539244554" TargetMode="External"/><Relationship Id="rId1901" Type="http://schemas.openxmlformats.org/officeDocument/2006/relationships/hyperlink" Target="https://twitter.com/HiyokoVideo/status/1388496092182941700" TargetMode="External"/><Relationship Id="rId1902" Type="http://schemas.openxmlformats.org/officeDocument/2006/relationships/hyperlink" Target="https://twitter.com/HiyokoVideo/status/1385998782345613317" TargetMode="External"/><Relationship Id="rId1903" Type="http://schemas.openxmlformats.org/officeDocument/2006/relationships/hyperlink" Target="https://twitter.com/HiyokoVideo/status/1386655995112288256" TargetMode="External"/><Relationship Id="rId1904" Type="http://schemas.openxmlformats.org/officeDocument/2006/relationships/hyperlink" Target="https://twitter.com/HiyokoVideo/status/1395027756048543750" TargetMode="External"/><Relationship Id="rId1905" Type="http://schemas.openxmlformats.org/officeDocument/2006/relationships/hyperlink" Target="https://twitter.com/HiyokoVideo/status/1392500345171943432" TargetMode="External"/><Relationship Id="rId1906" Type="http://schemas.openxmlformats.org/officeDocument/2006/relationships/hyperlink" Target="https://twitter.com/HiyokoVideo/status/1403019635457290240" TargetMode="External"/><Relationship Id="rId1907" Type="http://schemas.openxmlformats.org/officeDocument/2006/relationships/hyperlink" Target="https://twitter.com/HiyokoVideo/status/1392120536860303360" TargetMode="External"/><Relationship Id="rId1908" Type="http://schemas.openxmlformats.org/officeDocument/2006/relationships/hyperlink" Target="https://clips.twitch.tv/SourColdCardFutureMan" TargetMode="External"/><Relationship Id="rId1909" Type="http://schemas.openxmlformats.org/officeDocument/2006/relationships/hyperlink" Target="https://clips.twitch.tv/GeniusWildSoybeanCoolStoryBob-fzlUT-FtG5z80EmV"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M_GxNHRERNU" TargetMode="External"/><Relationship Id="rId1973" Type="http://schemas.openxmlformats.org/officeDocument/2006/relationships/hyperlink" Target="https://youtu.be/7tM1xblhUA4" TargetMode="External"/><Relationship Id="rId1974" Type="http://schemas.openxmlformats.org/officeDocument/2006/relationships/hyperlink" Target="https://clips.twitch.tv/ProudFragileBobaMingLee" TargetMode="External"/><Relationship Id="rId1975" Type="http://schemas.openxmlformats.org/officeDocument/2006/relationships/hyperlink" Target="https://youtu.be/Cr7xNueJcfc" TargetMode="External"/><Relationship Id="rId1976" Type="http://schemas.openxmlformats.org/officeDocument/2006/relationships/hyperlink" Target="https://clips.twitch.tv/CautiousIcyPancakeYouDontSay-tVFKCYCSjaOHFQpQ" TargetMode="External"/><Relationship Id="rId1977" Type="http://schemas.openxmlformats.org/officeDocument/2006/relationships/hyperlink" Target="https://youtu.be/61ZIILT3BzY" TargetMode="External"/><Relationship Id="rId1978" Type="http://schemas.openxmlformats.org/officeDocument/2006/relationships/hyperlink" Target="https://clips.twitch.tv/FilthyTalentedQuailStinkyCheese" TargetMode="External"/><Relationship Id="rId1979" Type="http://schemas.openxmlformats.org/officeDocument/2006/relationships/hyperlink" Target="https://clips.twitch.tv/WealthyIcyNeanderthalFreakinStinkin" TargetMode="External"/><Relationship Id="rId1970" Type="http://schemas.openxmlformats.org/officeDocument/2006/relationships/hyperlink" Target="https://www.twitch.tv/linky628/clip/KawaiiSeductiveSandstormCoolStoryBob" TargetMode="External"/><Relationship Id="rId1971" Type="http://schemas.openxmlformats.org/officeDocument/2006/relationships/hyperlink" Target="https://youtu.be/lIdj4uOQerg?t=10630" TargetMode="External"/><Relationship Id="rId1961" Type="http://schemas.openxmlformats.org/officeDocument/2006/relationships/hyperlink" Target="https://clips.twitch.tv/TenaciousAnnoyingHerringWOOP" TargetMode="External"/><Relationship Id="rId1962" Type="http://schemas.openxmlformats.org/officeDocument/2006/relationships/hyperlink" Target="https://youtu.be/8UFCSTp1hyY" TargetMode="External"/><Relationship Id="rId1963" Type="http://schemas.openxmlformats.org/officeDocument/2006/relationships/hyperlink" Target="https://youtu.be/-6-6Nekn-zE" TargetMode="External"/><Relationship Id="rId1964" Type="http://schemas.openxmlformats.org/officeDocument/2006/relationships/hyperlink" Target="https://youtu.be/lIdj4uOQerg?t=11699" TargetMode="External"/><Relationship Id="rId1965" Type="http://schemas.openxmlformats.org/officeDocument/2006/relationships/hyperlink" Target="https://youtu.be/C_2rljFQ2w4?t=11052" TargetMode="External"/><Relationship Id="rId1966" Type="http://schemas.openxmlformats.org/officeDocument/2006/relationships/hyperlink" Target="https://youtu.be/45_DhuJsqOI" TargetMode="External"/><Relationship Id="rId1967" Type="http://schemas.openxmlformats.org/officeDocument/2006/relationships/hyperlink" Target="https://www.twitch.tv/linky628/clip/AbstruseDullYogurtVoHiYo" TargetMode="External"/><Relationship Id="rId1968" Type="http://schemas.openxmlformats.org/officeDocument/2006/relationships/hyperlink" Target="https://youtu.be/3Mbc7M7uEm8" TargetMode="External"/><Relationship Id="rId1969" Type="http://schemas.openxmlformats.org/officeDocument/2006/relationships/hyperlink" Target="https://youtu.be/zwKYh5fIKiE" TargetMode="External"/><Relationship Id="rId1960" Type="http://schemas.openxmlformats.org/officeDocument/2006/relationships/hyperlink" Target="https://youtu.be/2Y_eB2PGdcI" TargetMode="External"/><Relationship Id="rId1510" Type="http://schemas.openxmlformats.org/officeDocument/2006/relationships/hyperlink" Target="https://youtu.be/KINanq0aHtM" TargetMode="External"/><Relationship Id="rId1994" Type="http://schemas.openxmlformats.org/officeDocument/2006/relationships/hyperlink" Target="https://clips.twitch.tv/SaltyCrispyIcecreamWoofer" TargetMode="External"/><Relationship Id="rId1511" Type="http://schemas.openxmlformats.org/officeDocument/2006/relationships/hyperlink" Target="https://clips.twitch.tv/GrotesqueSourSheepTinyFace" TargetMode="External"/><Relationship Id="rId1995" Type="http://schemas.openxmlformats.org/officeDocument/2006/relationships/hyperlink" Target="https://clips.twitch.tv/HomelyPlausibleFloofBCWarrior-sSytr9fCDheZ_hDo" TargetMode="External"/><Relationship Id="rId1512" Type="http://schemas.openxmlformats.org/officeDocument/2006/relationships/hyperlink" Target="https://youtu.be/n463LInD2Yg" TargetMode="External"/><Relationship Id="rId1996" Type="http://schemas.openxmlformats.org/officeDocument/2006/relationships/hyperlink" Target="https://clips.twitch.tv/MoldyRelatedTrollBatChest-WcJP5jR_ykR-S_WD" TargetMode="External"/><Relationship Id="rId1513" Type="http://schemas.openxmlformats.org/officeDocument/2006/relationships/hyperlink" Target="https://youtu.be/FOSANZ3-euo" TargetMode="External"/><Relationship Id="rId1997" Type="http://schemas.openxmlformats.org/officeDocument/2006/relationships/hyperlink" Target="https://clips.twitch.tv/TallDistinctAniseFrankerZ-3S4o-2k1o4GqXMhX" TargetMode="External"/><Relationship Id="rId1514" Type="http://schemas.openxmlformats.org/officeDocument/2006/relationships/hyperlink" Target="https://youtu.be/1hiTwu9EL3A" TargetMode="External"/><Relationship Id="rId1998" Type="http://schemas.openxmlformats.org/officeDocument/2006/relationships/hyperlink" Target="https://www.youtube.com/watch?v=BlTsOFlPgME" TargetMode="External"/><Relationship Id="rId1515" Type="http://schemas.openxmlformats.org/officeDocument/2006/relationships/hyperlink" Target="https://youtu.be/ExWs_nsjiyE" TargetMode="External"/><Relationship Id="rId1999" Type="http://schemas.openxmlformats.org/officeDocument/2006/relationships/hyperlink" Target="https://www.twitch.tv/videos/923267417" TargetMode="External"/><Relationship Id="rId1516" Type="http://schemas.openxmlformats.org/officeDocument/2006/relationships/hyperlink" Target="https://youtu.be/IZtnv1QUIi0" TargetMode="External"/><Relationship Id="rId1517" Type="http://schemas.openxmlformats.org/officeDocument/2006/relationships/hyperlink" Target="https://youtu.be/yXmPcOAAQU8" TargetMode="External"/><Relationship Id="rId1518" Type="http://schemas.openxmlformats.org/officeDocument/2006/relationships/hyperlink" Target="https://youtu.be/63n1YG_RNtI" TargetMode="External"/><Relationship Id="rId1519" Type="http://schemas.openxmlformats.org/officeDocument/2006/relationships/hyperlink" Target="https://youtu.be/WbZfdJB_tYQ" TargetMode="External"/><Relationship Id="rId1990" Type="http://schemas.openxmlformats.org/officeDocument/2006/relationships/hyperlink" Target="https://clips.twitch.tv/ViscousBloodyCheeseSpicyBoy" TargetMode="External"/><Relationship Id="rId1991" Type="http://schemas.openxmlformats.org/officeDocument/2006/relationships/hyperlink" Target="https://clips.twitch.tv/ClumsyCrepuscularPlumageNerfBlueBlaster-heP3VC5LrNVyumjo" TargetMode="External"/><Relationship Id="rId1992" Type="http://schemas.openxmlformats.org/officeDocument/2006/relationships/hyperlink" Target="https://clips.twitch.tv/TrustworthyBoldFishGivePLZ-Po2fD7at-sek261_" TargetMode="External"/><Relationship Id="rId1993" Type="http://schemas.openxmlformats.org/officeDocument/2006/relationships/hyperlink" Target="https://clips.twitch.tv/SnappyPoorZebraTwitchRaid" TargetMode="External"/><Relationship Id="rId1983" Type="http://schemas.openxmlformats.org/officeDocument/2006/relationships/hyperlink" Target="https://clips.twitch.tv/HyperDaintyShallotCoolCat-ndROv_i6E4CKkm7N" TargetMode="External"/><Relationship Id="rId1500" Type="http://schemas.openxmlformats.org/officeDocument/2006/relationships/hyperlink" Target="https://youtu.be/FS8qnMBdX2s" TargetMode="External"/><Relationship Id="rId1984" Type="http://schemas.openxmlformats.org/officeDocument/2006/relationships/hyperlink" Target="https://clips.twitch.tv/TenderUninterestedBisonEleGiggle-mdGTz9P-vvJ_SomS" TargetMode="External"/><Relationship Id="rId1501" Type="http://schemas.openxmlformats.org/officeDocument/2006/relationships/hyperlink" Target="https://youtu.be/Q13qU3qt-7Y" TargetMode="External"/><Relationship Id="rId1985" Type="http://schemas.openxmlformats.org/officeDocument/2006/relationships/hyperlink" Target="https://www.twitch.tv/videos/885940624" TargetMode="External"/><Relationship Id="rId1502" Type="http://schemas.openxmlformats.org/officeDocument/2006/relationships/hyperlink" Target="https://youtu.be/b6QPj0ee1MI" TargetMode="External"/><Relationship Id="rId1986" Type="http://schemas.openxmlformats.org/officeDocument/2006/relationships/hyperlink" Target="https://clips.twitch.tv/EncouragingSecretiveLlamaDoggo-bwQ_C8eP-5aDg2tv" TargetMode="External"/><Relationship Id="rId1503" Type="http://schemas.openxmlformats.org/officeDocument/2006/relationships/hyperlink" Target="https://youtu.be/t7xDDjVvUYA?t=1691" TargetMode="External"/><Relationship Id="rId1987"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d4oG9UXaf_E" TargetMode="External"/><Relationship Id="rId1988" Type="http://schemas.openxmlformats.org/officeDocument/2006/relationships/hyperlink" Target="https://www.twitch.tv/videos/957409450" TargetMode="External"/><Relationship Id="rId1505" Type="http://schemas.openxmlformats.org/officeDocument/2006/relationships/hyperlink" Target="https://youtu.be/9H5GFkLuO50" TargetMode="External"/><Relationship Id="rId1989" Type="http://schemas.openxmlformats.org/officeDocument/2006/relationships/hyperlink" Target="https://clips.twitch.tv/FriendlyAffluentTofuYouWHY-UP1xCokl0WqaQm4g" TargetMode="External"/><Relationship Id="rId1506" Type="http://schemas.openxmlformats.org/officeDocument/2006/relationships/hyperlink" Target="https://youtu.be/Lpwrbxu1YXU" TargetMode="External"/><Relationship Id="rId1507" Type="http://schemas.openxmlformats.org/officeDocument/2006/relationships/hyperlink" Target="https://youtu.be/3L4WXGgxh6o" TargetMode="External"/><Relationship Id="rId1508" Type="http://schemas.openxmlformats.org/officeDocument/2006/relationships/hyperlink" Target="https://youtu.be/I0UsMgiIZwI" TargetMode="External"/><Relationship Id="rId1509" Type="http://schemas.openxmlformats.org/officeDocument/2006/relationships/hyperlink" Target="https://youtu.be/vkYXMQMUqQI" TargetMode="External"/><Relationship Id="rId1980" Type="http://schemas.openxmlformats.org/officeDocument/2006/relationships/hyperlink" Target="https://clips.twitch.tv/SassyBeautifulShrewSMOrc" TargetMode="External"/><Relationship Id="rId1981" Type="http://schemas.openxmlformats.org/officeDocument/2006/relationships/hyperlink" Target="https://clips.twitch.tv/RefinedSmallBobaOhMyDog" TargetMode="External"/><Relationship Id="rId1982" Type="http://schemas.openxmlformats.org/officeDocument/2006/relationships/hyperlink" Target="https://clips.twitch.tv/BrainyEncouragingGrassBudStar-2D1zGgy3xj8nr8wJ" TargetMode="External"/><Relationship Id="rId1930" Type="http://schemas.openxmlformats.org/officeDocument/2006/relationships/hyperlink" Target="https://www.youtube.com/watch?v=L0pX0kEFF20" TargetMode="External"/><Relationship Id="rId1931" Type="http://schemas.openxmlformats.org/officeDocument/2006/relationships/hyperlink" Target="https://www.youtube.com/watch?v=8-PbKF3qQeA" TargetMode="External"/><Relationship Id="rId1932" Type="http://schemas.openxmlformats.org/officeDocument/2006/relationships/hyperlink" Target="https://www.youtube.com/watch?v=mTXUY9xpRFg" TargetMode="External"/><Relationship Id="rId1933" Type="http://schemas.openxmlformats.org/officeDocument/2006/relationships/hyperlink" Target="https://www.youtube.com/watch?v=JHBjmXQeIW4" TargetMode="External"/><Relationship Id="rId1934" Type="http://schemas.openxmlformats.org/officeDocument/2006/relationships/hyperlink" Target="https://www.youtube.com/watch?v=sGFhsjwI9Mk" TargetMode="External"/><Relationship Id="rId1935" Type="http://schemas.openxmlformats.org/officeDocument/2006/relationships/hyperlink" Target="https://www.youtube.com/watch?v=a59CIvjh1Pk" TargetMode="External"/><Relationship Id="rId1936" Type="http://schemas.openxmlformats.org/officeDocument/2006/relationships/hyperlink" Target="https://www.twitch.tv/videos/867911472" TargetMode="External"/><Relationship Id="rId1937" Type="http://schemas.openxmlformats.org/officeDocument/2006/relationships/hyperlink" Target="https://youtu.be/7RwpSqYaoG4" TargetMode="External"/><Relationship Id="rId1938" Type="http://schemas.openxmlformats.org/officeDocument/2006/relationships/hyperlink" Target="https://youtu.be/yzAIJNz9yeQ" TargetMode="External"/><Relationship Id="rId1939" Type="http://schemas.openxmlformats.org/officeDocument/2006/relationships/hyperlink" Target="https://youtu.be/8G37-1EDDPc" TargetMode="External"/><Relationship Id="rId1920" Type="http://schemas.openxmlformats.org/officeDocument/2006/relationships/hyperlink" Target="https://youtu.be/2Rzv7XQRYhk" TargetMode="External"/><Relationship Id="rId1921" Type="http://schemas.openxmlformats.org/officeDocument/2006/relationships/hyperlink" Target="https://youtu.be/N2irW0pONyw" TargetMode="External"/><Relationship Id="rId1922" Type="http://schemas.openxmlformats.org/officeDocument/2006/relationships/hyperlink" Target="https://clips.twitch.tv/AnnoyingThoughtfulAmazonDuDudu-wqpqPbwlm3aK78kS" TargetMode="External"/><Relationship Id="rId1923" Type="http://schemas.openxmlformats.org/officeDocument/2006/relationships/hyperlink" Target="https://clips.twitch.tv/ExuberantBoxyAsteriskHassanChop-Gt1dcfITEwf4leaE" TargetMode="External"/><Relationship Id="rId1924" Type="http://schemas.openxmlformats.org/officeDocument/2006/relationships/hyperlink" Target="https://clips.twitch.tv/OptimisticElatedFalconBCWarrior-PRlDZBh1nzdXth9j" TargetMode="External"/><Relationship Id="rId1925" Type="http://schemas.openxmlformats.org/officeDocument/2006/relationships/hyperlink" Target="https://clips.twitch.tv/CleanSpeedySquirrelNerfRedBlaster-wAymz7ty7RNzWK-2" TargetMode="External"/><Relationship Id="rId1926" Type="http://schemas.openxmlformats.org/officeDocument/2006/relationships/hyperlink" Target="https://clips.twitch.tv/StylishScaryPhonePrimeMe" TargetMode="External"/><Relationship Id="rId1927" Type="http://schemas.openxmlformats.org/officeDocument/2006/relationships/hyperlink" Target="https://youtu.be/HFjUo-cvgFo" TargetMode="External"/><Relationship Id="rId1928" Type="http://schemas.openxmlformats.org/officeDocument/2006/relationships/hyperlink" Target="https://youtu.be/1Ksy1OdNGbM" TargetMode="External"/><Relationship Id="rId1929" Type="http://schemas.openxmlformats.org/officeDocument/2006/relationships/hyperlink" Target="https://www.youtube.com/watch?v=_3JPlL3PmjI" TargetMode="External"/><Relationship Id="rId1950" Type="http://schemas.openxmlformats.org/officeDocument/2006/relationships/hyperlink" Target="https://clips.twitch.tv/ObeseOptimisticWheelUWot" TargetMode="External"/><Relationship Id="rId1951" Type="http://schemas.openxmlformats.org/officeDocument/2006/relationships/hyperlink" Target="https://clips.twitch.tv/AthleticVibrantLobsterNomNom" TargetMode="External"/><Relationship Id="rId1952" Type="http://schemas.openxmlformats.org/officeDocument/2006/relationships/hyperlink" Target="https://clips.twitch.tv/WanderingHonestBeaverPupper" TargetMode="External"/><Relationship Id="rId1953" Type="http://schemas.openxmlformats.org/officeDocument/2006/relationships/hyperlink" Target="https://clips.twitch.tv/TenaciousThankfulPeachTinyFace" TargetMode="External"/><Relationship Id="rId1954" Type="http://schemas.openxmlformats.org/officeDocument/2006/relationships/hyperlink" Target="https://youtu.be/Q5xt1Y5DP1I" TargetMode="External"/><Relationship Id="rId1955" Type="http://schemas.openxmlformats.org/officeDocument/2006/relationships/hyperlink" Target="https://youtu.be/Yt0zyR9tMF0" TargetMode="External"/><Relationship Id="rId1956" Type="http://schemas.openxmlformats.org/officeDocument/2006/relationships/hyperlink" Target="https://clips.twitch.tv/LaconicSaltyJackalDAESuppy" TargetMode="External"/><Relationship Id="rId1957" Type="http://schemas.openxmlformats.org/officeDocument/2006/relationships/hyperlink" Target="https://youtu.be/8I7D7nA__e4" TargetMode="External"/><Relationship Id="rId1958" Type="http://schemas.openxmlformats.org/officeDocument/2006/relationships/hyperlink" Target="https://youtu.be/_vlhzyWD5Tk" TargetMode="External"/><Relationship Id="rId1959" Type="http://schemas.openxmlformats.org/officeDocument/2006/relationships/hyperlink" Target="https://youtu.be/NNPXltghmL4" TargetMode="External"/><Relationship Id="rId1940" Type="http://schemas.openxmlformats.org/officeDocument/2006/relationships/hyperlink" Target="https://www.twitch.tv/videos/867911474" TargetMode="External"/><Relationship Id="rId1941" Type="http://schemas.openxmlformats.org/officeDocument/2006/relationships/hyperlink" Target="https://youtu.be/K1nCKnWMVRY" TargetMode="External"/><Relationship Id="rId1942" Type="http://schemas.openxmlformats.org/officeDocument/2006/relationships/hyperlink" Target="https://youtu.be/6dC2qWCsfig" TargetMode="External"/><Relationship Id="rId1943" Type="http://schemas.openxmlformats.org/officeDocument/2006/relationships/hyperlink" Target="https://clips.twitch.tv/DreamyCharmingMoonOpieOP" TargetMode="External"/><Relationship Id="rId1944" Type="http://schemas.openxmlformats.org/officeDocument/2006/relationships/hyperlink" Target="https://youtu.be/PYAakrWfQxM" TargetMode="External"/><Relationship Id="rId1945" Type="http://schemas.openxmlformats.org/officeDocument/2006/relationships/hyperlink" Target="https://clips.twitch.tv/DistinctOilyPlumberBlargNaut" TargetMode="External"/><Relationship Id="rId1946" Type="http://schemas.openxmlformats.org/officeDocument/2006/relationships/hyperlink" Target="https://www.twitch.tv/videos/867911473" TargetMode="External"/><Relationship Id="rId1947" Type="http://schemas.openxmlformats.org/officeDocument/2006/relationships/hyperlink" Target="https://clips.twitch.tv/CautiousTemperedBottleYouWHY" TargetMode="External"/><Relationship Id="rId1948" Type="http://schemas.openxmlformats.org/officeDocument/2006/relationships/hyperlink" Target="https://clips.twitch.tv/DepressedSweetCattleTheTarFu" TargetMode="External"/><Relationship Id="rId1949" Type="http://schemas.openxmlformats.org/officeDocument/2006/relationships/hyperlink" Target="https://clips.twitch.tv/PricklyTangentialTardigradeAMPEnergyCherry" TargetMode="External"/><Relationship Id="rId1576" Type="http://schemas.openxmlformats.org/officeDocument/2006/relationships/hyperlink" Target="https://youtu.be/StU5PipHn_M" TargetMode="External"/><Relationship Id="rId1577" Type="http://schemas.openxmlformats.org/officeDocument/2006/relationships/hyperlink" Target="https://youtu.be/c36kW3uIxsg" TargetMode="External"/><Relationship Id="rId1578" Type="http://schemas.openxmlformats.org/officeDocument/2006/relationships/hyperlink" Target="https://youtu.be/ZD0CMju73nU" TargetMode="External"/><Relationship Id="rId1579" Type="http://schemas.openxmlformats.org/officeDocument/2006/relationships/hyperlink" Target="https://youtu.be/zbchXOsKbPY"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Wh0PiWdcdO8" TargetMode="External"/><Relationship Id="rId1571" Type="http://schemas.openxmlformats.org/officeDocument/2006/relationships/hyperlink" Target="https://youtu.be/OXWCYtAuHCc" TargetMode="External"/><Relationship Id="rId983" Type="http://schemas.openxmlformats.org/officeDocument/2006/relationships/hyperlink" Target="https://youtu.be/dKLXIkuUH-4" TargetMode="External"/><Relationship Id="rId1572" Type="http://schemas.openxmlformats.org/officeDocument/2006/relationships/hyperlink" Target="https://youtu.be/h4hEoYBsvtw" TargetMode="External"/><Relationship Id="rId982" Type="http://schemas.openxmlformats.org/officeDocument/2006/relationships/hyperlink" Target="https://youtu.be/7eDjllArEkE" TargetMode="External"/><Relationship Id="rId1573" Type="http://schemas.openxmlformats.org/officeDocument/2006/relationships/hyperlink" Target="https://youtu.be/u1o--hzlyjU" TargetMode="External"/><Relationship Id="rId981" Type="http://schemas.openxmlformats.org/officeDocument/2006/relationships/hyperlink" Target="https://youtu.be/oDb1FoZTX-A" TargetMode="External"/><Relationship Id="rId1574" Type="http://schemas.openxmlformats.org/officeDocument/2006/relationships/hyperlink" Target="https://youtu.be/7AQWRYux8PE" TargetMode="External"/><Relationship Id="rId980" Type="http://schemas.openxmlformats.org/officeDocument/2006/relationships/hyperlink" Target="https://youtu.be/ejK5AqSQMwk" TargetMode="External"/><Relationship Id="rId1575" Type="http://schemas.openxmlformats.org/officeDocument/2006/relationships/hyperlink" Target="https://youtu.be/6Gihf30Odtc" TargetMode="External"/><Relationship Id="rId1565" Type="http://schemas.openxmlformats.org/officeDocument/2006/relationships/hyperlink" Target="https://youtu.be/ubHiXNrq-OM" TargetMode="External"/><Relationship Id="rId1566" Type="http://schemas.openxmlformats.org/officeDocument/2006/relationships/hyperlink" Target="https://youtu.be/jUYJKy7kPJM" TargetMode="External"/><Relationship Id="rId1567" Type="http://schemas.openxmlformats.org/officeDocument/2006/relationships/hyperlink" Target="https://clips.twitch.tv/HotKnottyTurnipDerp" TargetMode="External"/><Relationship Id="rId1568" Type="http://schemas.openxmlformats.org/officeDocument/2006/relationships/hyperlink" Target="https://youtu.be/sgGbpZD7NYE" TargetMode="External"/><Relationship Id="rId1569" Type="http://schemas.openxmlformats.org/officeDocument/2006/relationships/hyperlink" Target="https://youtu.be/FX3sCjSeE_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ETwbMGnjhUs" TargetMode="External"/><Relationship Id="rId972" Type="http://schemas.openxmlformats.org/officeDocument/2006/relationships/hyperlink" Target="https://youtu.be/qELkaRf-Zfo" TargetMode="External"/><Relationship Id="rId1561" Type="http://schemas.openxmlformats.org/officeDocument/2006/relationships/hyperlink" Target="https://youtu.be/wT9TpExoWKc" TargetMode="External"/><Relationship Id="rId971" Type="http://schemas.openxmlformats.org/officeDocument/2006/relationships/hyperlink" Target="https://youtu.be/T_pD0MQh-OI" TargetMode="External"/><Relationship Id="rId1562" Type="http://schemas.openxmlformats.org/officeDocument/2006/relationships/hyperlink" Target="https://youtu.be/nNaIS70Vl_I" TargetMode="External"/><Relationship Id="rId970" Type="http://schemas.openxmlformats.org/officeDocument/2006/relationships/hyperlink" Target="https://youtu.be/FGez88khy8Y" TargetMode="External"/><Relationship Id="rId1563" Type="http://schemas.openxmlformats.org/officeDocument/2006/relationships/hyperlink" Target="https://youtu.be/qr647GdRJBc" TargetMode="External"/><Relationship Id="rId1564" Type="http://schemas.openxmlformats.org/officeDocument/2006/relationships/hyperlink" Target="https://youtu.be/hjwdmmdBQQ0"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6D0CmdR4vvA"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LuRZ0G12E-k"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LG7eoGL-7A" TargetMode="External"/><Relationship Id="rId1591" Type="http://schemas.openxmlformats.org/officeDocument/2006/relationships/hyperlink" Target="https://youtu.be/odNZqs6N5oA" TargetMode="External"/><Relationship Id="rId1592" Type="http://schemas.openxmlformats.org/officeDocument/2006/relationships/hyperlink" Target="https://youtu.be/iXRFMomp1lw" TargetMode="External"/><Relationship Id="rId1593" Type="http://schemas.openxmlformats.org/officeDocument/2006/relationships/hyperlink" Target="https://youtu.be/YZg4WEuElJI"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6MOiAslVHMw"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SoNpbnkihP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clips.twitch.tv/FaintGlutenFreeStarCmonBruh-2ngXrGIz6Y0w1SF0"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www.youtube.com/watch?v=quDux395b0M"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2w_O0zyHFmY"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Qk97_U7SbEM"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GKyOB2A6rIk"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EnticingGoldenCroquetteANELE" TargetMode="External"/><Relationship Id="rId1581" Type="http://schemas.openxmlformats.org/officeDocument/2006/relationships/hyperlink" Target="https://youtu.be/pcjir39OTPI" TargetMode="External"/><Relationship Id="rId1582" Type="http://schemas.openxmlformats.org/officeDocument/2006/relationships/hyperlink" Target="https://youtu.be/hudCn3r08_8"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dMj6gcrcCN0"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OnerousBlindingRedpandaAMPEnerg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Ee2Kgonkzns"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hobNE1dk8yc" TargetMode="External"/><Relationship Id="rId1532" Type="http://schemas.openxmlformats.org/officeDocument/2006/relationships/hyperlink" Target="https://youtu.be/GiiCAj_mvOA" TargetMode="External"/><Relationship Id="rId1533" Type="http://schemas.openxmlformats.org/officeDocument/2006/relationships/hyperlink" Target="https://twitter.com/Dogecyanide/status/1343644018241105920?s=20" TargetMode="External"/><Relationship Id="rId1534" Type="http://schemas.openxmlformats.org/officeDocument/2006/relationships/hyperlink" Target="https://twitter.com/Dogecyanide/status/1343426636243415040?s=20" TargetMode="External"/><Relationship Id="rId1535" Type="http://schemas.openxmlformats.org/officeDocument/2006/relationships/hyperlink" Target="https://www.youtube.com/watch?v=ZeJR7vn0hOM&amp;feature=youtu.be" TargetMode="External"/><Relationship Id="rId1536" Type="http://schemas.openxmlformats.org/officeDocument/2006/relationships/hyperlink" Target="https://twitter.com/Dogecyanide/status/1344763393627062277?s=20" TargetMode="External"/><Relationship Id="rId1537" Type="http://schemas.openxmlformats.org/officeDocument/2006/relationships/hyperlink" Target="https://twitter.com/Dogecyanide/status/1437452402827964418?s=20" TargetMode="External"/><Relationship Id="rId1538" Type="http://schemas.openxmlformats.org/officeDocument/2006/relationships/hyperlink" Target="https://twitter.com/Dogecyanide/status/1388512324445773826?s=20" TargetMode="External"/><Relationship Id="rId1539" Type="http://schemas.openxmlformats.org/officeDocument/2006/relationships/hyperlink" Target="https://clips.twitch.tv/GlamorousPoorMangoPeoplesChamp"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StdVPvFpuLM" TargetMode="External"/><Relationship Id="rId1531" Type="http://schemas.openxmlformats.org/officeDocument/2006/relationships/hyperlink" Target="https://youtu.be/TyQ7-3gowfM" TargetMode="External"/><Relationship Id="rId1521" Type="http://schemas.openxmlformats.org/officeDocument/2006/relationships/hyperlink" Target="https://youtu.be/wXNk5xmg6kg" TargetMode="External"/><Relationship Id="rId1522" Type="http://schemas.openxmlformats.org/officeDocument/2006/relationships/hyperlink" Target="https://youtu.be/pHhJIhtpLLk" TargetMode="External"/><Relationship Id="rId1523" Type="http://schemas.openxmlformats.org/officeDocument/2006/relationships/hyperlink" Target="https://youtu.be/F8xItJ0i2OQ" TargetMode="External"/><Relationship Id="rId1524" Type="http://schemas.openxmlformats.org/officeDocument/2006/relationships/hyperlink" Target="https://youtu.be/x3u9S2oWkqc" TargetMode="External"/><Relationship Id="rId1525" Type="http://schemas.openxmlformats.org/officeDocument/2006/relationships/hyperlink" Target="https://youtu.be/CkaxWZ7Wezw"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i8SfhKQBZiU"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gX7tusffcM4" TargetMode="External"/><Relationship Id="rId1554" Type="http://schemas.openxmlformats.org/officeDocument/2006/relationships/hyperlink" Target="https://youtu.be/Wfq4ZAr7ero" TargetMode="External"/><Relationship Id="rId1555" Type="http://schemas.openxmlformats.org/officeDocument/2006/relationships/hyperlink" Target="https://youtu.be/gzdnV0_HfsY" TargetMode="External"/><Relationship Id="rId1556" Type="http://schemas.openxmlformats.org/officeDocument/2006/relationships/hyperlink" Target="https://youtu.be/ZZg3OSmQkzw" TargetMode="External"/><Relationship Id="rId1557" Type="http://schemas.openxmlformats.org/officeDocument/2006/relationships/hyperlink" Target="https://youtu.be/ioQWDuOmghs" TargetMode="External"/><Relationship Id="rId1558" Type="http://schemas.openxmlformats.org/officeDocument/2006/relationships/hyperlink" Target="https://youtu.be/TmQAiow0Rnw" TargetMode="External"/><Relationship Id="rId1559" Type="http://schemas.openxmlformats.org/officeDocument/2006/relationships/hyperlink" Target="https://clips.twitch.tv/IronicSmallBaconPastaThat"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ArborealBenevolentAlbatrossRaccAttack-tG8zkd8ZWCpLllAt" TargetMode="External"/><Relationship Id="rId960" Type="http://schemas.openxmlformats.org/officeDocument/2006/relationships/hyperlink" Target="https://youtu.be/Y0GXWsTJOM4" TargetMode="External"/><Relationship Id="rId1551" Type="http://schemas.openxmlformats.org/officeDocument/2006/relationships/hyperlink" Target="https://www.twitch.tv/videos/978843334" TargetMode="External"/><Relationship Id="rId1552" Type="http://schemas.openxmlformats.org/officeDocument/2006/relationships/hyperlink" Target="https://clips.twitch.tv/PricklyAbstruseMangoEleGiggle" TargetMode="External"/><Relationship Id="rId1553" Type="http://schemas.openxmlformats.org/officeDocument/2006/relationships/hyperlink" Target="https://www.youtube.com/watch?v=kDeufBKsOAU" TargetMode="External"/><Relationship Id="rId1543" Type="http://schemas.openxmlformats.org/officeDocument/2006/relationships/hyperlink" Target="https://clips.twitch.tv/RelievedConcernedYogurtDeIlluminati-zMj7smUzIz4TJdUV" TargetMode="External"/><Relationship Id="rId1544" Type="http://schemas.openxmlformats.org/officeDocument/2006/relationships/hyperlink" Target="https://www.twitch.tv/videos/966065112" TargetMode="External"/><Relationship Id="rId1545" Type="http://schemas.openxmlformats.org/officeDocument/2006/relationships/hyperlink" Target="https://www.twitch.tv/videos/979441300" TargetMode="External"/><Relationship Id="rId1546" Type="http://schemas.openxmlformats.org/officeDocument/2006/relationships/hyperlink" Target="https://youtu.be/9X8uD16gIe4" TargetMode="External"/><Relationship Id="rId1547" Type="http://schemas.openxmlformats.org/officeDocument/2006/relationships/hyperlink" Target="https://youtu.be/-_a-JdF9-eg" TargetMode="External"/><Relationship Id="rId1548" Type="http://schemas.openxmlformats.org/officeDocument/2006/relationships/hyperlink" Target="https://youtu.be/TVtB24SbhQ8?t=27" TargetMode="External"/><Relationship Id="rId1549" Type="http://schemas.openxmlformats.org/officeDocument/2006/relationships/hyperlink" Target="https://youtu.be/wWcYPbR_qq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9167704146382848?s=20" TargetMode="External"/><Relationship Id="rId1541" Type="http://schemas.openxmlformats.org/officeDocument/2006/relationships/hyperlink" Target="https://twitter.com/Dogecyanide/status/1388911458554191884?s=20" TargetMode="External"/><Relationship Id="rId1542" Type="http://schemas.openxmlformats.org/officeDocument/2006/relationships/hyperlink" Target="https://youtu.be/RkId4sqRWCM?t=11" TargetMode="External"/><Relationship Id="rId2027" Type="http://schemas.openxmlformats.org/officeDocument/2006/relationships/hyperlink" Target="https://youtu.be/ZBw8HgqmYE4" TargetMode="External"/><Relationship Id="rId2028" Type="http://schemas.openxmlformats.org/officeDocument/2006/relationships/hyperlink" Target="https://youtu.be/LnokC0JcIXs" TargetMode="External"/><Relationship Id="rId2029" Type="http://schemas.openxmlformats.org/officeDocument/2006/relationships/hyperlink" Target="https://youtu.be/8lvROe5a3Fs"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Pu_mEEVCGC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HmkUh1ZC3qM"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WRGS1fXntc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ed9elaA9ipc"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4SjA2QucdJ8"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6maFSYyONMI"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tmXB6VLD2AE"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fuGW3I0caT8" TargetMode="External"/><Relationship Id="rId2017" Type="http://schemas.openxmlformats.org/officeDocument/2006/relationships/hyperlink" Target="https://youtu.be/gDXznlVPmok" TargetMode="External"/><Relationship Id="rId2018" Type="http://schemas.openxmlformats.org/officeDocument/2006/relationships/hyperlink" Target="https://youtu.be/GPTfLN1gvcA" TargetMode="External"/><Relationship Id="rId2019" Type="http://schemas.openxmlformats.org/officeDocument/2006/relationships/hyperlink" Target="https://youtu.be/2IOnsVzPHTA"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FbhZuABeUn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8hn7kI0qgzk"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XQyrMavTT8"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t91ceQS4Wco"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o8SKs8v_6TU"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SyQIUMhk3NQ" TargetMode="External"/><Relationship Id="rId2049" Type="http://schemas.openxmlformats.org/officeDocument/2006/relationships/hyperlink" Target="https://youtu.be/QXspT72BCIk"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tX5FMOa5mVw"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o3BJ9s8uUxw"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gIPtZS2CWuE" TargetMode="External"/><Relationship Id="rId1196" Type="http://schemas.openxmlformats.org/officeDocument/2006/relationships/hyperlink" Target="https://youtu.be/Den0A36kjDo" TargetMode="External"/><Relationship Id="rId2043" Type="http://schemas.openxmlformats.org/officeDocument/2006/relationships/hyperlink" Target="https://youtu.be/WH0jcgZhuSk"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lphRNdIDZFM"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eZxIPTUwfuc"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XTDyoF4Y4nU" TargetMode="External"/><Relationship Id="rId123" Type="http://schemas.openxmlformats.org/officeDocument/2006/relationships/hyperlink" Target="https://youtu.be/Vl1XaeX9zLs" TargetMode="External"/><Relationship Id="rId2047" Type="http://schemas.openxmlformats.org/officeDocument/2006/relationships/hyperlink" Target="https://youtu.be/NdlaXaI4-jU"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HQszGB-ec4" TargetMode="External"/><Relationship Id="rId2038" Type="http://schemas.openxmlformats.org/officeDocument/2006/relationships/hyperlink" Target="https://youtu.be/nu3_EyMirRQ" TargetMode="External"/><Relationship Id="rId2039" Type="http://schemas.openxmlformats.org/officeDocument/2006/relationships/hyperlink" Target="https://youtu.be/BQawKrnLFMM"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yBPrzGu9iRs"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0aDb7ovTkt8"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_MfBXuJ-0L4"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www.youtube.com/watch?v=L-LCItyG3oM"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b5xLagqBHMs"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IOuZLjDgZX0"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HPS5N1Vmy6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5jOQnWpVI04"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VPSav9RKQVU"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gkEPfxXKJ-g" TargetMode="External"/><Relationship Id="rId2007" Type="http://schemas.openxmlformats.org/officeDocument/2006/relationships/hyperlink" Target="https://youtu.be/h-9qfmIDJZ8" TargetMode="External"/><Relationship Id="rId2008" Type="http://schemas.openxmlformats.org/officeDocument/2006/relationships/hyperlink" Target="https://youtu.be/FbOavt3s4C8" TargetMode="External"/><Relationship Id="rId2009" Type="http://schemas.openxmlformats.org/officeDocument/2006/relationships/hyperlink" Target="https://youtu.be/md0Y1IeoTL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youtube.com/watch?v=LLV-ujq1ytc"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78115"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twitch.tv/videos/68167985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www.twitch.tv/videos/681697534"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www.youtube.com/watch?v=7ewxs-J8-IA"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CallousSwissKleeBloodTrail-mZ5GFNRDWfYjtrQq" TargetMode="External"/><Relationship Id="rId2091" Type="http://schemas.openxmlformats.org/officeDocument/2006/relationships/hyperlink" Target="https://clips.twitch.tv/TolerantAverageRuffRlyTho-zX57UWAo4ptp3peF" TargetMode="External"/><Relationship Id="rId2092" Type="http://schemas.openxmlformats.org/officeDocument/2006/relationships/hyperlink" Target="https://clips.twitch.tv/BoldDaintyHamburgerDoggo-HwljQ6lnz6OyXn3N" TargetMode="External"/><Relationship Id="rId2093" Type="http://schemas.openxmlformats.org/officeDocument/2006/relationships/hyperlink" Target="https://clips.twitch.tv/RichSpineyBubbleteaM4xHeh-fIFup2DAWZcRVyHK" TargetMode="External"/><Relationship Id="rId2094" Type="http://schemas.openxmlformats.org/officeDocument/2006/relationships/hyperlink" Target="https://youtu.be/vRD_ott4DpA" TargetMode="External"/><Relationship Id="rId2095" Type="http://schemas.openxmlformats.org/officeDocument/2006/relationships/hyperlink" Target="https://www.youtube.com/watch?v=Z4wlm-YC5rk&amp;ab_channel=Trobbin" TargetMode="External"/><Relationship Id="rId2096" Type="http://schemas.openxmlformats.org/officeDocument/2006/relationships/hyperlink" Target="https://www.youtube.com/watch?v=u5aVDsE4yZs&amp;ab_channel=Trobbin" TargetMode="External"/><Relationship Id="rId2097" Type="http://schemas.openxmlformats.org/officeDocument/2006/relationships/hyperlink" Target="https://www.youtube.com/watch?v=YOvQR_BShTA&amp;list=PLH8CCpX902G8-DFOg7YgVOyqIefxKmrqU&amp;index=4&amp;ab_channel=Trobbin" TargetMode="External"/><Relationship Id="rId2098" Type="http://schemas.openxmlformats.org/officeDocument/2006/relationships/hyperlink" Target="https://www.youtube.com/watch?v=l-imREf_VJU&amp;list=PLH8CCpX902G8-DFOg7YgVOyqIefxKmrqU&amp;index=2&amp;ab_channel=Trobbin" TargetMode="External"/><Relationship Id="rId2099" Type="http://schemas.openxmlformats.org/officeDocument/2006/relationships/hyperlink" Target="https://www.youtube.com/watch?v=dOCaFHQS77I&amp;ab_channel=Trobbin" TargetMode="External"/><Relationship Id="rId2060" Type="http://schemas.openxmlformats.org/officeDocument/2006/relationships/hyperlink" Target="https://www.twitch.tv/videos/1009373326" TargetMode="External"/><Relationship Id="rId2061" Type="http://schemas.openxmlformats.org/officeDocument/2006/relationships/hyperlink" Target="https://youtu.be/ayZBt7K60eA" TargetMode="External"/><Relationship Id="rId2062" Type="http://schemas.openxmlformats.org/officeDocument/2006/relationships/hyperlink" Target="https://youtu.be/MpHdG2rZYIU" TargetMode="External"/><Relationship Id="rId2063" Type="http://schemas.openxmlformats.org/officeDocument/2006/relationships/hyperlink" Target="https://youtu.be/3VT120o91Mg" TargetMode="External"/><Relationship Id="rId2064" Type="http://schemas.openxmlformats.org/officeDocument/2006/relationships/hyperlink" Target="https://clips.twitch.tv/DeterminedPluckyChickpeaFunRun" TargetMode="External"/><Relationship Id="rId2065" Type="http://schemas.openxmlformats.org/officeDocument/2006/relationships/hyperlink" Target="https://clips.twitch.tv/CreativePrettyMushroomFeelsBadMan" TargetMode="External"/><Relationship Id="rId2066" Type="http://schemas.openxmlformats.org/officeDocument/2006/relationships/hyperlink" Target="https://clips.twitch.tv/ConsiderateTastyCaterpillarPlanking-Q-uVHXt7FR-s9XwB" TargetMode="External"/><Relationship Id="rId2067" Type="http://schemas.openxmlformats.org/officeDocument/2006/relationships/hyperlink" Target="https://clips.twitch.tv/FlaccidPiercingArtichokeHotPokket" TargetMode="External"/><Relationship Id="rId2068" Type="http://schemas.openxmlformats.org/officeDocument/2006/relationships/hyperlink" Target="https://clips.twitch.tv/CrispyObeseDurianSwiftRage" TargetMode="External"/><Relationship Id="rId2069" Type="http://schemas.openxmlformats.org/officeDocument/2006/relationships/hyperlink" Target="https://clips.twitch.tv/SincereRealEmuPeoplesChamp" TargetMode="External"/><Relationship Id="rId2050" Type="http://schemas.openxmlformats.org/officeDocument/2006/relationships/hyperlink" Target="https://youtu.be/xbGv3-RHaL0" TargetMode="External"/><Relationship Id="rId2051" Type="http://schemas.openxmlformats.org/officeDocument/2006/relationships/hyperlink" Target="https://youtu.be/4G8Br9O4X3s" TargetMode="External"/><Relationship Id="rId495" Type="http://schemas.openxmlformats.org/officeDocument/2006/relationships/hyperlink" Target="https://youtu.be/n-qaWwALEQQ" TargetMode="External"/><Relationship Id="rId2052" Type="http://schemas.openxmlformats.org/officeDocument/2006/relationships/hyperlink" Target="https://youtu.be/85CrNAlbIFc" TargetMode="External"/><Relationship Id="rId494" Type="http://schemas.openxmlformats.org/officeDocument/2006/relationships/hyperlink" Target="https://youtu.be/8tJJ5FmwLXE" TargetMode="External"/><Relationship Id="rId2053" Type="http://schemas.openxmlformats.org/officeDocument/2006/relationships/hyperlink" Target="https://youtu.be/0ROKNB29vVg" TargetMode="External"/><Relationship Id="rId493" Type="http://schemas.openxmlformats.org/officeDocument/2006/relationships/hyperlink" Target="https://youtu.be/eHNPB6DMRDA" TargetMode="External"/><Relationship Id="rId2054" Type="http://schemas.openxmlformats.org/officeDocument/2006/relationships/hyperlink" Target="https://youtu.be/N5IZldpSiE0" TargetMode="External"/><Relationship Id="rId492" Type="http://schemas.openxmlformats.org/officeDocument/2006/relationships/hyperlink" Target="https://youtu.be/BIOMuPR4bjU" TargetMode="External"/><Relationship Id="rId2055" Type="http://schemas.openxmlformats.org/officeDocument/2006/relationships/hyperlink" Target="https://youtu.be/lyWm_9LlYOQ" TargetMode="External"/><Relationship Id="rId499" Type="http://schemas.openxmlformats.org/officeDocument/2006/relationships/hyperlink" Target="https://youtu.be/L9mAOlzbPjQ" TargetMode="External"/><Relationship Id="rId2056" Type="http://schemas.openxmlformats.org/officeDocument/2006/relationships/hyperlink" Target="https://youtu.be/2dxtOEi-yEg" TargetMode="External"/><Relationship Id="rId498" Type="http://schemas.openxmlformats.org/officeDocument/2006/relationships/hyperlink" Target="https://youtu.be/P4acg58Cauw" TargetMode="External"/><Relationship Id="rId2057" Type="http://schemas.openxmlformats.org/officeDocument/2006/relationships/hyperlink" Target="https://youtu.be/3UELneIbRvU"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PowerfulTrustworthyFerretMoreCowbell" TargetMode="External"/><Relationship Id="rId496" Type="http://schemas.openxmlformats.org/officeDocument/2006/relationships/hyperlink" Target="https://youtu.be/izObacf6238" TargetMode="External"/><Relationship Id="rId2059" Type="http://schemas.openxmlformats.org/officeDocument/2006/relationships/hyperlink" Target="https://youtu.be/940-hmnF3bc" TargetMode="External"/><Relationship Id="rId2080" Type="http://schemas.openxmlformats.org/officeDocument/2006/relationships/hyperlink" Target="https://www.twitch.tv/videos/1000192108" TargetMode="External"/><Relationship Id="rId2081" Type="http://schemas.openxmlformats.org/officeDocument/2006/relationships/hyperlink" Target="https://www.youtube.com/watch?v=t1HnNjiQxHs" TargetMode="External"/><Relationship Id="rId2082" Type="http://schemas.openxmlformats.org/officeDocument/2006/relationships/hyperlink" Target="https://www.twitch.tv/videos/944595124" TargetMode="External"/><Relationship Id="rId2083" Type="http://schemas.openxmlformats.org/officeDocument/2006/relationships/hyperlink" Target="https://clips.twitch.tv/CaringArtsyDunlinPermaSmug-pEvNytOaBAVfbVAc" TargetMode="External"/><Relationship Id="rId2084" Type="http://schemas.openxmlformats.org/officeDocument/2006/relationships/hyperlink" Target="https://clips.twitch.tv/GorgeousSecretiveSlothFeelsBadMan-K5NsRotZsMbdjYPg" TargetMode="External"/><Relationship Id="rId2085" Type="http://schemas.openxmlformats.org/officeDocument/2006/relationships/hyperlink" Target="https://clips.twitch.tv/SecretiveInexpensiveSushiTheRinger-HjVK_3rLz96MtnCv" TargetMode="External"/><Relationship Id="rId2086" Type="http://schemas.openxmlformats.org/officeDocument/2006/relationships/hyperlink" Target="https://clips.twitch.tv/HungryEntertainingTrayCorgiDerp-JJJmHq2rme9BDcM5" TargetMode="External"/><Relationship Id="rId2087" Type="http://schemas.openxmlformats.org/officeDocument/2006/relationships/hyperlink" Target="https://clips.twitch.tv/VastHedonisticMallardOneHand-rxZyvkqXt4ybr-6B" TargetMode="External"/><Relationship Id="rId2088" Type="http://schemas.openxmlformats.org/officeDocument/2006/relationships/hyperlink" Target="https://www.twitch.tv/videos/944595125" TargetMode="External"/><Relationship Id="rId2089" Type="http://schemas.openxmlformats.org/officeDocument/2006/relationships/hyperlink" Target="https://clips.twitch.tv/RespectfulDarkPineappleFloof-pDISWFQMNZv2m3qZ" TargetMode="External"/><Relationship Id="rId2070" Type="http://schemas.openxmlformats.org/officeDocument/2006/relationships/hyperlink" Target="https://clips.twitch.tv/SolidJazzyStingrayM4xHeh" TargetMode="External"/><Relationship Id="rId2071" Type="http://schemas.openxmlformats.org/officeDocument/2006/relationships/hyperlink" Target="https://clips.twitch.tv/CrowdedPlainMetalHoneyBadger-oY8fQKeOHWxpTXLr" TargetMode="External"/><Relationship Id="rId2072" Type="http://schemas.openxmlformats.org/officeDocument/2006/relationships/hyperlink" Target="https://youtu.be/PbuzEBssXKI" TargetMode="External"/><Relationship Id="rId2073" Type="http://schemas.openxmlformats.org/officeDocument/2006/relationships/hyperlink" Target="https://www.twitch.tv/videos/1038648534" TargetMode="External"/><Relationship Id="rId2074" Type="http://schemas.openxmlformats.org/officeDocument/2006/relationships/hyperlink" Target="https://www.youtube.com/watch?v=lGYLythfgVM&amp;feature=youtu.be" TargetMode="External"/><Relationship Id="rId2075" Type="http://schemas.openxmlformats.org/officeDocument/2006/relationships/hyperlink" Target="https://www.youtube.com/watch?v=n6t3ryt15_M&amp;feature=youtu.be" TargetMode="External"/><Relationship Id="rId2076" Type="http://schemas.openxmlformats.org/officeDocument/2006/relationships/hyperlink" Target="https://www.youtube.com/watch?v=dbu2Wi9biHM&amp;feature=youtu.be" TargetMode="External"/><Relationship Id="rId2077" Type="http://schemas.openxmlformats.org/officeDocument/2006/relationships/hyperlink" Target="https://www.youtube.com/watch?v=4lOtCb_AozM&amp;feature=youtu.be" TargetMode="External"/><Relationship Id="rId2078" Type="http://schemas.openxmlformats.org/officeDocument/2006/relationships/hyperlink" Target="https://www.twitch.tv/videos/926486795" TargetMode="External"/><Relationship Id="rId2079" Type="http://schemas.openxmlformats.org/officeDocument/2006/relationships/hyperlink" Target="https://youtu.be/U69TxGBhuZk" TargetMode="External"/><Relationship Id="rId1610" Type="http://schemas.openxmlformats.org/officeDocument/2006/relationships/hyperlink" Target="https://clips.twitch.tv/SpookyCharmingOysterBleedPurple-iRh2J8TzLcA4QqHg" TargetMode="External"/><Relationship Id="rId1611" Type="http://schemas.openxmlformats.org/officeDocument/2006/relationships/hyperlink" Target="https://youtu.be/QeszC6mw3b8?t=54" TargetMode="External"/><Relationship Id="rId1612" Type="http://schemas.openxmlformats.org/officeDocument/2006/relationships/hyperlink" Target="https://clips.twitch.tv/SpunkyBlatantTubersPermaSmug-k4XiZoJWp5f4FqUo" TargetMode="External"/><Relationship Id="rId1613" Type="http://schemas.openxmlformats.org/officeDocument/2006/relationships/hyperlink" Target="https://clips.twitch.tv/TawdryBlightedCaterpillarFunRun-eXdc4kpZK0RgZwCd" TargetMode="External"/><Relationship Id="rId1614" Type="http://schemas.openxmlformats.org/officeDocument/2006/relationships/hyperlink" Target="https://youtu.be/MTzkGoZVGHA" TargetMode="External"/><Relationship Id="rId1615" Type="http://schemas.openxmlformats.org/officeDocument/2006/relationships/hyperlink" Target="https://youtu.be/RvGq_8_92j4" TargetMode="External"/><Relationship Id="rId1616" Type="http://schemas.openxmlformats.org/officeDocument/2006/relationships/hyperlink" Target="https://youtu.be/gExjuVTIyK8" TargetMode="External"/><Relationship Id="rId907" Type="http://schemas.openxmlformats.org/officeDocument/2006/relationships/hyperlink" Target="https://youtu.be/8yabOhg3fUI" TargetMode="External"/><Relationship Id="rId1617" Type="http://schemas.openxmlformats.org/officeDocument/2006/relationships/hyperlink" Target="https://youtu.be/Gyu9gUc51c0" TargetMode="External"/><Relationship Id="rId906" Type="http://schemas.openxmlformats.org/officeDocument/2006/relationships/hyperlink" Target="https://youtu.be/P7ngqIpqHs0" TargetMode="External"/><Relationship Id="rId1618" Type="http://schemas.openxmlformats.org/officeDocument/2006/relationships/hyperlink" Target="https://youtu.be/NDZ498hO4ps" TargetMode="External"/><Relationship Id="rId905" Type="http://schemas.openxmlformats.org/officeDocument/2006/relationships/hyperlink" Target="https://youtu.be/TjlgRuQW9S4" TargetMode="External"/><Relationship Id="rId1619" Type="http://schemas.openxmlformats.org/officeDocument/2006/relationships/hyperlink" Target="https://youtu.be/oqnUAc-eCOQ"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aJEeerFydbY" TargetMode="External"/><Relationship Id="rId1601" Type="http://schemas.openxmlformats.org/officeDocument/2006/relationships/hyperlink" Target="https://clips.twitch.tv/HandsomeHotSardineKeyboardCat-d5m03tlMt9kIhJ92" TargetMode="External"/><Relationship Id="rId1602" Type="http://schemas.openxmlformats.org/officeDocument/2006/relationships/hyperlink" Target="https://youtu.be/iFVDUg4gs6o" TargetMode="External"/><Relationship Id="rId1603" Type="http://schemas.openxmlformats.org/officeDocument/2006/relationships/hyperlink" Target="https://clips.twitch.tv/TenderSwissYakinikuKappaPride-RQaik0EdWyz4ghDy" TargetMode="External"/><Relationship Id="rId1604" Type="http://schemas.openxmlformats.org/officeDocument/2006/relationships/hyperlink" Target="https://clips.twitch.tv/SourUgliestGoldfishHotPokket-nZLkoBE_OPYCSPWc" TargetMode="External"/><Relationship Id="rId1605" Type="http://schemas.openxmlformats.org/officeDocument/2006/relationships/hyperlink" Target="https://clips.twitch.tv/NeighborlyPricklyCiderPraiseIt-So9P_MF7gBGerYSU" TargetMode="External"/><Relationship Id="rId1606" Type="http://schemas.openxmlformats.org/officeDocument/2006/relationships/hyperlink" Target="https://youtu.be/dzNrI6CxZAI" TargetMode="External"/><Relationship Id="rId1607" Type="http://schemas.openxmlformats.org/officeDocument/2006/relationships/hyperlink" Target="https://youtu.be/O4qFXg4PBRo" TargetMode="External"/><Relationship Id="rId1608" Type="http://schemas.openxmlformats.org/officeDocument/2006/relationships/hyperlink" Target="https://clips.twitch.tv/CleanSpinelessGalagoCopyThis-DzdBNNFRT_zUCXiw" TargetMode="External"/><Relationship Id="rId1609" Type="http://schemas.openxmlformats.org/officeDocument/2006/relationships/hyperlink" Target="https://youtu.be/sHcncU8wv-A" TargetMode="External"/><Relationship Id="rId1631" Type="http://schemas.openxmlformats.org/officeDocument/2006/relationships/hyperlink" Target="https://youtu.be/dj05sSh1pgc" TargetMode="External"/><Relationship Id="rId1632" Type="http://schemas.openxmlformats.org/officeDocument/2006/relationships/hyperlink" Target="https://youtu.be/4nNC7K7PtAY" TargetMode="External"/><Relationship Id="rId1633" Type="http://schemas.openxmlformats.org/officeDocument/2006/relationships/hyperlink" Target="https://youtu.be/nY-Rcxy9cU8" TargetMode="External"/><Relationship Id="rId1634" Type="http://schemas.openxmlformats.org/officeDocument/2006/relationships/hyperlink" Target="https://youtu.be/WJ1IZ_vrD1g" TargetMode="External"/><Relationship Id="rId1635" Type="http://schemas.openxmlformats.org/officeDocument/2006/relationships/hyperlink" Target="https://youtu.be/KO-uV-a2Lc8" TargetMode="External"/><Relationship Id="rId1636" Type="http://schemas.openxmlformats.org/officeDocument/2006/relationships/hyperlink" Target="https://youtu.be/RI5AcY84MEo" TargetMode="External"/><Relationship Id="rId1637" Type="http://schemas.openxmlformats.org/officeDocument/2006/relationships/hyperlink" Target="https://youtu.be/Xp9IP1lZ7LU" TargetMode="External"/><Relationship Id="rId1638" Type="http://schemas.openxmlformats.org/officeDocument/2006/relationships/hyperlink" Target="https://youtu.be/ZPR9oUIQeEA"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gHoGodHBYmM"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ub1wrT2wc" TargetMode="External"/><Relationship Id="rId1620" Type="http://schemas.openxmlformats.org/officeDocument/2006/relationships/hyperlink" Target="https://youtu.be/3Mna_6YKMV0" TargetMode="External"/><Relationship Id="rId1621" Type="http://schemas.openxmlformats.org/officeDocument/2006/relationships/hyperlink" Target="https://youtu.be/ut2EL2pR3q4" TargetMode="External"/><Relationship Id="rId1622" Type="http://schemas.openxmlformats.org/officeDocument/2006/relationships/hyperlink" Target="https://youtu.be/uePJ0EltjPY" TargetMode="External"/><Relationship Id="rId1623" Type="http://schemas.openxmlformats.org/officeDocument/2006/relationships/hyperlink" Target="https://youtu.be/YxpK9Nc-PAc" TargetMode="External"/><Relationship Id="rId1624" Type="http://schemas.openxmlformats.org/officeDocument/2006/relationships/hyperlink" Target="https://youtu.be/ZAZZPqkBtMg" TargetMode="External"/><Relationship Id="rId1625" Type="http://schemas.openxmlformats.org/officeDocument/2006/relationships/hyperlink" Target="https://youtu.be/YEFaOcnCTJc" TargetMode="External"/><Relationship Id="rId1626" Type="http://schemas.openxmlformats.org/officeDocument/2006/relationships/hyperlink" Target="https://youtu.be/gz34-kpuR84" TargetMode="External"/><Relationship Id="rId1627" Type="http://schemas.openxmlformats.org/officeDocument/2006/relationships/hyperlink" Target="https://youtu.be/UmwGM4VFmLI" TargetMode="External"/><Relationship Id="rId918" Type="http://schemas.openxmlformats.org/officeDocument/2006/relationships/hyperlink" Target="https://youtu.be/WDHxPkuC07w" TargetMode="External"/><Relationship Id="rId1628" Type="http://schemas.openxmlformats.org/officeDocument/2006/relationships/hyperlink" Target="https://youtu.be/vnxCm164M-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2v0HEK6dxOU"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ingleFilthyTitanItsBoshyTime-ExNjOf07AwNRVUnF"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TenuousCautiousAnteaterYouWHY-TO3L98dvBAZ5v_Il"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picySeductiveGerbilTinyFace-RS3GOcfsWCdPSeCP"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HsmWbWdEeec" TargetMode="External"/><Relationship Id="rId1691" Type="http://schemas.openxmlformats.org/officeDocument/2006/relationships/hyperlink" Target="https://clips.twitch.tv/CrepuscularGlutenFreeTriangle4Head-G1GncI5mOyblE7lb" TargetMode="External"/><Relationship Id="rId1692" Type="http://schemas.openxmlformats.org/officeDocument/2006/relationships/hyperlink" Target="https://clips.twitch.tv/CourteousSucculentFlamingoBrokeBack-DVt66cWUV6FhMqQQ"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97926436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IcyInnocentSaladVoHiYo-NGu_Safk1kUe48Bn"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RoughFantasticShieldAMPTropPunch-xbmm8vH3jpw7p4Ib"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youtu.be/LyJdXooB9YY"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owerfulSolidCobraLitFam-sEProl-5R3vDO70U"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SlipperyHeadstrongOpossumUnSane-8Unv7ShlQXNcgCpj"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SnappyPopularPlumageKippa-oFAcJHCmo2dYAqbW"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PreciousArbitraryCockroachTheThing-NoAlpC-FLeFL4OXk"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zxdCgZxKjxs?t=503" TargetMode="External"/><Relationship Id="rId1681" Type="http://schemas.openxmlformats.org/officeDocument/2006/relationships/hyperlink" Target="https://youtu.be/h2XcnyNjrM0?t=255"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7RLL-1f6vME?t=25"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BusyInterestingPicklesM4xHeh-tMtBAnukEan4sFei"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KitschyTalentedMartenMrDestructoid-MlIZI_PwnH00qEiq"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PopularThankfulKoalaBrokeBack-QOOiXTj8G4jLIpMu"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JSJGzbP8r5E" TargetMode="External"/><Relationship Id="rId1654" Type="http://schemas.openxmlformats.org/officeDocument/2006/relationships/hyperlink" Target="https://clips.twitch.tv/BashfulMotionlessTubersWholeWheat-F9xnZx67X7RMviOH" TargetMode="External"/><Relationship Id="rId1655" Type="http://schemas.openxmlformats.org/officeDocument/2006/relationships/hyperlink" Target="https://youtu.be/WJwu3sIVOa4" TargetMode="External"/><Relationship Id="rId1656" Type="http://schemas.openxmlformats.org/officeDocument/2006/relationships/hyperlink" Target="https://youtu.be/drOl-mv8UDc" TargetMode="External"/><Relationship Id="rId1657" Type="http://schemas.openxmlformats.org/officeDocument/2006/relationships/hyperlink" Target="https://youtu.be/X9P3epB6wNQ" TargetMode="External"/><Relationship Id="rId1658" Type="http://schemas.openxmlformats.org/officeDocument/2006/relationships/hyperlink" Target="https://youtu.be/cR5JFFo13zE" TargetMode="External"/><Relationship Id="rId1659" Type="http://schemas.openxmlformats.org/officeDocument/2006/relationships/hyperlink" Target="https://youtu.be/Xh4zqoda-sc"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_vjTDLIvgso" TargetMode="External"/><Relationship Id="rId1651" Type="http://schemas.openxmlformats.org/officeDocument/2006/relationships/hyperlink" Target="https://youtu.be/i1bcAl_kw6k" TargetMode="External"/><Relationship Id="rId1652" Type="http://schemas.openxmlformats.org/officeDocument/2006/relationships/hyperlink" Target="https://youtu.be/cmOdHZFJCEo" TargetMode="External"/><Relationship Id="rId1642" Type="http://schemas.openxmlformats.org/officeDocument/2006/relationships/hyperlink" Target="https://youtu.be/xqGdtKz3vWg" TargetMode="External"/><Relationship Id="rId1643" Type="http://schemas.openxmlformats.org/officeDocument/2006/relationships/hyperlink" Target="https://youtu.be/V87CeEi0AsQ" TargetMode="External"/><Relationship Id="rId1644" Type="http://schemas.openxmlformats.org/officeDocument/2006/relationships/hyperlink" Target="https://youtu.be/R9wP8ND1I6s" TargetMode="External"/><Relationship Id="rId1645" Type="http://schemas.openxmlformats.org/officeDocument/2006/relationships/hyperlink" Target="https://youtu.be/t5hXpPGKNyA" TargetMode="External"/><Relationship Id="rId1646" Type="http://schemas.openxmlformats.org/officeDocument/2006/relationships/hyperlink" Target="https://youtu.be/eFN7WguO3DU" TargetMode="External"/><Relationship Id="rId1647" Type="http://schemas.openxmlformats.org/officeDocument/2006/relationships/hyperlink" Target="https://youtu.be/6ckMTVhUsz0" TargetMode="External"/><Relationship Id="rId1648" Type="http://schemas.openxmlformats.org/officeDocument/2006/relationships/hyperlink" Target="https://clips.twitch.tv/SpinelessCrowdedMetalNotLikeThis-NFgxTWVg1bHGAQFi" TargetMode="External"/><Relationship Id="rId1649" Type="http://schemas.openxmlformats.org/officeDocument/2006/relationships/hyperlink" Target="https://clips.twitch.tv/AbrasiveHonestOrangeChefFrank-j8cDNyhsaAF9Icmr"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loNcgSec9fw" TargetMode="External"/><Relationship Id="rId1641" Type="http://schemas.openxmlformats.org/officeDocument/2006/relationships/hyperlink" Target="https://youtu.be/wU6hfjRrSxo" TargetMode="External"/><Relationship Id="rId1675" Type="http://schemas.openxmlformats.org/officeDocument/2006/relationships/hyperlink" Target="https://youtu.be/pqHu_DCan8A?t=168" TargetMode="External"/><Relationship Id="rId1676" Type="http://schemas.openxmlformats.org/officeDocument/2006/relationships/hyperlink" Target="https://youtu.be/bTLav8Z0d5c" TargetMode="External"/><Relationship Id="rId1677" Type="http://schemas.openxmlformats.org/officeDocument/2006/relationships/hyperlink" Target="https://clips.twitch.tv/FrailObservantIcecreamGivePLZ-liw9Dl9Or3Rv5eee" TargetMode="External"/><Relationship Id="rId1678" Type="http://schemas.openxmlformats.org/officeDocument/2006/relationships/hyperlink" Target="https://clips.twitch.tv/HotCooperativeOpossumPJSalt-IufDvRF0-_gSjIoA" TargetMode="External"/><Relationship Id="rId1679" Type="http://schemas.openxmlformats.org/officeDocument/2006/relationships/hyperlink" Target="https://youtu.be/q0GI89tbmTM?t=257"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BPjytbNrRv4?t=160"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YniuVwsS0lw?t=237" TargetMode="External"/><Relationship Id="rId1672" Type="http://schemas.openxmlformats.org/officeDocument/2006/relationships/hyperlink" Target="https://www.twitch.tv/videos/1110672226" TargetMode="External"/><Relationship Id="rId1673" Type="http://schemas.openxmlformats.org/officeDocument/2006/relationships/hyperlink" Target="https://youtu.be/44D6qGmxI0g?t=232" TargetMode="External"/><Relationship Id="rId1674" Type="http://schemas.openxmlformats.org/officeDocument/2006/relationships/hyperlink" Target="https://youtu.be/CPgWStNzuwc?t=268" TargetMode="External"/><Relationship Id="rId1664" Type="http://schemas.openxmlformats.org/officeDocument/2006/relationships/hyperlink" Target="https://youtu.be/Ebxa9QLmsOA" TargetMode="External"/><Relationship Id="rId1665" Type="http://schemas.openxmlformats.org/officeDocument/2006/relationships/hyperlink" Target="https://clips.twitch.tv/CovertStrongKumquatAMPEnergyCherry-SNR_WdDRKX1IWsZX" TargetMode="External"/><Relationship Id="rId1666" Type="http://schemas.openxmlformats.org/officeDocument/2006/relationships/hyperlink" Target="https://clips.twitch.tv/RelievedSuaveSpaghettiStoneLightning-oc-Tpew5oC1VrvWX" TargetMode="External"/><Relationship Id="rId1667" Type="http://schemas.openxmlformats.org/officeDocument/2006/relationships/hyperlink" Target="https://clips.twitch.tv/FaintSoftMochaWTRuck-qoK4I-YfhhUo9cNQ" TargetMode="External"/><Relationship Id="rId1668" Type="http://schemas.openxmlformats.org/officeDocument/2006/relationships/hyperlink" Target="https://clips.twitch.tv/MoldySplendidRhinocerosRickroll-GcvBBSYnACIwSpll" TargetMode="External"/><Relationship Id="rId1669" Type="http://schemas.openxmlformats.org/officeDocument/2006/relationships/hyperlink" Target="https://clips.twitch.tv/VictoriousDelightfulBunnyAliens-a9XNN49WY-nedmyt"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DistinctSuccessfulSheepUnSane-jLeVVYFC94IXBfkt" TargetMode="External"/><Relationship Id="rId1661" Type="http://schemas.openxmlformats.org/officeDocument/2006/relationships/hyperlink" Target="https://clips.twitch.tv/ElatedGiftedPenguinKreygasm" TargetMode="External"/><Relationship Id="rId1662" Type="http://schemas.openxmlformats.org/officeDocument/2006/relationships/hyperlink" Target="https://clips.twitch.tv/WiseBlitheWombatThunBeast-DSaNfN9_JZ-ExMnk" TargetMode="External"/><Relationship Id="rId1663" Type="http://schemas.openxmlformats.org/officeDocument/2006/relationships/hyperlink" Target="https://www.twitch.tv/videos/1080842925"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1.xml"/><Relationship Id="rId2138" Type="http://schemas.openxmlformats.org/officeDocument/2006/relationships/table" Target="../tables/table2.xml"/><Relationship Id="rId2139"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www.twitch.tv/videos/980535952"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clips.twitch.tv/FantasticHumbleNuggetsAMPTropPunch-8vOucFusTrXlS3mn"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drawing" Target="../drawings/drawing2.xm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2133" Type="http://schemas.openxmlformats.org/officeDocument/2006/relationships/vmlDrawing" Target="../drawings/vmlDrawing1.vm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fhIenEkLlY"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HLtLqTHqXYA"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_iXBKQwq-Ys" TargetMode="External"/><Relationship Id="rId2107" Type="http://schemas.openxmlformats.org/officeDocument/2006/relationships/hyperlink" Target="https://youtu.be/qo_9Tt8brsI" TargetMode="External"/><Relationship Id="rId2108" Type="http://schemas.openxmlformats.org/officeDocument/2006/relationships/hyperlink" Target="https://www.dailymotion.com/video/x7ykd9v?playlist=x6lwdx" TargetMode="External"/><Relationship Id="rId2109" Type="http://schemas.openxmlformats.org/officeDocument/2006/relationships/hyperlink" Target="https://www.youtube.com/watch?v=sJkf6_jvdMY"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youtube.com/watch?v=pup88pmhfik&amp;list=PLH8CCpX902G8-DFOg7YgVOyqIefxKmrqU&amp;index=1&amp;ab_channel=Trobbin"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youtube.com/watch?v=bymG0fP87Kc&amp;list=PLH8CCpX902G8-DFOg7YgVOyqIefxKmrqU&amp;index=5&amp;ab_channel=Trobbin"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www.twitch.tv/videos/856216849"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www.twitch.tv/videos/1100634688"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PrettySillySowSmoocherZ-JGR5f22YfuR4vSpF" TargetMode="External"/><Relationship Id="rId2127" Type="http://schemas.openxmlformats.org/officeDocument/2006/relationships/hyperlink" Target="https://clips.twitch.tv/PunchyAgitatedCardOMGScoots-IUFIXeBxJHu4yc7f" TargetMode="External"/><Relationship Id="rId2128" Type="http://schemas.openxmlformats.org/officeDocument/2006/relationships/hyperlink" Target="https://clips.twitch.tv/AcceptableHeartlessSwallowRalpherZ-6xSu6NcEeyUdPQ5L" TargetMode="External"/><Relationship Id="rId2129" Type="http://schemas.openxmlformats.org/officeDocument/2006/relationships/hyperlink" Target="https://clips.twitch.tv/DeterminedHelplessSandwichBleedPurple-lAYeTZqEQx6MtdGl"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txmlCrRSxv8"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youtu.be/7fwDH3Vvugs"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youtu.be/mBWx5Q8SrX0"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BenevolentHelpfulDumplingsPrimeMe-C00CjCwHGZ-srYUV"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www.twitch.tv/videos/987882406"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www.twitch.tv/videos/993840737"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PCcI6CIPGqk"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xWCGegw2YqQ" TargetMode="External"/><Relationship Id="rId2117" Type="http://schemas.openxmlformats.org/officeDocument/2006/relationships/hyperlink" Target="https://www.youtube.com/watch?v=oO5-I1f_Syo" TargetMode="External"/><Relationship Id="rId2118" Type="http://schemas.openxmlformats.org/officeDocument/2006/relationships/hyperlink" Target="https://www.youtube.com/watch?v=YKJ05njeDNs" TargetMode="External"/><Relationship Id="rId2119" Type="http://schemas.openxmlformats.org/officeDocument/2006/relationships/hyperlink" Target="https://twitter.com/zelpikukirby/status/1295234878305271808"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clips.twitch.tv/BoredGrossSageResidentSleeper-RoadRockbjIdqeRh"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HPXO9760duU&amp;"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R4IxK2k5dl0&amp;"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JVJuFsqyJ7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twitch.tv/videos/92447112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0" t="s">
        <v>10092</v>
      </c>
      <c r="B1" s="1371" t="s">
        <v>10093</v>
      </c>
      <c r="C1" s="1371" t="s">
        <v>43</v>
      </c>
      <c r="D1" s="1372" t="s">
        <v>10094</v>
      </c>
      <c r="E1" s="1371" t="s">
        <v>10095</v>
      </c>
      <c r="F1" s="1373" t="s">
        <v>10096</v>
      </c>
    </row>
    <row r="2">
      <c r="A2" s="1374"/>
      <c r="B2" s="1375"/>
      <c r="C2" s="1375"/>
      <c r="D2" s="1375"/>
      <c r="E2" s="1375"/>
      <c r="F2" s="1375"/>
    </row>
    <row r="3">
      <c r="A3" s="1374"/>
      <c r="B3" s="1375"/>
      <c r="C3" s="1375"/>
      <c r="D3" s="1375"/>
      <c r="E3" s="1375"/>
      <c r="F3" s="1375"/>
    </row>
    <row r="4">
      <c r="A4" s="1376" t="s">
        <v>10097</v>
      </c>
      <c r="B4" s="1377" t="s">
        <v>10098</v>
      </c>
      <c r="C4" s="1378"/>
      <c r="D4" s="1378"/>
      <c r="E4" s="1378"/>
      <c r="F4" s="1379"/>
    </row>
    <row r="5">
      <c r="A5" s="1375"/>
      <c r="B5" s="1380"/>
      <c r="C5" s="725"/>
      <c r="D5" s="725"/>
      <c r="E5" s="725"/>
      <c r="F5" s="1381"/>
    </row>
    <row r="6">
      <c r="A6" s="1382" t="s">
        <v>10098</v>
      </c>
      <c r="B6" s="1383" t="s">
        <v>10099</v>
      </c>
      <c r="C6" s="1384" t="s">
        <v>3048</v>
      </c>
      <c r="D6" s="1385" t="s">
        <v>10100</v>
      </c>
      <c r="E6" s="1384" t="s">
        <v>10101</v>
      </c>
      <c r="F6" s="1386">
        <v>44233.0</v>
      </c>
    </row>
    <row r="7">
      <c r="A7" s="1382" t="s">
        <v>10102</v>
      </c>
      <c r="B7" s="1387" t="s">
        <v>10103</v>
      </c>
      <c r="C7" s="1384" t="s">
        <v>424</v>
      </c>
      <c r="D7" s="1385" t="s">
        <v>10104</v>
      </c>
      <c r="E7" s="1384" t="s">
        <v>10101</v>
      </c>
      <c r="F7" s="1386">
        <v>43878.0</v>
      </c>
    </row>
    <row r="8">
      <c r="A8" s="1382" t="s">
        <v>10105</v>
      </c>
      <c r="B8" s="1388" t="s">
        <v>10106</v>
      </c>
      <c r="C8" s="1384" t="s">
        <v>97</v>
      </c>
      <c r="D8" s="1385" t="s">
        <v>10107</v>
      </c>
      <c r="E8" s="1384" t="s">
        <v>10101</v>
      </c>
      <c r="F8" s="1386">
        <v>43879.0</v>
      </c>
    </row>
    <row r="9">
      <c r="A9" s="1389" t="s">
        <v>10108</v>
      </c>
      <c r="B9" s="1390" t="s">
        <v>10109</v>
      </c>
      <c r="C9" s="1384" t="s">
        <v>3282</v>
      </c>
      <c r="D9" s="1385" t="s">
        <v>10110</v>
      </c>
      <c r="E9" s="1384" t="s">
        <v>10111</v>
      </c>
      <c r="F9" s="1386">
        <v>44084.0</v>
      </c>
    </row>
    <row r="10">
      <c r="A10" s="1389" t="s">
        <v>10112</v>
      </c>
      <c r="B10" s="1390" t="s">
        <v>10113</v>
      </c>
      <c r="C10" s="1391"/>
      <c r="D10" s="1392"/>
      <c r="E10" s="1391"/>
      <c r="F10" s="1391"/>
    </row>
    <row r="11">
      <c r="A11" s="1389" t="s">
        <v>10114</v>
      </c>
      <c r="B11" s="1390"/>
      <c r="C11" s="1391"/>
      <c r="D11" s="1392"/>
      <c r="E11" s="1391"/>
      <c r="F11" s="1391"/>
    </row>
    <row r="12">
      <c r="A12" s="1382" t="s">
        <v>10115</v>
      </c>
      <c r="B12" s="1390"/>
      <c r="C12" s="1391"/>
      <c r="D12" s="1392"/>
      <c r="E12" s="1391"/>
      <c r="F12" s="1391"/>
    </row>
    <row r="13">
      <c r="A13" s="1393" t="s">
        <v>10116</v>
      </c>
      <c r="B13" s="1390"/>
      <c r="C13" s="1391"/>
      <c r="D13" s="1392"/>
      <c r="E13" s="1391"/>
      <c r="F13" s="1391"/>
    </row>
    <row r="14" ht="15.75" customHeight="1">
      <c r="A14" s="1382" t="s">
        <v>10117</v>
      </c>
      <c r="B14" s="1377" t="s">
        <v>10102</v>
      </c>
      <c r="C14" s="1378"/>
      <c r="D14" s="1378"/>
      <c r="E14" s="1378"/>
      <c r="F14" s="1379"/>
    </row>
    <row r="15">
      <c r="A15" s="1382" t="s">
        <v>10118</v>
      </c>
      <c r="B15" s="1380"/>
      <c r="C15" s="725"/>
      <c r="D15" s="725"/>
      <c r="E15" s="725"/>
      <c r="F15" s="1381"/>
    </row>
    <row r="16">
      <c r="A16" s="1382" t="s">
        <v>10119</v>
      </c>
      <c r="B16" s="1383" t="s">
        <v>10099</v>
      </c>
      <c r="C16" s="1384" t="s">
        <v>3048</v>
      </c>
      <c r="D16" s="1385" t="s">
        <v>10120</v>
      </c>
      <c r="E16" s="1384" t="s">
        <v>10101</v>
      </c>
      <c r="F16" s="1386">
        <v>44250.0</v>
      </c>
    </row>
    <row r="17">
      <c r="A17" s="1389" t="s">
        <v>10121</v>
      </c>
      <c r="B17" s="1387" t="s">
        <v>10103</v>
      </c>
      <c r="C17" s="1384" t="s">
        <v>3960</v>
      </c>
      <c r="D17" s="1385" t="s">
        <v>10122</v>
      </c>
      <c r="E17" s="1384" t="s">
        <v>10101</v>
      </c>
      <c r="F17" s="1386">
        <v>43364.0</v>
      </c>
    </row>
    <row r="18">
      <c r="A18" s="1389" t="s">
        <v>10123</v>
      </c>
      <c r="B18" s="1388" t="s">
        <v>10106</v>
      </c>
      <c r="C18" s="1384" t="s">
        <v>10124</v>
      </c>
      <c r="D18" s="1385" t="s">
        <v>10125</v>
      </c>
      <c r="E18" s="1384" t="s">
        <v>10111</v>
      </c>
      <c r="F18" s="1386">
        <v>43757.0</v>
      </c>
    </row>
    <row r="19">
      <c r="A19" s="1389" t="s">
        <v>10126</v>
      </c>
      <c r="B19" s="1390" t="s">
        <v>10109</v>
      </c>
      <c r="C19" s="1384" t="s">
        <v>10127</v>
      </c>
      <c r="D19" s="1385" t="s">
        <v>10128</v>
      </c>
      <c r="E19" s="1384" t="s">
        <v>10111</v>
      </c>
      <c r="F19" s="1386">
        <v>43438.0</v>
      </c>
    </row>
    <row r="20">
      <c r="A20" s="1393" t="s">
        <v>10129</v>
      </c>
      <c r="B20" s="1390" t="s">
        <v>10113</v>
      </c>
      <c r="C20" s="1391"/>
      <c r="D20" s="1392"/>
      <c r="E20" s="1391"/>
      <c r="F20" s="1391"/>
    </row>
    <row r="21">
      <c r="A21" s="1393" t="s">
        <v>10130</v>
      </c>
      <c r="B21" s="1394"/>
      <c r="C21" s="1391"/>
      <c r="D21" s="1392"/>
      <c r="E21" s="1391"/>
      <c r="F21" s="1391"/>
    </row>
    <row r="22">
      <c r="A22" s="1393" t="s">
        <v>10131</v>
      </c>
      <c r="B22" s="1394"/>
      <c r="C22" s="1391"/>
      <c r="D22" s="1392"/>
      <c r="E22" s="1391"/>
      <c r="F22" s="1391"/>
    </row>
    <row r="23">
      <c r="A23" s="1395" t="s">
        <v>10132</v>
      </c>
      <c r="B23" s="1394"/>
      <c r="C23" s="1391"/>
      <c r="D23" s="1392"/>
      <c r="E23" s="1391"/>
      <c r="F23" s="1391"/>
    </row>
    <row r="24">
      <c r="A24" s="1396"/>
      <c r="B24" s="1397" t="s">
        <v>10105</v>
      </c>
      <c r="C24" s="1378"/>
      <c r="D24" s="1378"/>
      <c r="E24" s="1378"/>
      <c r="F24" s="1379"/>
    </row>
    <row r="25">
      <c r="A25" s="1396"/>
      <c r="B25" s="725"/>
      <c r="C25" s="725"/>
      <c r="D25" s="725"/>
      <c r="E25" s="725"/>
      <c r="F25" s="1381"/>
    </row>
    <row r="26">
      <c r="A26" s="1396"/>
      <c r="B26" s="1383" t="s">
        <v>10099</v>
      </c>
      <c r="C26" s="1384" t="s">
        <v>10133</v>
      </c>
      <c r="D26" s="1385" t="s">
        <v>10134</v>
      </c>
      <c r="E26" s="1384" t="s">
        <v>10101</v>
      </c>
      <c r="F26" s="1386">
        <v>44021.0</v>
      </c>
    </row>
    <row r="27">
      <c r="A27" s="1396"/>
      <c r="B27" s="1387" t="s">
        <v>10103</v>
      </c>
      <c r="C27" s="1384" t="s">
        <v>4172</v>
      </c>
      <c r="D27" s="1385" t="s">
        <v>10135</v>
      </c>
      <c r="E27" s="1384" t="s">
        <v>10111</v>
      </c>
      <c r="F27" s="1386">
        <v>44022.0</v>
      </c>
    </row>
    <row r="28">
      <c r="A28" s="1396"/>
      <c r="B28" s="1388" t="s">
        <v>10106</v>
      </c>
      <c r="C28" s="1384" t="s">
        <v>10136</v>
      </c>
      <c r="D28" s="1385" t="s">
        <v>10137</v>
      </c>
      <c r="E28" s="1384" t="s">
        <v>10138</v>
      </c>
      <c r="F28" s="1386">
        <v>43884.0</v>
      </c>
    </row>
    <row r="29">
      <c r="A29" s="1396"/>
      <c r="B29" s="1390" t="s">
        <v>10109</v>
      </c>
      <c r="C29" s="1384" t="s">
        <v>4831</v>
      </c>
      <c r="D29" s="1385" t="s">
        <v>10139</v>
      </c>
      <c r="E29" s="1384" t="s">
        <v>10101</v>
      </c>
      <c r="F29" s="1386">
        <v>43892.0</v>
      </c>
    </row>
    <row r="30">
      <c r="A30" s="1396"/>
      <c r="B30" s="1390" t="s">
        <v>10113</v>
      </c>
      <c r="C30" s="1391"/>
      <c r="D30" s="1392"/>
      <c r="E30" s="1391"/>
      <c r="F30" s="1391"/>
    </row>
    <row r="31">
      <c r="A31" s="1396"/>
      <c r="B31" s="1394"/>
      <c r="C31" s="1391"/>
      <c r="D31" s="1392"/>
      <c r="E31" s="1391"/>
      <c r="F31" s="1391"/>
    </row>
    <row r="32">
      <c r="A32" s="1396"/>
      <c r="B32" s="1394"/>
      <c r="C32" s="1391"/>
      <c r="D32" s="1392"/>
      <c r="E32" s="1391"/>
      <c r="F32" s="1391"/>
    </row>
    <row r="33">
      <c r="A33" s="1396"/>
      <c r="B33" s="1394"/>
      <c r="C33" s="1391"/>
      <c r="D33" s="1392"/>
      <c r="E33" s="1391"/>
      <c r="F33" s="1391"/>
    </row>
    <row r="34">
      <c r="A34" s="1396"/>
      <c r="B34" s="1377" t="s">
        <v>10108</v>
      </c>
      <c r="C34" s="1378"/>
      <c r="D34" s="1378"/>
      <c r="E34" s="1378"/>
      <c r="F34" s="1379"/>
    </row>
    <row r="35">
      <c r="A35" s="1396"/>
      <c r="B35" s="1380"/>
      <c r="C35" s="725"/>
      <c r="D35" s="725"/>
      <c r="E35" s="725"/>
      <c r="F35" s="1381"/>
    </row>
    <row r="36">
      <c r="A36" s="1396"/>
      <c r="B36" s="1398" t="s">
        <v>10140</v>
      </c>
      <c r="C36" s="1378"/>
      <c r="D36" s="1378"/>
      <c r="E36" s="1378"/>
      <c r="F36" s="1379"/>
    </row>
    <row r="37">
      <c r="A37" s="1396"/>
      <c r="B37" s="1380"/>
      <c r="C37" s="725"/>
      <c r="D37" s="725"/>
      <c r="E37" s="725"/>
      <c r="F37" s="1381"/>
    </row>
    <row r="38">
      <c r="A38" s="1396"/>
      <c r="B38" s="1383" t="s">
        <v>10099</v>
      </c>
      <c r="C38" s="1399" t="s">
        <v>213</v>
      </c>
      <c r="D38" s="1385" t="s">
        <v>10141</v>
      </c>
      <c r="E38" s="1384" t="s">
        <v>10101</v>
      </c>
      <c r="F38" s="1386">
        <v>43659.0</v>
      </c>
    </row>
    <row r="39">
      <c r="A39" s="1396"/>
      <c r="B39" s="1387" t="s">
        <v>10103</v>
      </c>
      <c r="C39" s="1384" t="s">
        <v>2606</v>
      </c>
      <c r="D39" s="1385" t="s">
        <v>10142</v>
      </c>
      <c r="E39" s="1384" t="s">
        <v>10101</v>
      </c>
      <c r="F39" s="1386">
        <v>43228.0</v>
      </c>
    </row>
    <row r="40">
      <c r="A40" s="1396"/>
      <c r="B40" s="1388" t="s">
        <v>10106</v>
      </c>
      <c r="C40" s="1391"/>
      <c r="D40" s="1400"/>
      <c r="E40" s="1391"/>
      <c r="F40" s="1391"/>
    </row>
    <row r="41">
      <c r="A41" s="1396"/>
      <c r="B41" s="1390" t="s">
        <v>10109</v>
      </c>
      <c r="C41" s="1391"/>
      <c r="D41" s="1400"/>
      <c r="E41" s="1391"/>
      <c r="F41" s="1391"/>
    </row>
    <row r="42">
      <c r="A42" s="1396"/>
      <c r="B42" s="1390" t="s">
        <v>10113</v>
      </c>
      <c r="C42" s="1391"/>
      <c r="D42" s="1400"/>
      <c r="E42" s="1391"/>
      <c r="F42" s="1391"/>
    </row>
    <row r="43">
      <c r="A43" s="1396"/>
      <c r="B43" s="1394"/>
      <c r="C43" s="1391"/>
      <c r="D43" s="1400"/>
      <c r="E43" s="1391"/>
      <c r="F43" s="1391"/>
    </row>
    <row r="44">
      <c r="A44" s="1396"/>
      <c r="B44" s="1394"/>
      <c r="C44" s="1391"/>
      <c r="D44" s="1400"/>
      <c r="E44" s="1391"/>
      <c r="F44" s="1391"/>
    </row>
    <row r="45">
      <c r="A45" s="1396"/>
      <c r="B45" s="1394"/>
      <c r="C45" s="1391"/>
      <c r="D45" s="1400"/>
      <c r="E45" s="1391"/>
      <c r="F45" s="1391"/>
    </row>
    <row r="46">
      <c r="A46" s="1396"/>
      <c r="B46" s="1398" t="s">
        <v>10143</v>
      </c>
      <c r="C46" s="1378"/>
      <c r="D46" s="1378"/>
      <c r="E46" s="1378"/>
      <c r="F46" s="1379"/>
    </row>
    <row r="47">
      <c r="A47" s="1396"/>
      <c r="B47" s="1380"/>
      <c r="C47" s="725"/>
      <c r="D47" s="725"/>
      <c r="E47" s="725"/>
      <c r="F47" s="1381"/>
    </row>
    <row r="48">
      <c r="A48" s="1396"/>
      <c r="B48" s="1383" t="s">
        <v>10099</v>
      </c>
      <c r="C48" s="1384" t="s">
        <v>2606</v>
      </c>
      <c r="D48" s="1385" t="s">
        <v>10144</v>
      </c>
      <c r="E48" s="1384" t="s">
        <v>10101</v>
      </c>
      <c r="F48" s="1386">
        <v>43352.0</v>
      </c>
    </row>
    <row r="49">
      <c r="A49" s="1396"/>
      <c r="B49" s="1387" t="s">
        <v>10103</v>
      </c>
      <c r="C49" s="1384" t="s">
        <v>10145</v>
      </c>
      <c r="D49" s="1385" t="s">
        <v>10146</v>
      </c>
      <c r="E49" s="1384" t="s">
        <v>10101</v>
      </c>
      <c r="F49" s="1386">
        <v>43799.0</v>
      </c>
    </row>
    <row r="50">
      <c r="A50" s="1396"/>
      <c r="B50" s="1388" t="s">
        <v>10106</v>
      </c>
      <c r="C50" s="1391"/>
      <c r="D50" s="1392"/>
      <c r="E50" s="1391"/>
      <c r="F50" s="1391"/>
    </row>
    <row r="51">
      <c r="A51" s="1396"/>
      <c r="B51" s="1390" t="s">
        <v>10109</v>
      </c>
      <c r="C51" s="1391"/>
      <c r="D51" s="1392"/>
      <c r="E51" s="1391"/>
      <c r="F51" s="1391"/>
    </row>
    <row r="52">
      <c r="A52" s="1396"/>
      <c r="B52" s="1390" t="s">
        <v>10113</v>
      </c>
      <c r="C52" s="1391"/>
      <c r="D52" s="1392"/>
      <c r="E52" s="1391"/>
      <c r="F52" s="1391"/>
    </row>
    <row r="53">
      <c r="A53" s="1396"/>
      <c r="B53" s="1394"/>
      <c r="C53" s="1391"/>
      <c r="D53" s="1392"/>
      <c r="E53" s="1391"/>
      <c r="F53" s="1391"/>
    </row>
    <row r="54">
      <c r="A54" s="1396"/>
      <c r="B54" s="1394"/>
      <c r="C54" s="1391"/>
      <c r="D54" s="1392"/>
      <c r="E54" s="1391"/>
      <c r="F54" s="1391"/>
    </row>
    <row r="55">
      <c r="A55" s="1396"/>
      <c r="B55" s="1377" t="s">
        <v>10112</v>
      </c>
      <c r="C55" s="1378"/>
      <c r="D55" s="1378"/>
      <c r="E55" s="1378"/>
      <c r="F55" s="1379"/>
    </row>
    <row r="56">
      <c r="A56" s="1396"/>
      <c r="B56" s="1380"/>
      <c r="C56" s="725"/>
      <c r="D56" s="725"/>
      <c r="E56" s="725"/>
      <c r="F56" s="1381"/>
    </row>
    <row r="57">
      <c r="A57" s="1396"/>
      <c r="B57" s="1383" t="s">
        <v>10099</v>
      </c>
      <c r="C57" s="1384" t="s">
        <v>10145</v>
      </c>
      <c r="D57" s="1401" t="s">
        <v>10147</v>
      </c>
      <c r="E57" s="1384" t="s">
        <v>10101</v>
      </c>
      <c r="F57" s="1402">
        <v>43740.0</v>
      </c>
    </row>
    <row r="58">
      <c r="A58" s="1396"/>
      <c r="B58" s="1387" t="s">
        <v>10103</v>
      </c>
      <c r="C58" s="1384" t="s">
        <v>8550</v>
      </c>
      <c r="D58" s="1401" t="s">
        <v>10148</v>
      </c>
      <c r="E58" s="1384" t="s">
        <v>10101</v>
      </c>
      <c r="F58" s="1402">
        <v>42098.0</v>
      </c>
    </row>
    <row r="59">
      <c r="A59" s="1396"/>
      <c r="B59" s="1388" t="s">
        <v>10106</v>
      </c>
      <c r="C59" s="1391"/>
      <c r="D59" s="1403"/>
      <c r="E59" s="1391"/>
      <c r="F59" s="1396"/>
    </row>
    <row r="60">
      <c r="A60" s="1396"/>
      <c r="B60" s="1390" t="s">
        <v>10109</v>
      </c>
      <c r="C60" s="1391"/>
      <c r="D60" s="1403"/>
      <c r="E60" s="1391"/>
      <c r="F60" s="1396"/>
    </row>
    <row r="61">
      <c r="A61" s="1396"/>
      <c r="B61" s="1390" t="s">
        <v>10113</v>
      </c>
      <c r="C61" s="1391"/>
      <c r="D61" s="1403"/>
      <c r="E61" s="1391"/>
      <c r="F61" s="1396"/>
    </row>
    <row r="62">
      <c r="A62" s="1396"/>
      <c r="B62" s="1404"/>
      <c r="C62" s="1391"/>
      <c r="D62" s="1403"/>
      <c r="E62" s="1391"/>
      <c r="F62" s="1396"/>
    </row>
    <row r="63">
      <c r="A63" s="1396"/>
      <c r="B63" s="1404"/>
      <c r="C63" s="1391"/>
      <c r="D63" s="1403"/>
      <c r="E63" s="1391"/>
      <c r="F63" s="1396"/>
    </row>
    <row r="64">
      <c r="A64" s="1396"/>
      <c r="B64" s="1377" t="s">
        <v>10114</v>
      </c>
      <c r="C64" s="1378"/>
      <c r="D64" s="1378"/>
      <c r="E64" s="1378"/>
      <c r="F64" s="1379"/>
    </row>
    <row r="65">
      <c r="A65" s="1396"/>
      <c r="B65" s="1380"/>
      <c r="C65" s="725"/>
      <c r="D65" s="725"/>
      <c r="E65" s="725"/>
      <c r="F65" s="1381"/>
    </row>
    <row r="66">
      <c r="A66" s="1396"/>
      <c r="B66" s="1383" t="s">
        <v>10099</v>
      </c>
      <c r="C66" s="1384" t="s">
        <v>10149</v>
      </c>
      <c r="D66" s="1401" t="s">
        <v>10150</v>
      </c>
      <c r="E66" s="1384" t="s">
        <v>10151</v>
      </c>
      <c r="F66" s="1402">
        <v>43395.0</v>
      </c>
    </row>
    <row r="67">
      <c r="A67" s="1396"/>
      <c r="B67" s="1387" t="s">
        <v>10103</v>
      </c>
      <c r="C67" s="1384" t="s">
        <v>3087</v>
      </c>
      <c r="D67" s="1401" t="s">
        <v>10152</v>
      </c>
      <c r="E67" s="1384" t="s">
        <v>10111</v>
      </c>
      <c r="F67" s="1402">
        <v>43376.0</v>
      </c>
    </row>
    <row r="68">
      <c r="A68" s="1396"/>
      <c r="B68" s="1388" t="s">
        <v>10106</v>
      </c>
      <c r="C68" s="1391"/>
      <c r="D68" s="1403"/>
      <c r="E68" s="1391"/>
      <c r="F68" s="1396"/>
    </row>
    <row r="69">
      <c r="A69" s="1396"/>
      <c r="B69" s="1390" t="s">
        <v>10109</v>
      </c>
      <c r="C69" s="1391"/>
      <c r="D69" s="1403"/>
      <c r="E69" s="1391"/>
      <c r="F69" s="1396"/>
    </row>
    <row r="70">
      <c r="A70" s="1396"/>
      <c r="B70" s="1390" t="s">
        <v>10113</v>
      </c>
      <c r="C70" s="1391"/>
      <c r="D70" s="1403"/>
      <c r="E70" s="1391"/>
      <c r="F70" s="1396"/>
    </row>
    <row r="71">
      <c r="A71" s="1396"/>
      <c r="B71" s="1404"/>
      <c r="C71" s="1391"/>
      <c r="D71" s="1403"/>
      <c r="E71" s="1391"/>
      <c r="F71" s="1396"/>
    </row>
    <row r="72">
      <c r="A72" s="1396"/>
      <c r="B72" s="1404"/>
      <c r="C72" s="1391"/>
      <c r="D72" s="1403"/>
      <c r="E72" s="1391"/>
      <c r="F72" s="1396"/>
    </row>
    <row r="73">
      <c r="A73" s="1396"/>
      <c r="B73" s="1404"/>
      <c r="C73" s="1391"/>
      <c r="D73" s="1403"/>
      <c r="E73" s="1391"/>
      <c r="F73" s="1396"/>
    </row>
    <row r="74">
      <c r="A74" s="1396"/>
      <c r="B74" s="1377" t="s">
        <v>10115</v>
      </c>
      <c r="C74" s="1378"/>
      <c r="D74" s="1378"/>
      <c r="E74" s="1378"/>
      <c r="F74" s="1379"/>
    </row>
    <row r="75">
      <c r="A75" s="1396"/>
      <c r="B75" s="1380"/>
      <c r="C75" s="725"/>
      <c r="D75" s="725"/>
      <c r="E75" s="725"/>
      <c r="F75" s="1381"/>
    </row>
    <row r="76">
      <c r="A76" s="1396"/>
      <c r="B76" s="1405" t="s">
        <v>10153</v>
      </c>
      <c r="C76" s="1378"/>
      <c r="D76" s="1378"/>
      <c r="E76" s="1378"/>
      <c r="F76" s="1379"/>
    </row>
    <row r="77">
      <c r="A77" s="1396"/>
      <c r="B77" s="1380"/>
      <c r="C77" s="725"/>
      <c r="D77" s="725"/>
      <c r="E77" s="725"/>
      <c r="F77" s="1381"/>
    </row>
    <row r="78">
      <c r="A78" s="1396"/>
      <c r="B78" s="1383" t="s">
        <v>10099</v>
      </c>
      <c r="C78" s="1384" t="s">
        <v>213</v>
      </c>
      <c r="D78" s="1401" t="s">
        <v>10154</v>
      </c>
      <c r="E78" s="1384" t="s">
        <v>10101</v>
      </c>
      <c r="F78" s="1402">
        <v>43758.0</v>
      </c>
    </row>
    <row r="79">
      <c r="A79" s="1396"/>
      <c r="B79" s="1387" t="s">
        <v>10103</v>
      </c>
      <c r="C79" s="1391"/>
      <c r="D79" s="1403"/>
      <c r="E79" s="1391"/>
      <c r="F79" s="1396"/>
    </row>
    <row r="80">
      <c r="A80" s="1396"/>
      <c r="B80" s="1388" t="s">
        <v>10106</v>
      </c>
      <c r="C80" s="1391"/>
      <c r="D80" s="1403"/>
      <c r="E80" s="1391"/>
      <c r="F80" s="1396"/>
    </row>
    <row r="81">
      <c r="A81" s="1396"/>
      <c r="B81" s="1390" t="s">
        <v>10109</v>
      </c>
      <c r="C81" s="1391"/>
      <c r="D81" s="1403"/>
      <c r="E81" s="1391"/>
      <c r="F81" s="1396"/>
    </row>
    <row r="82">
      <c r="A82" s="1396"/>
      <c r="B82" s="1390" t="s">
        <v>10113</v>
      </c>
      <c r="C82" s="1391"/>
      <c r="D82" s="1403"/>
      <c r="E82" s="1391"/>
      <c r="F82" s="1396"/>
    </row>
    <row r="83">
      <c r="A83" s="1396"/>
      <c r="B83" s="1404"/>
      <c r="C83" s="1391"/>
      <c r="D83" s="1403"/>
      <c r="E83" s="1391"/>
      <c r="F83" s="1396"/>
    </row>
    <row r="84">
      <c r="A84" s="1396"/>
      <c r="B84" s="1404"/>
      <c r="C84" s="1391"/>
      <c r="D84" s="1403"/>
      <c r="E84" s="1391"/>
      <c r="F84" s="1396"/>
    </row>
    <row r="85">
      <c r="A85" s="1396"/>
      <c r="B85" s="1404"/>
      <c r="C85" s="1391"/>
      <c r="D85" s="1403"/>
      <c r="E85" s="1391"/>
      <c r="F85" s="1396"/>
    </row>
    <row r="86">
      <c r="A86" s="1396"/>
      <c r="B86" s="1405" t="s">
        <v>10143</v>
      </c>
      <c r="C86" s="1378"/>
      <c r="D86" s="1378"/>
      <c r="E86" s="1378"/>
      <c r="F86" s="1379"/>
    </row>
    <row r="87">
      <c r="A87" s="1396"/>
      <c r="B87" s="1380"/>
      <c r="C87" s="725"/>
      <c r="D87" s="725"/>
      <c r="E87" s="725"/>
      <c r="F87" s="1381"/>
    </row>
    <row r="88">
      <c r="A88" s="1396"/>
      <c r="B88" s="1383" t="s">
        <v>10099</v>
      </c>
      <c r="C88" s="1384" t="s">
        <v>10155</v>
      </c>
      <c r="D88" s="1401" t="s">
        <v>10156</v>
      </c>
      <c r="E88" s="1384" t="s">
        <v>10101</v>
      </c>
      <c r="F88" s="1402">
        <v>43307.0</v>
      </c>
    </row>
    <row r="89">
      <c r="A89" s="1396"/>
      <c r="B89" s="1387" t="s">
        <v>10103</v>
      </c>
      <c r="C89" s="1391"/>
      <c r="D89" s="1403"/>
      <c r="E89" s="1391"/>
      <c r="F89" s="1396"/>
    </row>
    <row r="90">
      <c r="A90" s="1396"/>
      <c r="B90" s="1388" t="s">
        <v>10106</v>
      </c>
      <c r="C90" s="1391"/>
      <c r="D90" s="1403"/>
      <c r="E90" s="1391"/>
      <c r="F90" s="1396"/>
    </row>
    <row r="91">
      <c r="A91" s="1396"/>
      <c r="B91" s="1390" t="s">
        <v>10109</v>
      </c>
      <c r="C91" s="1391"/>
      <c r="D91" s="1403"/>
      <c r="E91" s="1391"/>
      <c r="F91" s="1396"/>
    </row>
    <row r="92">
      <c r="A92" s="1396"/>
      <c r="B92" s="1390" t="s">
        <v>10113</v>
      </c>
      <c r="C92" s="1391"/>
      <c r="D92" s="1403"/>
      <c r="E92" s="1391"/>
      <c r="F92" s="1396"/>
    </row>
    <row r="93">
      <c r="A93" s="1396"/>
      <c r="B93" s="1404"/>
      <c r="C93" s="1391"/>
      <c r="D93" s="1403"/>
      <c r="E93" s="1391"/>
      <c r="F93" s="1396"/>
    </row>
    <row r="94">
      <c r="A94" s="1396"/>
      <c r="B94" s="1404"/>
      <c r="C94" s="1391"/>
      <c r="D94" s="1403"/>
      <c r="E94" s="1391"/>
      <c r="F94" s="1396"/>
    </row>
    <row r="95">
      <c r="A95" s="1396"/>
      <c r="B95" s="1404"/>
      <c r="C95" s="1391"/>
      <c r="D95" s="1403"/>
      <c r="E95" s="1391"/>
      <c r="F95" s="1396"/>
    </row>
    <row r="96">
      <c r="A96" s="1396"/>
      <c r="B96" s="1377" t="s">
        <v>10116</v>
      </c>
      <c r="C96" s="1378"/>
      <c r="D96" s="1378"/>
      <c r="E96" s="1378"/>
      <c r="F96" s="1379"/>
    </row>
    <row r="97">
      <c r="A97" s="1396"/>
      <c r="B97" s="1380"/>
      <c r="C97" s="725"/>
      <c r="D97" s="725"/>
      <c r="E97" s="725"/>
      <c r="F97" s="1381"/>
    </row>
    <row r="98">
      <c r="A98" s="1396"/>
      <c r="B98" s="1405" t="s">
        <v>10143</v>
      </c>
      <c r="C98" s="1378"/>
      <c r="D98" s="1378"/>
      <c r="E98" s="1378"/>
      <c r="F98" s="1379"/>
    </row>
    <row r="99">
      <c r="A99" s="1396"/>
      <c r="B99" s="1380"/>
      <c r="C99" s="725"/>
      <c r="D99" s="725"/>
      <c r="E99" s="725"/>
      <c r="F99" s="1381"/>
    </row>
    <row r="100">
      <c r="A100" s="1396"/>
      <c r="B100" s="1383" t="s">
        <v>10099</v>
      </c>
      <c r="C100" s="1384" t="s">
        <v>4669</v>
      </c>
      <c r="D100" s="1401" t="s">
        <v>10157</v>
      </c>
      <c r="E100" s="1384" t="s">
        <v>10101</v>
      </c>
      <c r="F100" s="1402">
        <v>43370.0</v>
      </c>
    </row>
    <row r="101">
      <c r="A101" s="1396"/>
      <c r="B101" s="1387" t="s">
        <v>10103</v>
      </c>
      <c r="C101" s="1391"/>
      <c r="D101" s="1403"/>
      <c r="E101" s="1391"/>
      <c r="F101" s="1396"/>
    </row>
    <row r="102">
      <c r="A102" s="1396"/>
      <c r="B102" s="1388" t="s">
        <v>10106</v>
      </c>
      <c r="C102" s="1391"/>
      <c r="D102" s="1403"/>
      <c r="E102" s="1391"/>
      <c r="F102" s="1396"/>
    </row>
    <row r="103">
      <c r="A103" s="1396"/>
      <c r="B103" s="1390" t="s">
        <v>10109</v>
      </c>
      <c r="C103" s="1391"/>
      <c r="D103" s="1403"/>
      <c r="E103" s="1391"/>
      <c r="F103" s="1396"/>
    </row>
    <row r="104">
      <c r="A104" s="1396"/>
      <c r="B104" s="1390" t="s">
        <v>10113</v>
      </c>
      <c r="C104" s="1391"/>
      <c r="D104" s="1403"/>
      <c r="E104" s="1391"/>
      <c r="F104" s="1396"/>
    </row>
    <row r="105">
      <c r="A105" s="1396"/>
      <c r="B105" s="1404"/>
      <c r="C105" s="1391"/>
      <c r="D105" s="1403"/>
      <c r="E105" s="1391"/>
      <c r="F105" s="1396"/>
    </row>
    <row r="106">
      <c r="A106" s="1396"/>
      <c r="B106" s="1404"/>
      <c r="C106" s="1391"/>
      <c r="D106" s="1403"/>
      <c r="E106" s="1391"/>
      <c r="F106" s="1396"/>
    </row>
    <row r="107">
      <c r="A107" s="1396"/>
      <c r="B107" s="1404"/>
      <c r="C107" s="1391"/>
      <c r="D107" s="1403"/>
      <c r="E107" s="1391"/>
      <c r="F107" s="1396"/>
    </row>
    <row r="108">
      <c r="A108" s="1396"/>
      <c r="B108" s="1377" t="s">
        <v>10117</v>
      </c>
      <c r="C108" s="1378"/>
      <c r="D108" s="1378"/>
      <c r="E108" s="1378"/>
      <c r="F108" s="1379"/>
    </row>
    <row r="109">
      <c r="A109" s="1396"/>
      <c r="B109" s="1380"/>
      <c r="C109" s="725"/>
      <c r="D109" s="725"/>
      <c r="E109" s="725"/>
      <c r="F109" s="1381"/>
    </row>
    <row r="110">
      <c r="A110" s="1396"/>
      <c r="B110" s="1405" t="s">
        <v>10158</v>
      </c>
      <c r="C110" s="1378"/>
      <c r="D110" s="1378"/>
      <c r="E110" s="1378"/>
      <c r="F110" s="1379"/>
    </row>
    <row r="111">
      <c r="A111" s="1396"/>
      <c r="B111" s="1380"/>
      <c r="C111" s="725"/>
      <c r="D111" s="725"/>
      <c r="E111" s="725"/>
      <c r="F111" s="1381"/>
    </row>
    <row r="112">
      <c r="A112" s="1396"/>
      <c r="B112" s="1383" t="s">
        <v>10099</v>
      </c>
      <c r="C112" s="1384" t="s">
        <v>3048</v>
      </c>
      <c r="D112" s="1401" t="s">
        <v>10159</v>
      </c>
      <c r="E112" s="1384" t="s">
        <v>10101</v>
      </c>
      <c r="F112" s="1402">
        <v>44246.0</v>
      </c>
    </row>
    <row r="113">
      <c r="A113" s="1396"/>
      <c r="B113" s="1387" t="s">
        <v>10103</v>
      </c>
      <c r="C113" s="1384" t="s">
        <v>10149</v>
      </c>
      <c r="D113" s="1401" t="s">
        <v>10160</v>
      </c>
      <c r="E113" s="1384" t="s">
        <v>10151</v>
      </c>
      <c r="F113" s="1402">
        <v>43637.0</v>
      </c>
    </row>
    <row r="114">
      <c r="A114" s="1396"/>
      <c r="B114" s="1388" t="s">
        <v>10106</v>
      </c>
      <c r="C114" s="1391"/>
      <c r="D114" s="1403"/>
      <c r="E114" s="1391"/>
      <c r="F114" s="1396"/>
    </row>
    <row r="115">
      <c r="A115" s="1396"/>
      <c r="B115" s="1390" t="s">
        <v>10109</v>
      </c>
      <c r="C115" s="1391"/>
      <c r="D115" s="1403"/>
      <c r="E115" s="1391"/>
      <c r="F115" s="1396"/>
    </row>
    <row r="116">
      <c r="A116" s="1396"/>
      <c r="B116" s="1390" t="s">
        <v>10113</v>
      </c>
      <c r="C116" s="1391"/>
      <c r="D116" s="1403"/>
      <c r="E116" s="1391"/>
      <c r="F116" s="1396"/>
    </row>
    <row r="117">
      <c r="A117" s="1396"/>
      <c r="B117" s="1404"/>
      <c r="C117" s="1391"/>
      <c r="D117" s="1403"/>
      <c r="E117" s="1391"/>
      <c r="F117" s="1396"/>
    </row>
    <row r="118">
      <c r="A118" s="1396"/>
      <c r="B118" s="1404"/>
      <c r="C118" s="1391"/>
      <c r="D118" s="1403"/>
      <c r="E118" s="1391"/>
      <c r="F118" s="1396"/>
    </row>
    <row r="119">
      <c r="A119" s="1396"/>
      <c r="B119" s="1405" t="s">
        <v>10161</v>
      </c>
      <c r="C119" s="1378"/>
      <c r="D119" s="1378"/>
      <c r="E119" s="1378"/>
      <c r="F119" s="1379"/>
    </row>
    <row r="120">
      <c r="A120" s="1396"/>
      <c r="B120" s="1380"/>
      <c r="C120" s="725"/>
      <c r="D120" s="725"/>
      <c r="E120" s="725"/>
      <c r="F120" s="1381"/>
    </row>
    <row r="121">
      <c r="A121" s="1396"/>
      <c r="B121" s="1383" t="s">
        <v>10099</v>
      </c>
      <c r="C121" s="1384" t="s">
        <v>4943</v>
      </c>
      <c r="D121" s="1401" t="s">
        <v>10162</v>
      </c>
      <c r="E121" s="1384" t="s">
        <v>10101</v>
      </c>
      <c r="F121" s="1402">
        <v>43592.0</v>
      </c>
    </row>
    <row r="122">
      <c r="A122" s="1396"/>
      <c r="B122" s="1387" t="s">
        <v>10103</v>
      </c>
      <c r="C122" s="1384" t="s">
        <v>10163</v>
      </c>
      <c r="D122" s="1401" t="s">
        <v>10164</v>
      </c>
      <c r="E122" s="1384" t="s">
        <v>10101</v>
      </c>
      <c r="F122" s="1402">
        <v>43396.0</v>
      </c>
    </row>
    <row r="123">
      <c r="A123" s="1396"/>
      <c r="B123" s="1388" t="s">
        <v>10106</v>
      </c>
      <c r="C123" s="1391"/>
      <c r="D123" s="1403"/>
      <c r="E123" s="1391"/>
      <c r="F123" s="1396"/>
    </row>
    <row r="124">
      <c r="A124" s="1396"/>
      <c r="B124" s="1390" t="s">
        <v>10109</v>
      </c>
      <c r="C124" s="1391"/>
      <c r="D124" s="1403"/>
      <c r="E124" s="1391"/>
      <c r="F124" s="1396"/>
    </row>
    <row r="125">
      <c r="A125" s="1396"/>
      <c r="B125" s="1390" t="s">
        <v>10113</v>
      </c>
      <c r="C125" s="1391"/>
      <c r="D125" s="1403"/>
      <c r="E125" s="1391"/>
      <c r="F125" s="1396"/>
    </row>
    <row r="126">
      <c r="A126" s="1396"/>
      <c r="B126" s="1404"/>
      <c r="C126" s="1391"/>
      <c r="D126" s="1403"/>
      <c r="E126" s="1391"/>
      <c r="F126" s="1396"/>
    </row>
    <row r="127">
      <c r="A127" s="1396"/>
      <c r="B127" s="1377" t="s">
        <v>10118</v>
      </c>
      <c r="C127" s="1378"/>
      <c r="D127" s="1378"/>
      <c r="E127" s="1378"/>
      <c r="F127" s="1379"/>
    </row>
    <row r="128">
      <c r="A128" s="1396"/>
      <c r="B128" s="1380"/>
      <c r="C128" s="725"/>
      <c r="D128" s="725"/>
      <c r="E128" s="725"/>
      <c r="F128" s="1381"/>
    </row>
    <row r="129">
      <c r="A129" s="1396"/>
      <c r="B129" s="1383" t="s">
        <v>10099</v>
      </c>
      <c r="C129" s="1384" t="s">
        <v>213</v>
      </c>
      <c r="D129" s="1401" t="s">
        <v>10165</v>
      </c>
      <c r="E129" s="1384" t="s">
        <v>10101</v>
      </c>
      <c r="F129" s="1402">
        <v>43457.0</v>
      </c>
    </row>
    <row r="130">
      <c r="A130" s="1396"/>
      <c r="B130" s="1387" t="s">
        <v>10103</v>
      </c>
      <c r="C130" s="1384" t="s">
        <v>1656</v>
      </c>
      <c r="D130" s="1401" t="s">
        <v>10166</v>
      </c>
      <c r="E130" s="1384" t="s">
        <v>10101</v>
      </c>
      <c r="F130" s="1402">
        <v>43925.0</v>
      </c>
    </row>
    <row r="131">
      <c r="A131" s="1396"/>
      <c r="B131" s="1388" t="s">
        <v>10106</v>
      </c>
      <c r="C131" s="1384" t="s">
        <v>4130</v>
      </c>
      <c r="D131" s="1401" t="s">
        <v>10167</v>
      </c>
      <c r="E131" s="1384" t="s">
        <v>10138</v>
      </c>
      <c r="F131" s="1402">
        <v>43433.0</v>
      </c>
    </row>
    <row r="132">
      <c r="A132" s="1396"/>
      <c r="B132" s="1390" t="s">
        <v>10109</v>
      </c>
      <c r="C132" s="1391"/>
      <c r="D132" s="1403"/>
      <c r="E132" s="1391"/>
      <c r="F132" s="1396"/>
    </row>
    <row r="133">
      <c r="A133" s="1396"/>
      <c r="B133" s="1390" t="s">
        <v>10113</v>
      </c>
      <c r="C133" s="1391"/>
      <c r="D133" s="1403"/>
      <c r="E133" s="1391"/>
      <c r="F133" s="1396"/>
    </row>
    <row r="134">
      <c r="A134" s="1396"/>
      <c r="B134" s="1404"/>
      <c r="C134" s="1391"/>
      <c r="D134" s="1403"/>
      <c r="E134" s="1391"/>
      <c r="F134" s="1396"/>
    </row>
    <row r="135">
      <c r="A135" s="1396"/>
      <c r="B135" s="1404"/>
      <c r="C135" s="1391"/>
      <c r="D135" s="1403"/>
      <c r="E135" s="1391"/>
      <c r="F135" s="1396"/>
    </row>
    <row r="136">
      <c r="A136" s="1396"/>
      <c r="B136" s="1377" t="s">
        <v>10119</v>
      </c>
      <c r="C136" s="1378"/>
      <c r="D136" s="1378"/>
      <c r="E136" s="1378"/>
      <c r="F136" s="1379"/>
    </row>
    <row r="137">
      <c r="A137" s="1396"/>
      <c r="B137" s="1380"/>
      <c r="C137" s="725"/>
      <c r="D137" s="725"/>
      <c r="E137" s="725"/>
      <c r="F137" s="1381"/>
    </row>
    <row r="138">
      <c r="A138" s="1396"/>
      <c r="B138" s="1405" t="s">
        <v>10168</v>
      </c>
      <c r="C138" s="1378"/>
      <c r="D138" s="1378"/>
      <c r="E138" s="1378"/>
      <c r="F138" s="1379"/>
    </row>
    <row r="139">
      <c r="A139" s="1396"/>
      <c r="B139" s="1380"/>
      <c r="C139" s="725"/>
      <c r="D139" s="725"/>
      <c r="E139" s="725"/>
      <c r="F139" s="1381"/>
    </row>
    <row r="140">
      <c r="A140" s="1396"/>
      <c r="B140" s="1383" t="s">
        <v>10099</v>
      </c>
      <c r="C140" s="1384" t="s">
        <v>10145</v>
      </c>
      <c r="D140" s="1401" t="s">
        <v>10169</v>
      </c>
      <c r="E140" s="1384" t="s">
        <v>10101</v>
      </c>
      <c r="F140" s="1402">
        <v>43862.0</v>
      </c>
    </row>
    <row r="141">
      <c r="A141" s="1396"/>
      <c r="B141" s="1387" t="s">
        <v>10103</v>
      </c>
      <c r="C141" s="1391"/>
      <c r="D141" s="1403"/>
      <c r="E141" s="1391"/>
      <c r="F141" s="1396"/>
    </row>
    <row r="142">
      <c r="A142" s="1396"/>
      <c r="B142" s="1388" t="s">
        <v>10106</v>
      </c>
      <c r="C142" s="1391"/>
      <c r="D142" s="1403"/>
      <c r="E142" s="1391"/>
      <c r="F142" s="1396"/>
    </row>
    <row r="143">
      <c r="A143" s="1396"/>
      <c r="B143" s="1390" t="s">
        <v>10109</v>
      </c>
      <c r="C143" s="1391"/>
      <c r="D143" s="1403"/>
      <c r="E143" s="1391"/>
      <c r="F143" s="1396"/>
    </row>
    <row r="144">
      <c r="A144" s="1396"/>
      <c r="B144" s="1390" t="s">
        <v>10113</v>
      </c>
      <c r="C144" s="1391"/>
      <c r="D144" s="1403"/>
      <c r="E144" s="1391"/>
      <c r="F144" s="1396"/>
    </row>
    <row r="145">
      <c r="A145" s="1396"/>
      <c r="B145" s="1405" t="s">
        <v>10170</v>
      </c>
      <c r="C145" s="1378"/>
      <c r="D145" s="1378"/>
      <c r="E145" s="1378"/>
      <c r="F145" s="1379"/>
    </row>
    <row r="146">
      <c r="A146" s="1396"/>
      <c r="B146" s="1380"/>
      <c r="C146" s="725"/>
      <c r="D146" s="725"/>
      <c r="E146" s="725"/>
      <c r="F146" s="1381"/>
    </row>
    <row r="147">
      <c r="A147" s="1396"/>
      <c r="B147" s="1383" t="s">
        <v>10099</v>
      </c>
      <c r="C147" s="1384" t="s">
        <v>10145</v>
      </c>
      <c r="D147" s="1401" t="s">
        <v>10171</v>
      </c>
      <c r="E147" s="1384" t="s">
        <v>10101</v>
      </c>
      <c r="F147" s="1402">
        <v>43862.0</v>
      </c>
    </row>
    <row r="148">
      <c r="A148" s="1396"/>
      <c r="B148" s="1387" t="s">
        <v>10103</v>
      </c>
      <c r="C148" s="1406" t="s">
        <v>4889</v>
      </c>
      <c r="D148" s="1401" t="s">
        <v>10172</v>
      </c>
      <c r="E148" s="1384" t="s">
        <v>10151</v>
      </c>
      <c r="F148" s="1402">
        <v>43630.0</v>
      </c>
    </row>
    <row r="149">
      <c r="A149" s="1396"/>
      <c r="B149" s="1388" t="s">
        <v>10106</v>
      </c>
      <c r="C149" s="1391"/>
      <c r="D149" s="1403"/>
      <c r="E149" s="1391"/>
      <c r="F149" s="1396"/>
    </row>
    <row r="150">
      <c r="A150" s="1396"/>
      <c r="B150" s="1390" t="s">
        <v>10109</v>
      </c>
      <c r="C150" s="1391"/>
      <c r="D150" s="1403"/>
      <c r="E150" s="1391"/>
      <c r="F150" s="1396"/>
    </row>
    <row r="151">
      <c r="A151" s="1396"/>
      <c r="B151" s="1390" t="s">
        <v>10113</v>
      </c>
      <c r="C151" s="1391"/>
      <c r="D151" s="1403"/>
      <c r="E151" s="1391"/>
      <c r="F151" s="1396"/>
    </row>
    <row r="152">
      <c r="A152" s="1396"/>
      <c r="B152" s="1404"/>
      <c r="C152" s="1391"/>
      <c r="D152" s="1403"/>
      <c r="E152" s="1391"/>
      <c r="F152" s="1396"/>
    </row>
    <row r="153">
      <c r="A153" s="1396"/>
      <c r="B153" s="1377" t="s">
        <v>10121</v>
      </c>
      <c r="C153" s="1378"/>
      <c r="D153" s="1378"/>
      <c r="E153" s="1378"/>
      <c r="F153" s="1379"/>
    </row>
    <row r="154">
      <c r="A154" s="1396"/>
      <c r="B154" s="1380"/>
      <c r="C154" s="725"/>
      <c r="D154" s="725"/>
      <c r="E154" s="725"/>
      <c r="F154" s="1381"/>
    </row>
    <row r="155">
      <c r="A155" s="1396"/>
      <c r="B155" s="1405" t="s">
        <v>10173</v>
      </c>
      <c r="C155" s="1378"/>
      <c r="D155" s="1378"/>
      <c r="E155" s="1378"/>
      <c r="F155" s="1379"/>
    </row>
    <row r="156">
      <c r="A156" s="1396"/>
      <c r="B156" s="1380"/>
      <c r="C156" s="725"/>
      <c r="D156" s="725"/>
      <c r="E156" s="725"/>
      <c r="F156" s="1381"/>
    </row>
    <row r="157">
      <c r="A157" s="1396"/>
      <c r="B157" s="1383" t="s">
        <v>10099</v>
      </c>
      <c r="C157" s="1384" t="s">
        <v>10133</v>
      </c>
      <c r="D157" s="1401" t="s">
        <v>10174</v>
      </c>
      <c r="E157" s="1384" t="s">
        <v>10111</v>
      </c>
      <c r="F157" s="1402">
        <v>43569.0</v>
      </c>
    </row>
    <row r="158">
      <c r="A158" s="1396"/>
      <c r="B158" s="1387" t="s">
        <v>10103</v>
      </c>
      <c r="C158" s="1391"/>
      <c r="D158" s="1403"/>
      <c r="E158" s="1391"/>
      <c r="F158" s="1396"/>
    </row>
    <row r="159">
      <c r="A159" s="1396"/>
      <c r="B159" s="1388" t="s">
        <v>10106</v>
      </c>
      <c r="C159" s="1391"/>
      <c r="D159" s="1403"/>
      <c r="E159" s="1391"/>
      <c r="F159" s="1396"/>
    </row>
    <row r="160">
      <c r="A160" s="1396"/>
      <c r="B160" s="1390" t="s">
        <v>10109</v>
      </c>
      <c r="C160" s="1391"/>
      <c r="D160" s="1403"/>
      <c r="E160" s="1391"/>
      <c r="F160" s="1396"/>
    </row>
    <row r="161">
      <c r="A161" s="1396"/>
      <c r="B161" s="1390" t="s">
        <v>10113</v>
      </c>
      <c r="C161" s="1391"/>
      <c r="D161" s="1403"/>
      <c r="E161" s="1391"/>
      <c r="F161" s="1396"/>
    </row>
    <row r="162">
      <c r="A162" s="1396"/>
      <c r="B162" s="1405" t="s">
        <v>10143</v>
      </c>
      <c r="C162" s="1378"/>
      <c r="D162" s="1378"/>
      <c r="E162" s="1378"/>
      <c r="F162" s="1379"/>
    </row>
    <row r="163">
      <c r="A163" s="1396"/>
      <c r="B163" s="1380"/>
      <c r="C163" s="725"/>
      <c r="D163" s="725"/>
      <c r="E163" s="725"/>
      <c r="F163" s="1381"/>
    </row>
    <row r="164">
      <c r="A164" s="1396"/>
      <c r="B164" s="1383" t="s">
        <v>10099</v>
      </c>
      <c r="C164" s="1384" t="s">
        <v>10133</v>
      </c>
      <c r="D164" s="1401" t="s">
        <v>10175</v>
      </c>
      <c r="E164" s="1384" t="s">
        <v>10111</v>
      </c>
      <c r="F164" s="1402">
        <v>43835.0</v>
      </c>
    </row>
    <row r="165">
      <c r="A165" s="1396"/>
      <c r="B165" s="1387" t="s">
        <v>10103</v>
      </c>
      <c r="C165" s="1384" t="s">
        <v>10176</v>
      </c>
      <c r="D165" s="1401" t="s">
        <v>10177</v>
      </c>
      <c r="E165" s="1384" t="s">
        <v>10178</v>
      </c>
      <c r="F165" s="1402">
        <v>43003.0</v>
      </c>
    </row>
    <row r="166">
      <c r="A166" s="1396"/>
      <c r="B166" s="1388" t="s">
        <v>10106</v>
      </c>
      <c r="C166" s="1391"/>
      <c r="D166" s="1403"/>
      <c r="E166" s="1391"/>
      <c r="F166" s="1396"/>
    </row>
    <row r="167">
      <c r="A167" s="1396"/>
      <c r="B167" s="1390" t="s">
        <v>10109</v>
      </c>
      <c r="C167" s="1391"/>
      <c r="D167" s="1403"/>
      <c r="E167" s="1391"/>
      <c r="F167" s="1396"/>
    </row>
    <row r="168">
      <c r="A168" s="1396"/>
      <c r="B168" s="1390" t="s">
        <v>10113</v>
      </c>
      <c r="C168" s="1391"/>
      <c r="D168" s="1403"/>
      <c r="E168" s="1391"/>
      <c r="F168" s="1396"/>
    </row>
    <row r="169">
      <c r="A169" s="1396"/>
      <c r="B169" s="1404"/>
      <c r="C169" s="1391"/>
      <c r="D169" s="1403"/>
      <c r="E169" s="1391"/>
      <c r="F169" s="1396"/>
    </row>
    <row r="170">
      <c r="A170" s="1396"/>
      <c r="B170" s="1377" t="s">
        <v>10123</v>
      </c>
      <c r="C170" s="1378"/>
      <c r="D170" s="1378"/>
      <c r="E170" s="1378"/>
      <c r="F170" s="1379"/>
    </row>
    <row r="171">
      <c r="A171" s="1396"/>
      <c r="B171" s="1380"/>
      <c r="C171" s="725"/>
      <c r="D171" s="725"/>
      <c r="E171" s="725"/>
      <c r="F171" s="1381"/>
    </row>
    <row r="172">
      <c r="A172" s="1396"/>
      <c r="B172" s="1383" t="s">
        <v>10099</v>
      </c>
      <c r="C172" s="1384" t="s">
        <v>4172</v>
      </c>
      <c r="D172" s="1401" t="s">
        <v>10179</v>
      </c>
      <c r="E172" s="1384" t="s">
        <v>10111</v>
      </c>
      <c r="F172" s="1402">
        <v>44132.0</v>
      </c>
    </row>
    <row r="173">
      <c r="A173" s="1396"/>
      <c r="B173" s="1387" t="s">
        <v>10103</v>
      </c>
      <c r="C173" s="1391"/>
      <c r="D173" s="1403"/>
      <c r="E173" s="1391"/>
      <c r="F173" s="1396"/>
    </row>
    <row r="174">
      <c r="A174" s="1396"/>
      <c r="B174" s="1388" t="s">
        <v>10106</v>
      </c>
      <c r="C174" s="1391"/>
      <c r="D174" s="1403"/>
      <c r="E174" s="1391"/>
      <c r="F174" s="1396"/>
    </row>
    <row r="175">
      <c r="A175" s="1396"/>
      <c r="B175" s="1390" t="s">
        <v>10109</v>
      </c>
      <c r="C175" s="1391"/>
      <c r="D175" s="1403"/>
      <c r="E175" s="1391"/>
      <c r="F175" s="1396"/>
    </row>
    <row r="176">
      <c r="A176" s="1396"/>
      <c r="B176" s="1390" t="s">
        <v>10113</v>
      </c>
      <c r="C176" s="1391"/>
      <c r="D176" s="1403"/>
      <c r="E176" s="1391"/>
      <c r="F176" s="1396"/>
    </row>
    <row r="177">
      <c r="A177" s="1396"/>
      <c r="B177" s="1377" t="s">
        <v>10126</v>
      </c>
      <c r="C177" s="1378"/>
      <c r="D177" s="1378"/>
      <c r="E177" s="1378"/>
      <c r="F177" s="1379"/>
    </row>
    <row r="178">
      <c r="A178" s="1396"/>
      <c r="B178" s="1380"/>
      <c r="C178" s="725"/>
      <c r="D178" s="725"/>
      <c r="E178" s="725"/>
      <c r="F178" s="1381"/>
    </row>
    <row r="179">
      <c r="A179" s="1396"/>
      <c r="B179" s="1383" t="s">
        <v>10099</v>
      </c>
      <c r="C179" s="1384" t="s">
        <v>4899</v>
      </c>
      <c r="D179" s="1401" t="s">
        <v>10180</v>
      </c>
      <c r="E179" s="1384" t="s">
        <v>10101</v>
      </c>
      <c r="F179" s="1402">
        <v>43741.0</v>
      </c>
    </row>
    <row r="180">
      <c r="A180" s="1396"/>
      <c r="B180" s="1387" t="s">
        <v>10103</v>
      </c>
      <c r="C180" s="1384" t="s">
        <v>10181</v>
      </c>
      <c r="D180" s="1401" t="s">
        <v>10182</v>
      </c>
      <c r="E180" s="1384" t="s">
        <v>10138</v>
      </c>
      <c r="F180" s="1402">
        <v>43748.0</v>
      </c>
    </row>
    <row r="181">
      <c r="A181" s="1396"/>
      <c r="B181" s="1388" t="s">
        <v>10106</v>
      </c>
      <c r="C181" s="1384" t="s">
        <v>2286</v>
      </c>
      <c r="D181" s="1401" t="s">
        <v>10183</v>
      </c>
      <c r="E181" s="1384" t="s">
        <v>10151</v>
      </c>
      <c r="F181" s="1402">
        <v>43729.0</v>
      </c>
    </row>
    <row r="182">
      <c r="A182" s="1396"/>
      <c r="B182" s="1390" t="s">
        <v>10109</v>
      </c>
      <c r="C182" s="1384" t="s">
        <v>4172</v>
      </c>
      <c r="D182" s="1401" t="s">
        <v>10184</v>
      </c>
      <c r="E182" s="1384" t="s">
        <v>10111</v>
      </c>
      <c r="F182" s="1402">
        <v>44020.0</v>
      </c>
    </row>
    <row r="183">
      <c r="A183" s="1396"/>
      <c r="B183" s="1390" t="s">
        <v>10113</v>
      </c>
      <c r="C183" s="1391"/>
      <c r="D183" s="1403"/>
      <c r="E183" s="1391"/>
      <c r="F183" s="1396"/>
    </row>
    <row r="184">
      <c r="A184" s="1396"/>
      <c r="B184" s="1404"/>
      <c r="C184" s="1391"/>
      <c r="D184" s="1403"/>
      <c r="E184" s="1391"/>
      <c r="F184" s="1396"/>
    </row>
    <row r="185">
      <c r="A185" s="1396"/>
      <c r="B185" s="1404"/>
      <c r="C185" s="1391"/>
      <c r="D185" s="1403"/>
      <c r="E185" s="1391"/>
      <c r="F185" s="1396"/>
    </row>
    <row r="186">
      <c r="A186" s="1396"/>
      <c r="B186" s="1377" t="s">
        <v>10129</v>
      </c>
      <c r="C186" s="1378"/>
      <c r="D186" s="1378"/>
      <c r="E186" s="1378"/>
      <c r="F186" s="1379"/>
    </row>
    <row r="187">
      <c r="A187" s="1396"/>
      <c r="B187" s="1380"/>
      <c r="C187" s="725"/>
      <c r="D187" s="725"/>
      <c r="E187" s="725"/>
      <c r="F187" s="1381"/>
    </row>
    <row r="188">
      <c r="A188" s="1396"/>
      <c r="B188" s="1383" t="s">
        <v>10099</v>
      </c>
      <c r="C188" s="1384" t="s">
        <v>616</v>
      </c>
      <c r="D188" s="1401" t="s">
        <v>10185</v>
      </c>
      <c r="E188" s="1384" t="s">
        <v>10111</v>
      </c>
      <c r="F188" s="1402">
        <v>43600.0</v>
      </c>
    </row>
    <row r="189">
      <c r="A189" s="1396"/>
      <c r="B189" s="1387" t="s">
        <v>10103</v>
      </c>
      <c r="C189" s="1384" t="s">
        <v>10186</v>
      </c>
      <c r="D189" s="1401" t="s">
        <v>10187</v>
      </c>
      <c r="E189" s="1384" t="s">
        <v>10101</v>
      </c>
      <c r="F189" s="1402">
        <v>43723.0</v>
      </c>
    </row>
    <row r="190">
      <c r="A190" s="1396"/>
      <c r="B190" s="1388" t="s">
        <v>10106</v>
      </c>
      <c r="C190" s="1384" t="s">
        <v>2873</v>
      </c>
      <c r="D190" s="1401" t="s">
        <v>10188</v>
      </c>
      <c r="E190" s="1384" t="s">
        <v>10101</v>
      </c>
      <c r="F190" s="1402">
        <v>43951.0</v>
      </c>
    </row>
    <row r="191">
      <c r="A191" s="1396"/>
      <c r="B191" s="1390" t="s">
        <v>10109</v>
      </c>
      <c r="C191" s="1391"/>
      <c r="D191" s="1403"/>
      <c r="E191" s="1391"/>
      <c r="F191" s="1396"/>
    </row>
    <row r="192">
      <c r="A192" s="1396"/>
      <c r="B192" s="1390" t="s">
        <v>10113</v>
      </c>
      <c r="C192" s="1391"/>
      <c r="D192" s="1403"/>
      <c r="E192" s="1391"/>
      <c r="F192" s="1396"/>
    </row>
    <row r="193">
      <c r="A193" s="1396"/>
      <c r="B193" s="1404"/>
      <c r="C193" s="1391"/>
      <c r="D193" s="1403"/>
      <c r="E193" s="1391"/>
      <c r="F193" s="1396"/>
    </row>
    <row r="194">
      <c r="A194" s="1396"/>
      <c r="B194" s="1404"/>
      <c r="C194" s="1391"/>
      <c r="D194" s="1403"/>
      <c r="E194" s="1391"/>
      <c r="F194" s="1396"/>
    </row>
    <row r="195">
      <c r="A195" s="1396"/>
      <c r="B195" s="1404"/>
      <c r="C195" s="1391"/>
      <c r="D195" s="1403"/>
      <c r="E195" s="1391"/>
      <c r="F195" s="1396"/>
    </row>
    <row r="196">
      <c r="A196" s="1396"/>
      <c r="B196" s="1377" t="s">
        <v>10189</v>
      </c>
      <c r="C196" s="1378"/>
      <c r="D196" s="1378"/>
      <c r="E196" s="1378"/>
      <c r="F196" s="1379"/>
    </row>
    <row r="197">
      <c r="A197" s="1396"/>
      <c r="B197" s="1380"/>
      <c r="C197" s="725"/>
      <c r="D197" s="725"/>
      <c r="E197" s="725"/>
      <c r="F197" s="1381"/>
    </row>
    <row r="198">
      <c r="A198" s="1396"/>
      <c r="B198" s="1405" t="s">
        <v>10190</v>
      </c>
      <c r="C198" s="1378"/>
      <c r="D198" s="1378"/>
      <c r="E198" s="1378"/>
      <c r="F198" s="1379"/>
    </row>
    <row r="199">
      <c r="A199" s="1396"/>
      <c r="B199" s="1380"/>
      <c r="C199" s="725"/>
      <c r="D199" s="725"/>
      <c r="E199" s="725"/>
      <c r="F199" s="1381"/>
    </row>
    <row r="200">
      <c r="A200" s="1396"/>
      <c r="B200" s="1383" t="s">
        <v>10099</v>
      </c>
      <c r="C200" s="1384" t="s">
        <v>10181</v>
      </c>
      <c r="D200" s="1401" t="s">
        <v>10191</v>
      </c>
      <c r="E200" s="1384" t="s">
        <v>10138</v>
      </c>
      <c r="F200" s="1402">
        <v>44063.0</v>
      </c>
    </row>
    <row r="201">
      <c r="A201" s="1396"/>
      <c r="B201" s="1387" t="s">
        <v>10103</v>
      </c>
      <c r="C201" s="1391"/>
      <c r="D201" s="1403"/>
      <c r="E201" s="1391"/>
      <c r="F201" s="1396"/>
    </row>
    <row r="202">
      <c r="A202" s="1396"/>
      <c r="B202" s="1388" t="s">
        <v>10106</v>
      </c>
      <c r="C202" s="1391"/>
      <c r="D202" s="1403"/>
      <c r="E202" s="1391"/>
      <c r="F202" s="1396"/>
    </row>
    <row r="203">
      <c r="A203" s="1396"/>
      <c r="B203" s="1390" t="s">
        <v>10109</v>
      </c>
      <c r="C203" s="1391"/>
      <c r="D203" s="1403"/>
      <c r="E203" s="1391"/>
      <c r="F203" s="1396"/>
    </row>
    <row r="204">
      <c r="A204" s="1396"/>
      <c r="B204" s="1390" t="s">
        <v>10113</v>
      </c>
      <c r="C204" s="1391"/>
      <c r="D204" s="1403"/>
      <c r="E204" s="1391"/>
      <c r="F204" s="1396"/>
    </row>
    <row r="205">
      <c r="A205" s="1396"/>
      <c r="B205" s="1405" t="s">
        <v>10114</v>
      </c>
      <c r="C205" s="1378"/>
      <c r="D205" s="1378"/>
      <c r="E205" s="1378"/>
      <c r="F205" s="1379"/>
    </row>
    <row r="206">
      <c r="A206" s="1396"/>
      <c r="B206" s="1380"/>
      <c r="C206" s="725"/>
      <c r="D206" s="725"/>
      <c r="E206" s="725"/>
      <c r="F206" s="1381"/>
    </row>
    <row r="207">
      <c r="A207" s="1396"/>
      <c r="B207" s="1383" t="s">
        <v>10099</v>
      </c>
      <c r="C207" s="1384" t="s">
        <v>10192</v>
      </c>
      <c r="D207" s="1401" t="s">
        <v>10193</v>
      </c>
      <c r="E207" s="1384" t="s">
        <v>10138</v>
      </c>
      <c r="F207" s="1402">
        <v>44069.0</v>
      </c>
    </row>
    <row r="208">
      <c r="A208" s="1396"/>
      <c r="B208" s="1387" t="s">
        <v>10103</v>
      </c>
      <c r="C208" s="1391"/>
      <c r="D208" s="1403"/>
      <c r="E208" s="1391"/>
      <c r="F208" s="1396"/>
    </row>
    <row r="209">
      <c r="A209" s="1396"/>
      <c r="B209" s="1388" t="s">
        <v>10106</v>
      </c>
      <c r="C209" s="1391"/>
      <c r="D209" s="1403"/>
      <c r="E209" s="1391"/>
      <c r="F209" s="1396"/>
    </row>
    <row r="210">
      <c r="A210" s="1396"/>
      <c r="B210" s="1390" t="s">
        <v>10109</v>
      </c>
      <c r="C210" s="1391"/>
      <c r="D210" s="1403"/>
      <c r="E210" s="1391"/>
      <c r="F210" s="1396"/>
    </row>
    <row r="211">
      <c r="A211" s="1396"/>
      <c r="B211" s="1390" t="s">
        <v>10113</v>
      </c>
      <c r="C211" s="1391"/>
      <c r="D211" s="1403"/>
      <c r="E211" s="1391"/>
      <c r="F211" s="1396"/>
    </row>
    <row r="212">
      <c r="A212" s="1396"/>
      <c r="B212" s="1404"/>
      <c r="C212" s="1391"/>
      <c r="D212" s="1403"/>
      <c r="E212" s="1391"/>
      <c r="F212" s="1396"/>
    </row>
    <row r="213">
      <c r="A213" s="1396"/>
      <c r="B213" s="1377" t="s">
        <v>10131</v>
      </c>
      <c r="C213" s="1378"/>
      <c r="D213" s="1378"/>
      <c r="E213" s="1378"/>
      <c r="F213" s="1379"/>
    </row>
    <row r="214">
      <c r="A214" s="1396"/>
      <c r="B214" s="1380"/>
      <c r="C214" s="725"/>
      <c r="D214" s="725"/>
      <c r="E214" s="725"/>
      <c r="F214" s="1381"/>
    </row>
    <row r="215">
      <c r="A215" s="1396"/>
      <c r="B215" s="1383" t="s">
        <v>10099</v>
      </c>
      <c r="C215" s="1384" t="s">
        <v>3960</v>
      </c>
      <c r="D215" s="1401" t="s">
        <v>10194</v>
      </c>
      <c r="E215" s="1384" t="s">
        <v>10101</v>
      </c>
      <c r="F215" s="1402">
        <v>43514.0</v>
      </c>
    </row>
    <row r="216">
      <c r="A216" s="1396"/>
      <c r="B216" s="1387" t="s">
        <v>10103</v>
      </c>
      <c r="C216" s="1384" t="s">
        <v>213</v>
      </c>
      <c r="D216" s="1401" t="s">
        <v>10195</v>
      </c>
      <c r="E216" s="1384" t="s">
        <v>10101</v>
      </c>
      <c r="F216" s="1402">
        <v>43402.0</v>
      </c>
    </row>
    <row r="217">
      <c r="A217" s="1396"/>
      <c r="B217" s="1388" t="s">
        <v>10106</v>
      </c>
      <c r="C217" s="1384" t="s">
        <v>10181</v>
      </c>
      <c r="D217" s="1401" t="s">
        <v>10196</v>
      </c>
      <c r="E217" s="1384" t="s">
        <v>10138</v>
      </c>
      <c r="F217" s="1402">
        <v>43390.0</v>
      </c>
    </row>
    <row r="218">
      <c r="A218" s="1396"/>
      <c r="B218" s="1390" t="s">
        <v>10109</v>
      </c>
      <c r="C218" s="1384" t="s">
        <v>10127</v>
      </c>
      <c r="D218" s="1401" t="s">
        <v>10197</v>
      </c>
      <c r="E218" s="1384" t="s">
        <v>10111</v>
      </c>
      <c r="F218" s="1402">
        <v>44135.0</v>
      </c>
    </row>
    <row r="219">
      <c r="A219" s="1396"/>
      <c r="B219" s="1390" t="s">
        <v>10113</v>
      </c>
      <c r="C219" s="1391"/>
      <c r="D219" s="1403"/>
      <c r="E219" s="1391"/>
      <c r="F219" s="1396"/>
    </row>
    <row r="220">
      <c r="A220" s="1396"/>
      <c r="B220" s="1404"/>
      <c r="C220" s="1391"/>
      <c r="D220" s="1403"/>
      <c r="E220" s="1391"/>
      <c r="F220" s="1396"/>
    </row>
    <row r="221">
      <c r="A221" s="1396"/>
      <c r="B221" s="1404"/>
      <c r="C221" s="1391"/>
      <c r="D221" s="1403"/>
      <c r="E221" s="1391"/>
      <c r="F221" s="1396"/>
    </row>
    <row r="222">
      <c r="A222" s="1407"/>
      <c r="B222" s="1404"/>
      <c r="C222" s="1391"/>
      <c r="D222" s="1403"/>
      <c r="E222" s="1391"/>
      <c r="F222" s="1396"/>
    </row>
    <row r="223">
      <c r="A223" s="1407"/>
      <c r="B223" s="1377" t="s">
        <v>10132</v>
      </c>
      <c r="C223" s="1378"/>
      <c r="D223" s="1378"/>
      <c r="E223" s="1378"/>
      <c r="F223" s="1379"/>
    </row>
    <row r="224">
      <c r="A224" s="1407"/>
      <c r="B224" s="1380"/>
      <c r="C224" s="725"/>
      <c r="D224" s="725"/>
      <c r="E224" s="725"/>
      <c r="F224" s="1381"/>
    </row>
    <row r="225">
      <c r="A225" s="1407"/>
      <c r="B225" s="1408" t="s">
        <v>10099</v>
      </c>
      <c r="C225" s="1409" t="s">
        <v>10198</v>
      </c>
      <c r="D225" s="1410" t="s">
        <v>10199</v>
      </c>
      <c r="E225" s="1409" t="s">
        <v>10101</v>
      </c>
      <c r="F225" s="1411">
        <v>44404.0</v>
      </c>
    </row>
    <row r="226">
      <c r="A226" s="1407"/>
      <c r="B226" s="1412" t="s">
        <v>10103</v>
      </c>
      <c r="C226" s="1409" t="s">
        <v>6404</v>
      </c>
      <c r="D226" s="1413" t="s">
        <v>10200</v>
      </c>
      <c r="E226" s="1409" t="s">
        <v>10101</v>
      </c>
      <c r="F226" s="1411">
        <v>44418.0</v>
      </c>
    </row>
    <row r="227">
      <c r="A227" s="1407"/>
      <c r="B227" s="1414" t="s">
        <v>10106</v>
      </c>
      <c r="C227" s="1409" t="s">
        <v>4585</v>
      </c>
      <c r="D227" s="1413" t="s">
        <v>10201</v>
      </c>
      <c r="E227" s="1409" t="s">
        <v>10111</v>
      </c>
      <c r="F227" s="1411">
        <v>44425.0</v>
      </c>
    </row>
    <row r="228">
      <c r="A228" s="1407"/>
      <c r="B228" s="1415" t="s">
        <v>10109</v>
      </c>
      <c r="C228" s="1409" t="s">
        <v>4437</v>
      </c>
      <c r="D228" s="1413" t="s">
        <v>10202</v>
      </c>
      <c r="E228" s="1409" t="s">
        <v>10203</v>
      </c>
      <c r="F228" s="1411">
        <v>43942.0</v>
      </c>
    </row>
    <row r="229">
      <c r="A229" s="1407"/>
      <c r="B229" s="1415" t="s">
        <v>10113</v>
      </c>
      <c r="C229" s="1409" t="s">
        <v>4874</v>
      </c>
      <c r="D229" s="1413" t="s">
        <v>10204</v>
      </c>
      <c r="E229" s="1409" t="s">
        <v>10111</v>
      </c>
      <c r="F229" s="1411">
        <v>43942.0</v>
      </c>
    </row>
    <row r="230">
      <c r="A230" s="1407"/>
      <c r="B230" s="1416"/>
      <c r="C230" s="1417"/>
      <c r="D230" s="1418"/>
      <c r="E230" s="1417"/>
      <c r="F230" s="1419"/>
    </row>
    <row r="231">
      <c r="A231" s="1407"/>
      <c r="B231" s="1416"/>
      <c r="C231" s="1417"/>
      <c r="D231" s="1418"/>
      <c r="E231" s="1417"/>
      <c r="F231" s="1419"/>
    </row>
    <row r="232">
      <c r="A232" s="1407"/>
      <c r="B232" s="1416"/>
      <c r="C232" s="1417"/>
      <c r="D232" s="1418"/>
      <c r="E232" s="1417"/>
      <c r="F232" s="1419"/>
    </row>
    <row r="233">
      <c r="A233" s="1419"/>
      <c r="B233" s="1416"/>
      <c r="C233" s="1417"/>
      <c r="D233" s="1418"/>
      <c r="E233" s="1417"/>
      <c r="F233" s="1419"/>
    </row>
    <row r="234">
      <c r="A234" s="1419"/>
      <c r="B234" s="1420" t="s">
        <v>10205</v>
      </c>
      <c r="C234" s="1378"/>
      <c r="D234" s="1378"/>
      <c r="E234" s="1378"/>
      <c r="F234" s="1379"/>
    </row>
    <row r="235">
      <c r="A235" s="1419"/>
      <c r="B235" s="725"/>
      <c r="C235" s="725"/>
      <c r="D235" s="725"/>
      <c r="E235" s="725"/>
      <c r="F235" s="1381"/>
    </row>
    <row r="236">
      <c r="A236" s="1419"/>
      <c r="B236" s="1421" t="s">
        <v>10099</v>
      </c>
      <c r="C236" s="1422" t="s">
        <v>2399</v>
      </c>
      <c r="D236" s="1423" t="s">
        <v>10206</v>
      </c>
      <c r="E236" s="1422" t="s">
        <v>10101</v>
      </c>
      <c r="F236" s="1411">
        <v>44433.0</v>
      </c>
    </row>
    <row r="237">
      <c r="A237" s="1419"/>
      <c r="B237" s="1424" t="s">
        <v>10103</v>
      </c>
      <c r="C237" s="1422" t="s">
        <v>2286</v>
      </c>
      <c r="D237" s="1423" t="s">
        <v>10207</v>
      </c>
      <c r="E237" s="1422" t="s">
        <v>10151</v>
      </c>
      <c r="F237" s="1411">
        <v>44433.0</v>
      </c>
    </row>
    <row r="238">
      <c r="A238" s="1419"/>
      <c r="B238" s="1425" t="s">
        <v>10106</v>
      </c>
      <c r="C238" s="1422" t="s">
        <v>10198</v>
      </c>
      <c r="D238" s="1426" t="s">
        <v>10208</v>
      </c>
      <c r="E238" s="1422" t="s">
        <v>10209</v>
      </c>
      <c r="F238" s="1411">
        <v>44303.0</v>
      </c>
    </row>
    <row r="239">
      <c r="A239" s="1419"/>
      <c r="B239" s="1427" t="s">
        <v>10109</v>
      </c>
      <c r="C239" s="1422" t="s">
        <v>3282</v>
      </c>
      <c r="D239" s="1423" t="s">
        <v>10210</v>
      </c>
      <c r="E239" s="1422" t="s">
        <v>10101</v>
      </c>
      <c r="F239" s="1411">
        <v>44433.0</v>
      </c>
    </row>
    <row r="240">
      <c r="A240" s="1419"/>
      <c r="B240" s="1427" t="s">
        <v>10113</v>
      </c>
      <c r="C240" s="1422" t="s">
        <v>4437</v>
      </c>
      <c r="D240" s="1426" t="s">
        <v>10211</v>
      </c>
      <c r="E240" s="1422" t="s">
        <v>10203</v>
      </c>
      <c r="F240" s="1411">
        <v>44433.0</v>
      </c>
    </row>
    <row r="241">
      <c r="A241" s="1419"/>
      <c r="B241" s="1427" t="s">
        <v>10212</v>
      </c>
      <c r="C241" s="1422" t="s">
        <v>4585</v>
      </c>
      <c r="D241" s="1423" t="s">
        <v>10213</v>
      </c>
      <c r="E241" s="1422" t="s">
        <v>10209</v>
      </c>
      <c r="F241" s="1411">
        <v>44435.0</v>
      </c>
    </row>
    <row r="242">
      <c r="A242" s="1419"/>
      <c r="B242" s="1427" t="s">
        <v>10214</v>
      </c>
      <c r="C242" s="1422" t="s">
        <v>6754</v>
      </c>
      <c r="D242" s="1423" t="s">
        <v>10215</v>
      </c>
      <c r="E242" s="1422" t="s">
        <v>10151</v>
      </c>
      <c r="F242" s="1411">
        <v>44433.0</v>
      </c>
    </row>
    <row r="243">
      <c r="A243" s="1428"/>
      <c r="B243" s="1417"/>
      <c r="C243" s="1419"/>
      <c r="D243" s="1429"/>
      <c r="E243" s="1419"/>
      <c r="F243" s="1419"/>
    </row>
    <row r="244">
      <c r="A244" s="1428"/>
      <c r="B244" s="1420" t="s">
        <v>10216</v>
      </c>
      <c r="C244" s="1378"/>
      <c r="D244" s="1378"/>
      <c r="E244" s="1378"/>
      <c r="F244" s="1379"/>
    </row>
    <row r="245">
      <c r="A245" s="1428"/>
      <c r="B245" s="725"/>
      <c r="C245" s="725"/>
      <c r="D245" s="725"/>
      <c r="E245" s="725"/>
      <c r="F245" s="1381"/>
    </row>
    <row r="246">
      <c r="A246" s="1428"/>
      <c r="B246" s="1430" t="s">
        <v>10099</v>
      </c>
      <c r="C246" s="1422" t="s">
        <v>6404</v>
      </c>
      <c r="D246" s="1423" t="s">
        <v>10217</v>
      </c>
      <c r="E246" s="1422" t="s">
        <v>10101</v>
      </c>
      <c r="F246" s="1411">
        <v>44434.0</v>
      </c>
    </row>
    <row r="247">
      <c r="A247" s="1428"/>
      <c r="B247" s="1431" t="s">
        <v>10103</v>
      </c>
      <c r="C247" s="1422" t="s">
        <v>2399</v>
      </c>
      <c r="D247" s="1423" t="s">
        <v>10218</v>
      </c>
      <c r="E247" s="1422" t="s">
        <v>10101</v>
      </c>
      <c r="F247" s="1411">
        <v>44434.0</v>
      </c>
    </row>
    <row r="248">
      <c r="A248" s="1428"/>
      <c r="B248" s="1432" t="s">
        <v>10106</v>
      </c>
      <c r="C248" s="1422" t="s">
        <v>2286</v>
      </c>
      <c r="D248" s="1426" t="s">
        <v>10219</v>
      </c>
      <c r="E248" s="1422" t="s">
        <v>10151</v>
      </c>
      <c r="F248" s="1411">
        <v>44434.0</v>
      </c>
    </row>
    <row r="249">
      <c r="A249" s="1428"/>
      <c r="B249" s="1433" t="s">
        <v>10109</v>
      </c>
      <c r="C249" s="1422" t="s">
        <v>10220</v>
      </c>
      <c r="D249" s="1434" t="s">
        <v>10221</v>
      </c>
      <c r="E249" s="1422" t="s">
        <v>10101</v>
      </c>
      <c r="F249" s="1411">
        <v>44434.0</v>
      </c>
    </row>
    <row r="250">
      <c r="A250" s="1428"/>
      <c r="B250" s="1433" t="s">
        <v>10113</v>
      </c>
      <c r="C250" s="1422" t="s">
        <v>3282</v>
      </c>
      <c r="D250" s="1423" t="s">
        <v>10222</v>
      </c>
      <c r="E250" s="1422" t="s">
        <v>10101</v>
      </c>
      <c r="F250" s="1411">
        <v>44435.0</v>
      </c>
    </row>
    <row r="251">
      <c r="A251" s="1428"/>
      <c r="B251" s="1433" t="s">
        <v>10212</v>
      </c>
      <c r="C251" s="1422" t="s">
        <v>4437</v>
      </c>
      <c r="D251" s="1423" t="s">
        <v>10223</v>
      </c>
      <c r="E251" s="1422" t="s">
        <v>10203</v>
      </c>
      <c r="F251" s="1411">
        <v>44434.0</v>
      </c>
    </row>
    <row r="252">
      <c r="A252" s="1428"/>
      <c r="B252" s="1433" t="s">
        <v>10214</v>
      </c>
      <c r="C252" s="1422" t="s">
        <v>4585</v>
      </c>
      <c r="D252" s="1413" t="s">
        <v>10224</v>
      </c>
      <c r="E252" s="1435" t="s">
        <v>10209</v>
      </c>
      <c r="F252" s="1411">
        <v>44434.0</v>
      </c>
    </row>
    <row r="253">
      <c r="A253" s="1428"/>
      <c r="B253" s="1417"/>
      <c r="C253" s="1419"/>
      <c r="D253" s="1429"/>
      <c r="E253" s="1419"/>
      <c r="F253" s="1419"/>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896</v>
      </c>
      <c r="F29" s="134" t="s">
        <v>1938</v>
      </c>
      <c r="G29" s="130" t="s">
        <v>1939</v>
      </c>
      <c r="H29" s="159" t="s">
        <v>258</v>
      </c>
      <c r="I29" s="159" t="s">
        <v>1940</v>
      </c>
      <c r="J29" s="159" t="s">
        <v>1941</v>
      </c>
      <c r="K29" s="159" t="s">
        <v>981</v>
      </c>
      <c r="L29" s="142" t="s">
        <v>1942</v>
      </c>
      <c r="M29" s="210" t="s">
        <v>1943</v>
      </c>
      <c r="N29" s="142" t="s">
        <v>1944</v>
      </c>
      <c r="O29" s="159" t="s">
        <v>1945</v>
      </c>
      <c r="P29" s="159" t="s">
        <v>1946</v>
      </c>
      <c r="Q29" s="185"/>
      <c r="R29" s="186"/>
      <c r="S29" s="225"/>
      <c r="T29" s="225"/>
      <c r="U29" s="225"/>
      <c r="V29" s="225"/>
      <c r="W29" s="164"/>
      <c r="X29" s="159" t="s">
        <v>1237</v>
      </c>
      <c r="Y29" s="159" t="s">
        <v>1947</v>
      </c>
      <c r="Z29" s="159" t="s">
        <v>1948</v>
      </c>
      <c r="AA29" s="142" t="s">
        <v>1949</v>
      </c>
      <c r="AB29" s="142" t="s">
        <v>667</v>
      </c>
      <c r="AC29" s="159" t="s">
        <v>1950</v>
      </c>
      <c r="AD29" s="159" t="s">
        <v>1558</v>
      </c>
      <c r="AE29" s="159" t="s">
        <v>540</v>
      </c>
      <c r="AF29" s="159" t="s">
        <v>1951</v>
      </c>
      <c r="AG29" s="225"/>
      <c r="AH29" s="225"/>
      <c r="AI29" s="225"/>
      <c r="AJ29" s="185"/>
      <c r="AK29" s="164"/>
      <c r="AL29" s="142" t="s">
        <v>1952</v>
      </c>
      <c r="AM29" s="142" t="s">
        <v>1953</v>
      </c>
      <c r="AN29" s="225"/>
      <c r="AO29" s="142" t="s">
        <v>1954</v>
      </c>
      <c r="AP29" s="225"/>
      <c r="AQ29" s="190" t="str">
        <f>HYPERLINK("https://youtu.be/ojsWGGzEugk","9.21")</f>
        <v>9.21</v>
      </c>
      <c r="AR29" s="225"/>
      <c r="AS29" s="142" t="s">
        <v>1566</v>
      </c>
      <c r="AT29" s="142" t="s">
        <v>420</v>
      </c>
      <c r="AU29" s="225"/>
      <c r="AV29" s="225"/>
      <c r="AW29" s="225"/>
      <c r="AX29" s="225"/>
      <c r="AY29" s="170"/>
      <c r="AZ29" s="142" t="s">
        <v>1955</v>
      </c>
      <c r="BA29" s="142" t="s">
        <v>1956</v>
      </c>
      <c r="BB29" s="142" t="s">
        <v>1957</v>
      </c>
      <c r="BC29" s="142" t="s">
        <v>1958</v>
      </c>
      <c r="BD29" s="142" t="s">
        <v>451</v>
      </c>
      <c r="BE29" s="142" t="s">
        <v>1959</v>
      </c>
      <c r="BF29" s="225"/>
      <c r="BG29" s="159" t="s">
        <v>1960</v>
      </c>
      <c r="BH29" s="142" t="s">
        <v>1961</v>
      </c>
      <c r="BI29" s="211"/>
      <c r="BJ29" s="142" t="s">
        <v>1962</v>
      </c>
      <c r="BK29" s="225"/>
      <c r="BL29" s="142" t="s">
        <v>1963</v>
      </c>
      <c r="BM29" s="225"/>
      <c r="BN29" s="225"/>
      <c r="BO29" s="170"/>
      <c r="BP29" s="159" t="s">
        <v>1964</v>
      </c>
      <c r="BQ29" s="142" t="s">
        <v>1965</v>
      </c>
      <c r="BR29" s="142" t="s">
        <v>1966</v>
      </c>
      <c r="BS29" s="142" t="s">
        <v>1967</v>
      </c>
      <c r="BT29" s="142" t="s">
        <v>1968</v>
      </c>
      <c r="BU29" s="142" t="s">
        <v>1969</v>
      </c>
      <c r="BV29" s="142" t="s">
        <v>1970</v>
      </c>
      <c r="BW29" s="142" t="s">
        <v>1971</v>
      </c>
      <c r="BX29" s="225"/>
      <c r="BY29" s="142" t="s">
        <v>159</v>
      </c>
      <c r="BZ29" s="225"/>
      <c r="CA29" s="225"/>
      <c r="CB29" s="142" t="s">
        <v>1972</v>
      </c>
      <c r="CC29" s="225"/>
      <c r="CD29" s="225"/>
      <c r="CE29" s="225"/>
      <c r="CF29" s="142" t="s">
        <v>1973</v>
      </c>
      <c r="CG29" s="142" t="s">
        <v>1974</v>
      </c>
      <c r="CH29" s="142" t="s">
        <v>1975</v>
      </c>
      <c r="CI29" s="142" t="s">
        <v>1976</v>
      </c>
      <c r="CJ29" s="142" t="s">
        <v>1133</v>
      </c>
      <c r="CK29" s="142" t="s">
        <v>1977</v>
      </c>
      <c r="CL29" s="142" t="s">
        <v>308</v>
      </c>
      <c r="CM29" s="142" t="s">
        <v>1978</v>
      </c>
      <c r="CN29" s="225"/>
      <c r="CO29" s="225"/>
      <c r="CP29" s="225"/>
      <c r="CQ29" s="225"/>
      <c r="CR29" s="225"/>
      <c r="CS29" s="170"/>
      <c r="CT29" s="142" t="s">
        <v>1979</v>
      </c>
      <c r="CU29" s="142" t="s">
        <v>1473</v>
      </c>
      <c r="CV29" s="142" t="s">
        <v>1980</v>
      </c>
      <c r="CW29" s="142" t="s">
        <v>1981</v>
      </c>
      <c r="CX29" s="142" t="s">
        <v>1982</v>
      </c>
      <c r="CY29" s="142" t="s">
        <v>1983</v>
      </c>
      <c r="CZ29" s="142" t="s">
        <v>1984</v>
      </c>
      <c r="DA29" s="142" t="s">
        <v>1985</v>
      </c>
      <c r="DB29" s="225"/>
      <c r="DC29" s="225"/>
      <c r="DD29" s="225"/>
      <c r="DE29" s="225"/>
      <c r="DF29" s="170"/>
      <c r="DG29" s="142" t="s">
        <v>967</v>
      </c>
      <c r="DH29" s="225"/>
      <c r="DI29" s="225"/>
      <c r="DJ29" s="142" t="s">
        <v>1116</v>
      </c>
      <c r="DK29" s="142" t="s">
        <v>1986</v>
      </c>
      <c r="DL29" s="142" t="s">
        <v>1987</v>
      </c>
      <c r="DM29" s="142" t="s">
        <v>1988</v>
      </c>
      <c r="DN29" s="142" t="s">
        <v>1989</v>
      </c>
      <c r="DO29" s="159" t="s">
        <v>1990</v>
      </c>
      <c r="DP29" s="142" t="s">
        <v>1417</v>
      </c>
      <c r="DQ29" s="142" t="s">
        <v>289</v>
      </c>
      <c r="DR29" s="225"/>
      <c r="DS29" s="225"/>
      <c r="DT29" s="142" t="s">
        <v>1991</v>
      </c>
      <c r="DU29" s="225"/>
      <c r="DV29" s="211"/>
      <c r="DW29" s="159" t="s">
        <v>1992</v>
      </c>
      <c r="DX29" s="225"/>
      <c r="DY29" s="225"/>
      <c r="DZ29" s="225"/>
      <c r="EA29" s="225"/>
      <c r="EB29" s="225"/>
    </row>
    <row r="30" ht="15.75" customHeight="1">
      <c r="A30" s="330" t="s">
        <v>1993</v>
      </c>
      <c r="B30" s="63" t="s">
        <v>1994</v>
      </c>
      <c r="C30" s="64" t="s">
        <v>896</v>
      </c>
      <c r="D30" s="65" t="s">
        <v>896</v>
      </c>
      <c r="E30" s="66" t="s">
        <v>821</v>
      </c>
      <c r="F30" s="67" t="s">
        <v>618</v>
      </c>
      <c r="G30" s="63" t="s">
        <v>1658</v>
      </c>
      <c r="H30" s="163" t="s">
        <v>1995</v>
      </c>
      <c r="I30" s="161" t="s">
        <v>1996</v>
      </c>
      <c r="J30" s="161" t="s">
        <v>1661</v>
      </c>
      <c r="K30" s="71" t="s">
        <v>1544</v>
      </c>
      <c r="L30" s="259" t="s">
        <v>126</v>
      </c>
      <c r="M30" s="161" t="s">
        <v>1997</v>
      </c>
      <c r="N30" s="161" t="s">
        <v>1998</v>
      </c>
      <c r="O30" s="161" t="s">
        <v>1999</v>
      </c>
      <c r="P30" s="163" t="s">
        <v>1946</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2021</v>
      </c>
      <c r="BY30" s="177" t="s">
        <v>2022</v>
      </c>
      <c r="BZ30" s="218"/>
      <c r="CA30" s="218"/>
      <c r="CB30" s="218"/>
      <c r="CC30" s="218"/>
      <c r="CD30" s="218"/>
      <c r="CE30" s="218"/>
      <c r="CF30" s="242" t="s">
        <v>1455</v>
      </c>
      <c r="CG30" s="242" t="s">
        <v>1347</v>
      </c>
      <c r="CH30" s="242" t="s">
        <v>2023</v>
      </c>
      <c r="CI30" s="242" t="s">
        <v>2024</v>
      </c>
      <c r="CJ30" s="242" t="s">
        <v>394</v>
      </c>
      <c r="CK30" s="242" t="s">
        <v>2025</v>
      </c>
      <c r="CL30" s="242" t="s">
        <v>2026</v>
      </c>
      <c r="CM30" s="111" t="s">
        <v>2027</v>
      </c>
      <c r="CN30" s="236"/>
      <c r="CO30" s="242" t="s">
        <v>1174</v>
      </c>
      <c r="CP30" s="236"/>
      <c r="CQ30" s="236"/>
      <c r="CR30" s="236"/>
      <c r="CS30" s="170"/>
      <c r="CT30" s="237" t="s">
        <v>1212</v>
      </c>
      <c r="CU30" s="181" t="s">
        <v>2028</v>
      </c>
      <c r="CV30" s="237" t="s">
        <v>288</v>
      </c>
      <c r="CW30" s="237" t="s">
        <v>2029</v>
      </c>
      <c r="CX30" s="237" t="s">
        <v>2030</v>
      </c>
      <c r="CY30" s="237" t="s">
        <v>2031</v>
      </c>
      <c r="CZ30" s="334" t="s">
        <v>1580</v>
      </c>
      <c r="DA30" s="237" t="s">
        <v>1805</v>
      </c>
      <c r="DB30" s="219"/>
      <c r="DC30" s="219"/>
      <c r="DD30" s="219"/>
      <c r="DE30" s="219"/>
      <c r="DF30" s="170"/>
      <c r="DG30" s="251" t="s">
        <v>1652</v>
      </c>
      <c r="DH30" s="220"/>
      <c r="DI30" s="220"/>
      <c r="DJ30" s="251" t="s">
        <v>571</v>
      </c>
      <c r="DK30" s="127" t="s">
        <v>1967</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821</v>
      </c>
      <c r="F31" s="134" t="s">
        <v>895</v>
      </c>
      <c r="G31" s="130" t="s">
        <v>822</v>
      </c>
      <c r="H31" s="186" t="s">
        <v>2035</v>
      </c>
      <c r="I31" s="185" t="s">
        <v>2036</v>
      </c>
      <c r="J31" s="186" t="s">
        <v>2037</v>
      </c>
      <c r="K31" s="185" t="s">
        <v>625</v>
      </c>
      <c r="L31" s="185" t="s">
        <v>1311</v>
      </c>
      <c r="M31" s="186" t="s">
        <v>2038</v>
      </c>
      <c r="N31" s="186" t="s">
        <v>2039</v>
      </c>
      <c r="O31" s="185" t="s">
        <v>2040</v>
      </c>
      <c r="P31" s="186" t="s">
        <v>2041</v>
      </c>
      <c r="Q31" s="225"/>
      <c r="R31" s="225"/>
      <c r="S31" s="186" t="s">
        <v>2042</v>
      </c>
      <c r="T31" s="225"/>
      <c r="U31" s="225"/>
      <c r="V31" s="225"/>
      <c r="W31" s="164"/>
      <c r="X31" s="185" t="s">
        <v>1965</v>
      </c>
      <c r="Y31" s="186" t="s">
        <v>2043</v>
      </c>
      <c r="Z31" s="186" t="s">
        <v>2044</v>
      </c>
      <c r="AA31" s="185" t="s">
        <v>1308</v>
      </c>
      <c r="AB31" s="185" t="s">
        <v>553</v>
      </c>
      <c r="AC31" s="186" t="s">
        <v>2045</v>
      </c>
      <c r="AD31" s="225"/>
      <c r="AE31" s="186" t="s">
        <v>2046</v>
      </c>
      <c r="AF31" s="186" t="s">
        <v>2047</v>
      </c>
      <c r="AG31" s="186" t="s">
        <v>2048</v>
      </c>
      <c r="AH31" s="186"/>
      <c r="AI31" s="186"/>
      <c r="AJ31" s="186" t="s">
        <v>2021</v>
      </c>
      <c r="AK31" s="164"/>
      <c r="AL31" s="225"/>
      <c r="AM31" s="186" t="s">
        <v>2049</v>
      </c>
      <c r="AN31" s="225"/>
      <c r="AO31" s="186" t="s">
        <v>2050</v>
      </c>
      <c r="AP31" s="151" t="str">
        <f>HYPERLINK("https://twitter.com/SSBReed/status/1212701917551497216?s=20","47.36")</f>
        <v>47.36</v>
      </c>
      <c r="AQ31" s="225"/>
      <c r="AR31" s="225"/>
      <c r="AS31" s="186" t="s">
        <v>2051</v>
      </c>
      <c r="AT31" s="159" t="str">
        <f>HYPERLINK("https://twitter.com/SSBReed/status/1225677341319299074?s=20","26.58")</f>
        <v>26.58</v>
      </c>
      <c r="AU31" s="225"/>
      <c r="AV31" s="225"/>
      <c r="AW31" s="186" t="s">
        <v>1099</v>
      </c>
      <c r="AX31" s="186" t="s">
        <v>2052</v>
      </c>
      <c r="AY31" s="170"/>
      <c r="AZ31" s="225"/>
      <c r="BA31" s="186"/>
      <c r="BB31" s="186" t="s">
        <v>2053</v>
      </c>
      <c r="BC31" s="185" t="s">
        <v>1015</v>
      </c>
      <c r="BD31" s="186" t="s">
        <v>2054</v>
      </c>
      <c r="BE31" s="186" t="s">
        <v>2055</v>
      </c>
      <c r="BF31" s="186"/>
      <c r="BG31" s="185" t="s">
        <v>2056</v>
      </c>
      <c r="BH31" s="191"/>
      <c r="BI31" s="185" t="s">
        <v>2057</v>
      </c>
      <c r="BJ31" s="185" t="s">
        <v>394</v>
      </c>
      <c r="BK31" s="186" t="s">
        <v>2058</v>
      </c>
      <c r="BL31" s="186" t="s">
        <v>1963</v>
      </c>
      <c r="BM31" s="186" t="s">
        <v>2059</v>
      </c>
      <c r="BN31" s="186" t="s">
        <v>2060</v>
      </c>
      <c r="BO31" s="192"/>
      <c r="BP31" s="185"/>
      <c r="BQ31" s="186" t="s">
        <v>2061</v>
      </c>
      <c r="BR31" s="186" t="s">
        <v>2062</v>
      </c>
      <c r="BS31" s="186" t="s">
        <v>2063</v>
      </c>
      <c r="BT31" s="225"/>
      <c r="BU31" s="186" t="s">
        <v>2064</v>
      </c>
      <c r="BV31" s="225"/>
      <c r="BW31" s="186" t="s">
        <v>2065</v>
      </c>
      <c r="BX31" s="186" t="s">
        <v>2066</v>
      </c>
      <c r="BY31" s="186" t="s">
        <v>2067</v>
      </c>
      <c r="BZ31" s="225"/>
      <c r="CA31" s="186"/>
      <c r="CB31" s="186" t="s">
        <v>1219</v>
      </c>
      <c r="CC31" s="186" t="s">
        <v>2068</v>
      </c>
      <c r="CD31" s="187" t="s">
        <v>2069</v>
      </c>
      <c r="CE31" s="187"/>
      <c r="CF31" s="185" t="s">
        <v>2070</v>
      </c>
      <c r="CG31" s="186" t="s">
        <v>1411</v>
      </c>
      <c r="CH31" s="186" t="s">
        <v>2071</v>
      </c>
      <c r="CI31" s="186" t="s">
        <v>2072</v>
      </c>
      <c r="CJ31" s="225"/>
      <c r="CK31" s="186" t="s">
        <v>2073</v>
      </c>
      <c r="CL31" s="154" t="s">
        <v>506</v>
      </c>
      <c r="CM31" s="159" t="str">
        <f>HYPERLINK("https://www.youtube.com/watch?v=X66lFoaVyLY","15.60")</f>
        <v>15.60</v>
      </c>
      <c r="CN31" s="225"/>
      <c r="CO31" s="225"/>
      <c r="CP31" s="225"/>
      <c r="CQ31" s="225"/>
      <c r="CR31" s="186" t="s">
        <v>2074</v>
      </c>
      <c r="CS31" s="170"/>
      <c r="CT31" s="225"/>
      <c r="CU31" s="185" t="s">
        <v>1222</v>
      </c>
      <c r="CV31" s="185" t="s">
        <v>2075</v>
      </c>
      <c r="CW31" s="186"/>
      <c r="CX31" s="225"/>
      <c r="CY31" s="186" t="s">
        <v>1471</v>
      </c>
      <c r="CZ31" s="142" t="s">
        <v>1481</v>
      </c>
      <c r="DA31" s="186" t="s">
        <v>2076</v>
      </c>
      <c r="DB31" s="186" t="s">
        <v>2077</v>
      </c>
      <c r="DC31" s="225"/>
      <c r="DD31" s="225"/>
      <c r="DE31" s="186" t="s">
        <v>2078</v>
      </c>
      <c r="DF31" s="170"/>
      <c r="DG31" s="186" t="s">
        <v>2079</v>
      </c>
      <c r="DH31" s="225"/>
      <c r="DI31" s="225"/>
      <c r="DJ31" s="225"/>
      <c r="DK31" s="186" t="s">
        <v>2080</v>
      </c>
      <c r="DL31" s="186" t="s">
        <v>2081</v>
      </c>
      <c r="DM31" s="225"/>
      <c r="DN31" s="186" t="s">
        <v>2082</v>
      </c>
      <c r="DO31" s="185" t="s">
        <v>888</v>
      </c>
      <c r="DP31" s="225"/>
      <c r="DQ31" s="186" t="s">
        <v>1324</v>
      </c>
      <c r="DR31" s="225"/>
      <c r="DS31" s="225"/>
      <c r="DT31" s="225"/>
      <c r="DU31" s="186" t="s">
        <v>2083</v>
      </c>
      <c r="DV31" s="225"/>
      <c r="DW31" s="207"/>
      <c r="DX31" s="225"/>
      <c r="DY31" s="186" t="s">
        <v>2084</v>
      </c>
      <c r="DZ31" s="225"/>
      <c r="EA31" s="225"/>
      <c r="EB31" s="186" t="s">
        <v>2085</v>
      </c>
    </row>
    <row r="32" ht="15.75" customHeight="1">
      <c r="A32" s="62" t="s">
        <v>2086</v>
      </c>
      <c r="B32" s="63" t="s">
        <v>2087</v>
      </c>
      <c r="C32" s="64" t="s">
        <v>620</v>
      </c>
      <c r="D32" s="65" t="s">
        <v>325</v>
      </c>
      <c r="E32" s="66" t="s">
        <v>325</v>
      </c>
      <c r="F32" s="67" t="s">
        <v>1157</v>
      </c>
      <c r="G32" s="63" t="s">
        <v>2088</v>
      </c>
      <c r="H32" s="161" t="s">
        <v>1246</v>
      </c>
      <c r="I32" s="161" t="s">
        <v>2089</v>
      </c>
      <c r="J32" s="163" t="s">
        <v>2090</v>
      </c>
      <c r="K32" s="163" t="s">
        <v>1627</v>
      </c>
      <c r="L32" s="259" t="s">
        <v>1377</v>
      </c>
      <c r="M32" s="243"/>
      <c r="N32" s="243"/>
      <c r="O32" s="323" t="s">
        <v>2091</v>
      </c>
      <c r="P32" s="163" t="s">
        <v>2092</v>
      </c>
      <c r="Q32" s="163" t="s">
        <v>2093</v>
      </c>
      <c r="R32" s="163"/>
      <c r="S32" s="163" t="s">
        <v>1399</v>
      </c>
      <c r="T32" s="323"/>
      <c r="U32" s="323" t="s">
        <v>940</v>
      </c>
      <c r="V32" s="196" t="s">
        <v>2094</v>
      </c>
      <c r="W32" s="188"/>
      <c r="X32" s="230" t="s">
        <v>2095</v>
      </c>
      <c r="Y32" s="230" t="s">
        <v>2096</v>
      </c>
      <c r="Z32" s="166" t="s">
        <v>2097</v>
      </c>
      <c r="AA32" s="166" t="s">
        <v>2098</v>
      </c>
      <c r="AB32" s="230" t="s">
        <v>2099</v>
      </c>
      <c r="AC32" s="230" t="s">
        <v>2100</v>
      </c>
      <c r="AD32" s="230"/>
      <c r="AE32" s="166" t="s">
        <v>406</v>
      </c>
      <c r="AF32" s="166" t="s">
        <v>2101</v>
      </c>
      <c r="AG32" s="166" t="s">
        <v>2102</v>
      </c>
      <c r="AH32" s="166"/>
      <c r="AI32" s="166" t="s">
        <v>2103</v>
      </c>
      <c r="AJ32" s="77" t="s">
        <v>2104</v>
      </c>
      <c r="AK32" s="164"/>
      <c r="AL32" s="169" t="s">
        <v>2105</v>
      </c>
      <c r="AM32" s="169" t="s">
        <v>2106</v>
      </c>
      <c r="AN32" s="88" t="str">
        <f>HYPERLINK("https://youtu.be/LAskX_epfLA","1:44.25")</f>
        <v>1:44.25</v>
      </c>
      <c r="AO32" s="233"/>
      <c r="AP32" s="169" t="s">
        <v>786</v>
      </c>
      <c r="AQ32" s="233"/>
      <c r="AR32" s="84" t="s">
        <v>2107</v>
      </c>
      <c r="AS32" s="245" t="s">
        <v>2108</v>
      </c>
      <c r="AT32" s="262" t="s">
        <v>1628</v>
      </c>
      <c r="AU32" s="262" t="s">
        <v>2109</v>
      </c>
      <c r="AV32" s="85" t="s">
        <v>881</v>
      </c>
      <c r="AW32" s="85" t="s">
        <v>2110</v>
      </c>
      <c r="AX32" s="87" t="s">
        <v>2111</v>
      </c>
      <c r="AY32" s="170"/>
      <c r="AZ32" s="234"/>
      <c r="BA32" s="234"/>
      <c r="BB32" s="234"/>
      <c r="BC32" s="198" t="s">
        <v>2112</v>
      </c>
      <c r="BD32" s="173" t="s">
        <v>2113</v>
      </c>
      <c r="BE32" s="95" t="str">
        <f>HYPERLINK("https://youtu.be/V-kufjH1djY","41.22")</f>
        <v>41.22</v>
      </c>
      <c r="BF32" s="234"/>
      <c r="BG32" s="173" t="s">
        <v>913</v>
      </c>
      <c r="BH32" s="175"/>
      <c r="BI32" s="173" t="s">
        <v>2114</v>
      </c>
      <c r="BJ32" s="234"/>
      <c r="BK32" s="234"/>
      <c r="BL32" s="325" t="s">
        <v>140</v>
      </c>
      <c r="BM32" s="198" t="s">
        <v>1858</v>
      </c>
      <c r="BN32" s="198" t="s">
        <v>2115</v>
      </c>
      <c r="BO32" s="192"/>
      <c r="BP32" s="218"/>
      <c r="BQ32" s="267" t="s">
        <v>949</v>
      </c>
      <c r="BR32" s="178" t="s">
        <v>2116</v>
      </c>
      <c r="BS32" s="103" t="s">
        <v>569</v>
      </c>
      <c r="BT32" s="218"/>
      <c r="BU32" s="178" t="s">
        <v>1787</v>
      </c>
      <c r="BV32" s="177" t="s">
        <v>1750</v>
      </c>
      <c r="BW32" s="178" t="s">
        <v>2117</v>
      </c>
      <c r="BX32" s="177" t="s">
        <v>2118</v>
      </c>
      <c r="BY32" s="103" t="s">
        <v>2119</v>
      </c>
      <c r="BZ32" s="177" t="s">
        <v>2120</v>
      </c>
      <c r="CA32" s="177"/>
      <c r="CB32" s="177" t="s">
        <v>947</v>
      </c>
      <c r="CC32" s="177" t="s">
        <v>1311</v>
      </c>
      <c r="CD32" s="102" t="s">
        <v>2121</v>
      </c>
      <c r="CE32" s="105"/>
      <c r="CF32" s="242" t="s">
        <v>2122</v>
      </c>
      <c r="CG32" s="250" t="s">
        <v>950</v>
      </c>
      <c r="CH32" s="109" t="str">
        <f>HYPERLINK("https://youtu.be/Mwnid1_a4L4","42.15")</f>
        <v>42.15</v>
      </c>
      <c r="CI32" s="249" t="s">
        <v>2123</v>
      </c>
      <c r="CJ32" s="242" t="s">
        <v>2124</v>
      </c>
      <c r="CK32" s="111" t="s">
        <v>2125</v>
      </c>
      <c r="CL32" s="242" t="s">
        <v>308</v>
      </c>
      <c r="CM32" s="336" t="s">
        <v>2126</v>
      </c>
      <c r="CN32" s="107" t="str">
        <f>HYPERLINK("https://youtu.be/9t40-1JdpMg","1:12.35")</f>
        <v>1:12.35</v>
      </c>
      <c r="CO32" s="107" t="str">
        <f>HYPERLINK("https://youtu.be/zVKCamBjrug","30.19")</f>
        <v>30.19</v>
      </c>
      <c r="CP32" s="112"/>
      <c r="CQ32" s="201" t="s">
        <v>587</v>
      </c>
      <c r="CR32" s="109" t="s">
        <v>2127</v>
      </c>
      <c r="CS32" s="170"/>
      <c r="CT32" s="219"/>
      <c r="CU32" s="237" t="s">
        <v>1796</v>
      </c>
      <c r="CV32" s="337" t="s">
        <v>2128</v>
      </c>
      <c r="CW32" s="237" t="s">
        <v>2129</v>
      </c>
      <c r="CX32" s="219"/>
      <c r="CY32" s="237" t="s">
        <v>2130</v>
      </c>
      <c r="CZ32" s="181" t="s">
        <v>2131</v>
      </c>
      <c r="DA32" s="181" t="s">
        <v>2132</v>
      </c>
      <c r="DB32" s="115" t="str">
        <f>HYPERLINK("https://youtu.be/BJNJgSLnXTM","1:18.10")</f>
        <v>1:18.10</v>
      </c>
      <c r="DC32" s="181" t="s">
        <v>2133</v>
      </c>
      <c r="DD32" s="337" t="s">
        <v>1811</v>
      </c>
      <c r="DE32" s="119" t="s">
        <v>1197</v>
      </c>
      <c r="DF32" s="170"/>
      <c r="DG32" s="220"/>
      <c r="DH32" s="251" t="s">
        <v>1996</v>
      </c>
      <c r="DI32" s="220"/>
      <c r="DJ32" s="220"/>
      <c r="DK32" s="125" t="str">
        <f>HYPERLINK("https://www.youtube.com/watch?v=wvfjcRVL5Tg","22.83")</f>
        <v>22.83</v>
      </c>
      <c r="DL32" s="182" t="s">
        <v>160</v>
      </c>
      <c r="DM32" s="220"/>
      <c r="DN32" s="338" t="s">
        <v>2134</v>
      </c>
      <c r="DO32" s="126"/>
      <c r="DP32" s="182"/>
      <c r="DQ32" s="251" t="s">
        <v>2135</v>
      </c>
      <c r="DR32" s="182" t="s">
        <v>2136</v>
      </c>
      <c r="DS32" s="125" t="str">
        <f>HYPERLINK("https://youtu.be/mf09PJ8pEj4","49.81")</f>
        <v>49.81</v>
      </c>
      <c r="DT32" s="220"/>
      <c r="DU32" s="220"/>
      <c r="DV32" s="220"/>
      <c r="DW32" s="222"/>
      <c r="DX32" s="124" t="s">
        <v>2137</v>
      </c>
      <c r="DY32" s="182" t="s">
        <v>203</v>
      </c>
      <c r="DZ32" s="127" t="s">
        <v>2138</v>
      </c>
      <c r="EA32" s="220"/>
      <c r="EB32" s="182"/>
    </row>
    <row r="33" ht="15.75" customHeight="1">
      <c r="A33" s="223" t="s">
        <v>2139</v>
      </c>
      <c r="B33" s="130" t="s">
        <v>2140</v>
      </c>
      <c r="C33" s="131" t="s">
        <v>896</v>
      </c>
      <c r="D33" s="132" t="s">
        <v>896</v>
      </c>
      <c r="E33" s="133" t="s">
        <v>896</v>
      </c>
      <c r="F33" s="134" t="s">
        <v>325</v>
      </c>
      <c r="G33" s="130" t="s">
        <v>2141</v>
      </c>
      <c r="H33" s="185" t="s">
        <v>115</v>
      </c>
      <c r="I33" s="185" t="s">
        <v>2142</v>
      </c>
      <c r="J33" s="185" t="s">
        <v>2143</v>
      </c>
      <c r="K33" s="185" t="s">
        <v>1748</v>
      </c>
      <c r="L33" s="185" t="s">
        <v>2144</v>
      </c>
      <c r="M33" s="185" t="s">
        <v>2145</v>
      </c>
      <c r="N33" s="185" t="s">
        <v>2146</v>
      </c>
      <c r="O33" s="185" t="s">
        <v>2147</v>
      </c>
      <c r="P33" s="185" t="s">
        <v>1946</v>
      </c>
      <c r="Q33" s="225"/>
      <c r="R33" s="225"/>
      <c r="S33" s="225"/>
      <c r="T33" s="225"/>
      <c r="U33" s="225"/>
      <c r="V33" s="225"/>
      <c r="W33" s="164"/>
      <c r="X33" s="185" t="s">
        <v>2148</v>
      </c>
      <c r="Y33" s="185" t="s">
        <v>2149</v>
      </c>
      <c r="Z33" s="185" t="s">
        <v>2027</v>
      </c>
      <c r="AA33" s="185" t="s">
        <v>2150</v>
      </c>
      <c r="AB33" s="185" t="s">
        <v>1174</v>
      </c>
      <c r="AC33" s="185" t="s">
        <v>2151</v>
      </c>
      <c r="AD33" s="185" t="s">
        <v>2152</v>
      </c>
      <c r="AE33" s="185" t="s">
        <v>500</v>
      </c>
      <c r="AF33" s="185" t="s">
        <v>1763</v>
      </c>
      <c r="AG33" s="225"/>
      <c r="AH33" s="225"/>
      <c r="AI33" s="225"/>
      <c r="AJ33" s="225"/>
      <c r="AK33" s="164"/>
      <c r="AL33" s="225"/>
      <c r="AM33" s="225"/>
      <c r="AN33" s="225"/>
      <c r="AO33" s="225"/>
      <c r="AP33" s="225"/>
      <c r="AQ33" s="225"/>
      <c r="AR33" s="225"/>
      <c r="AS33" s="185" t="s">
        <v>2153</v>
      </c>
      <c r="AT33" s="185" t="s">
        <v>1719</v>
      </c>
      <c r="AU33" s="225"/>
      <c r="AV33" s="225"/>
      <c r="AW33" s="225"/>
      <c r="AX33" s="225"/>
      <c r="AY33" s="170"/>
      <c r="AZ33" s="142" t="s">
        <v>1897</v>
      </c>
      <c r="BA33" s="185" t="s">
        <v>708</v>
      </c>
      <c r="BB33" s="185" t="s">
        <v>737</v>
      </c>
      <c r="BC33" s="185" t="s">
        <v>2154</v>
      </c>
      <c r="BD33" s="185" t="s">
        <v>2155</v>
      </c>
      <c r="BE33" s="225"/>
      <c r="BF33" s="225"/>
      <c r="BG33" s="185" t="s">
        <v>1153</v>
      </c>
      <c r="BH33" s="142" t="s">
        <v>2156</v>
      </c>
      <c r="BI33" s="185" t="s">
        <v>2157</v>
      </c>
      <c r="BJ33" s="185" t="s">
        <v>1733</v>
      </c>
      <c r="BK33" s="225"/>
      <c r="BL33" s="225"/>
      <c r="BM33" s="225"/>
      <c r="BN33" s="225"/>
      <c r="BO33" s="170"/>
      <c r="BP33" s="225"/>
      <c r="BQ33" s="185" t="s">
        <v>2158</v>
      </c>
      <c r="BR33" s="185" t="s">
        <v>2159</v>
      </c>
      <c r="BS33" s="185" t="s">
        <v>2160</v>
      </c>
      <c r="BT33" s="185" t="s">
        <v>234</v>
      </c>
      <c r="BU33" s="142" t="s">
        <v>2161</v>
      </c>
      <c r="BV33" s="185" t="s">
        <v>2162</v>
      </c>
      <c r="BW33" s="185" t="s">
        <v>1357</v>
      </c>
      <c r="BX33" s="225"/>
      <c r="BY33" s="185" t="s">
        <v>417</v>
      </c>
      <c r="BZ33" s="225"/>
      <c r="CA33" s="225"/>
      <c r="CB33" s="225"/>
      <c r="CC33" s="225"/>
      <c r="CD33" s="225"/>
      <c r="CE33" s="225"/>
      <c r="CF33" s="185" t="s">
        <v>609</v>
      </c>
      <c r="CG33" s="185" t="s">
        <v>295</v>
      </c>
      <c r="CH33" s="185" t="s">
        <v>1949</v>
      </c>
      <c r="CI33" s="142" t="s">
        <v>2163</v>
      </c>
      <c r="CJ33" s="185" t="s">
        <v>1526</v>
      </c>
      <c r="CK33" s="185" t="s">
        <v>1474</v>
      </c>
      <c r="CL33" s="185" t="s">
        <v>2164</v>
      </c>
      <c r="CM33" s="185" t="s">
        <v>1715</v>
      </c>
      <c r="CN33" s="225"/>
      <c r="CO33" s="225"/>
      <c r="CP33" s="225"/>
      <c r="CQ33" s="225"/>
      <c r="CR33" s="225"/>
      <c r="CS33" s="170"/>
      <c r="CT33" s="142" t="s">
        <v>2165</v>
      </c>
      <c r="CU33" s="185" t="s">
        <v>1434</v>
      </c>
      <c r="CV33" s="185" t="s">
        <v>2166</v>
      </c>
      <c r="CW33" s="185" t="s">
        <v>2167</v>
      </c>
      <c r="CX33" s="185" t="s">
        <v>2168</v>
      </c>
      <c r="CY33" s="185" t="s">
        <v>2169</v>
      </c>
      <c r="CZ33" s="185" t="s">
        <v>2170</v>
      </c>
      <c r="DA33" s="185" t="s">
        <v>2171</v>
      </c>
      <c r="DB33" s="225"/>
      <c r="DC33" s="225"/>
      <c r="DD33" s="225"/>
      <c r="DE33" s="225"/>
      <c r="DF33" s="170"/>
      <c r="DG33" s="185" t="s">
        <v>2172</v>
      </c>
      <c r="DH33" s="227"/>
      <c r="DI33" s="227"/>
      <c r="DJ33" s="227"/>
      <c r="DK33" s="225"/>
      <c r="DL33" s="225"/>
      <c r="DM33" s="225"/>
      <c r="DN33" s="185" t="s">
        <v>2173</v>
      </c>
      <c r="DO33" s="185" t="s">
        <v>2174</v>
      </c>
      <c r="DP33" s="225"/>
      <c r="DQ33" s="225"/>
      <c r="DR33" s="225"/>
      <c r="DS33" s="225"/>
      <c r="DT33" s="225"/>
      <c r="DU33" s="225"/>
      <c r="DV33" s="225"/>
      <c r="DW33" s="207"/>
      <c r="DX33" s="225"/>
      <c r="DY33" s="225"/>
      <c r="DZ33" s="185" t="s">
        <v>288</v>
      </c>
      <c r="EA33" s="225"/>
      <c r="EB33" s="225"/>
    </row>
    <row r="34" ht="15.75" customHeight="1">
      <c r="A34" s="62" t="s">
        <v>2175</v>
      </c>
      <c r="B34" s="63" t="s">
        <v>2176</v>
      </c>
      <c r="C34" s="64" t="s">
        <v>896</v>
      </c>
      <c r="D34" s="65" t="s">
        <v>821</v>
      </c>
      <c r="E34" s="66" t="s">
        <v>896</v>
      </c>
      <c r="F34" s="67" t="s">
        <v>100</v>
      </c>
      <c r="G34" s="63" t="s">
        <v>2177</v>
      </c>
      <c r="H34" s="163"/>
      <c r="I34" s="71" t="s">
        <v>2178</v>
      </c>
      <c r="J34" s="339" t="s">
        <v>2179</v>
      </c>
      <c r="K34" s="161" t="s">
        <v>1490</v>
      </c>
      <c r="L34" s="71" t="s">
        <v>139</v>
      </c>
      <c r="M34" s="163" t="s">
        <v>2180</v>
      </c>
      <c r="N34" s="161" t="s">
        <v>528</v>
      </c>
      <c r="O34" s="71" t="s">
        <v>2181</v>
      </c>
      <c r="P34" s="161" t="s">
        <v>2182</v>
      </c>
      <c r="Q34" s="243"/>
      <c r="R34" s="243"/>
      <c r="S34" s="243"/>
      <c r="T34" s="243"/>
      <c r="U34" s="243"/>
      <c r="V34" s="243"/>
      <c r="W34" s="164"/>
      <c r="X34" s="340" t="s">
        <v>583</v>
      </c>
      <c r="Y34" s="230" t="s">
        <v>2183</v>
      </c>
      <c r="Z34" s="340" t="s">
        <v>2184</v>
      </c>
      <c r="AA34" s="79" t="s">
        <v>2071</v>
      </c>
      <c r="AB34" s="229" t="s">
        <v>1879</v>
      </c>
      <c r="AC34" s="230" t="s">
        <v>2185</v>
      </c>
      <c r="AD34" s="230"/>
      <c r="AE34" s="230" t="s">
        <v>966</v>
      </c>
      <c r="AF34" s="230" t="s">
        <v>2186</v>
      </c>
      <c r="AG34" s="254"/>
      <c r="AH34" s="254"/>
      <c r="AI34" s="254"/>
      <c r="AJ34" s="254"/>
      <c r="AK34" s="164"/>
      <c r="AL34" s="233"/>
      <c r="AM34" s="233"/>
      <c r="AN34" s="233"/>
      <c r="AO34" s="233"/>
      <c r="AP34" s="233"/>
      <c r="AQ34" s="233"/>
      <c r="AR34" s="233"/>
      <c r="AS34" s="262" t="s">
        <v>1502</v>
      </c>
      <c r="AT34" s="85" t="s">
        <v>2187</v>
      </c>
      <c r="AU34" s="233"/>
      <c r="AV34" s="233"/>
      <c r="AW34" s="233"/>
      <c r="AX34" s="233"/>
      <c r="AY34" s="170"/>
      <c r="AZ34" s="198" t="s">
        <v>173</v>
      </c>
      <c r="BA34" s="173" t="s">
        <v>1414</v>
      </c>
      <c r="BB34" s="173" t="s">
        <v>1014</v>
      </c>
      <c r="BC34" s="173" t="s">
        <v>2188</v>
      </c>
      <c r="BD34" s="263" t="s">
        <v>366</v>
      </c>
      <c r="BE34" s="234"/>
      <c r="BF34" s="234"/>
      <c r="BG34" s="198" t="s">
        <v>594</v>
      </c>
      <c r="BH34" s="176" t="s">
        <v>1783</v>
      </c>
      <c r="BI34" s="94" t="s">
        <v>2189</v>
      </c>
      <c r="BJ34" s="173" t="s">
        <v>1733</v>
      </c>
      <c r="BK34" s="234"/>
      <c r="BL34" s="234"/>
      <c r="BM34" s="234"/>
      <c r="BN34" s="234"/>
      <c r="BO34" s="170"/>
      <c r="BP34" s="103" t="s">
        <v>2190</v>
      </c>
      <c r="BQ34" s="103" t="s">
        <v>2191</v>
      </c>
      <c r="BR34" s="177" t="s">
        <v>857</v>
      </c>
      <c r="BS34" s="177" t="s">
        <v>2192</v>
      </c>
      <c r="BT34" s="102" t="s">
        <v>2193</v>
      </c>
      <c r="BU34" s="103" t="s">
        <v>941</v>
      </c>
      <c r="BV34" s="178" t="s">
        <v>2194</v>
      </c>
      <c r="BW34" s="178" t="s">
        <v>2195</v>
      </c>
      <c r="BX34" s="103" t="s">
        <v>2196</v>
      </c>
      <c r="BY34" s="177" t="s">
        <v>2197</v>
      </c>
      <c r="BZ34" s="218"/>
      <c r="CA34" s="218"/>
      <c r="CB34" s="218"/>
      <c r="CC34" s="218"/>
      <c r="CD34" s="218"/>
      <c r="CE34" s="218"/>
      <c r="CF34" s="111" t="s">
        <v>2198</v>
      </c>
      <c r="CG34" s="250" t="s">
        <v>2199</v>
      </c>
      <c r="CH34" s="111" t="s">
        <v>2167</v>
      </c>
      <c r="CI34" s="111" t="s">
        <v>2200</v>
      </c>
      <c r="CJ34" s="236"/>
      <c r="CK34" s="341" t="s">
        <v>2201</v>
      </c>
      <c r="CL34" s="111" t="s">
        <v>2202</v>
      </c>
      <c r="CM34" s="111" t="s">
        <v>2203</v>
      </c>
      <c r="CN34" s="236"/>
      <c r="CO34" s="236"/>
      <c r="CP34" s="236"/>
      <c r="CQ34" s="236"/>
      <c r="CR34" s="236"/>
      <c r="CS34" s="170"/>
      <c r="CT34" s="237" t="s">
        <v>2204</v>
      </c>
      <c r="CU34" s="219"/>
      <c r="CV34" s="237" t="s">
        <v>2205</v>
      </c>
      <c r="CW34" s="237" t="s">
        <v>1832</v>
      </c>
      <c r="CX34" s="202" t="s">
        <v>2206</v>
      </c>
      <c r="CY34" s="120" t="s">
        <v>950</v>
      </c>
      <c r="CZ34" s="120" t="s">
        <v>2207</v>
      </c>
      <c r="DA34" s="181" t="s">
        <v>2208</v>
      </c>
      <c r="DB34" s="219"/>
      <c r="DC34" s="219"/>
      <c r="DD34" s="219"/>
      <c r="DE34" s="219"/>
      <c r="DF34" s="170"/>
      <c r="DG34" s="124" t="s">
        <v>2209</v>
      </c>
      <c r="DH34" s="220"/>
      <c r="DI34" s="220"/>
      <c r="DJ34" s="220"/>
      <c r="DK34" s="220"/>
      <c r="DL34" s="220"/>
      <c r="DM34" s="220"/>
      <c r="DN34" s="251" t="s">
        <v>2210</v>
      </c>
      <c r="DO34" s="251" t="s">
        <v>2211</v>
      </c>
      <c r="DP34" s="221"/>
      <c r="DQ34" s="220"/>
      <c r="DR34" s="220"/>
      <c r="DS34" s="220"/>
      <c r="DT34" s="220"/>
      <c r="DU34" s="220"/>
      <c r="DV34" s="220"/>
      <c r="DW34" s="222"/>
      <c r="DX34" s="220"/>
      <c r="DY34" s="220"/>
      <c r="DZ34" s="220"/>
      <c r="EA34" s="220"/>
      <c r="EB34" s="220"/>
    </row>
    <row r="35" ht="15.75" customHeight="1">
      <c r="A35" s="342" t="s">
        <v>2212</v>
      </c>
      <c r="B35" s="130" t="s">
        <v>2213</v>
      </c>
      <c r="C35" s="131" t="s">
        <v>620</v>
      </c>
      <c r="D35" s="132" t="s">
        <v>620</v>
      </c>
      <c r="E35" s="133" t="s">
        <v>821</v>
      </c>
      <c r="F35" s="134" t="s">
        <v>1392</v>
      </c>
      <c r="G35" s="130" t="s">
        <v>522</v>
      </c>
      <c r="H35" s="142" t="s">
        <v>2214</v>
      </c>
      <c r="I35" s="159" t="s">
        <v>2215</v>
      </c>
      <c r="J35" s="142" t="s">
        <v>2216</v>
      </c>
      <c r="K35" s="159" t="s">
        <v>1823</v>
      </c>
      <c r="L35" s="142" t="s">
        <v>696</v>
      </c>
      <c r="M35" s="159" t="s">
        <v>2217</v>
      </c>
      <c r="N35" s="142" t="s">
        <v>2218</v>
      </c>
      <c r="O35" s="142" t="s">
        <v>2219</v>
      </c>
      <c r="P35" s="142" t="s">
        <v>2220</v>
      </c>
      <c r="Q35" s="159" t="str">
        <f>HYPERLINK("https://twitter.com/Qbe_Root/status/1254604046691860480","1:09.56")</f>
        <v>1:09.56</v>
      </c>
      <c r="R35" s="225"/>
      <c r="S35" s="142" t="s">
        <v>2221</v>
      </c>
      <c r="T35" s="225"/>
      <c r="U35" s="142" t="s">
        <v>2222</v>
      </c>
      <c r="V35" s="185" t="s">
        <v>2223</v>
      </c>
      <c r="W35" s="164"/>
      <c r="X35" s="159" t="s">
        <v>2224</v>
      </c>
      <c r="Y35" s="159" t="str">
        <f>HYPERLINK("https://twitter.com/Qbe_Root/status/1250979666590040065","17.91")</f>
        <v>17.91</v>
      </c>
      <c r="Z35" s="142" t="s">
        <v>2225</v>
      </c>
      <c r="AA35" s="142" t="s">
        <v>2226</v>
      </c>
      <c r="AB35" s="142" t="s">
        <v>2227</v>
      </c>
      <c r="AC35" s="142" t="s">
        <v>2228</v>
      </c>
      <c r="AD35" s="153" t="s">
        <v>2229</v>
      </c>
      <c r="AE35" s="159" t="str">
        <f>HYPERLINK("https://twitter.com/Qbe_Root/status/1156762003857240064","1:33.81")</f>
        <v>1:33.81</v>
      </c>
      <c r="AF35" s="142" t="s">
        <v>2230</v>
      </c>
      <c r="AG35" s="159" t="str">
        <f>HYPERLINK("https://twitter.com/Qbe_Root/status/1161090273696473094","53.98")</f>
        <v>53.98</v>
      </c>
      <c r="AH35" s="211"/>
      <c r="AI35" s="142" t="s">
        <v>2231</v>
      </c>
      <c r="AJ35" s="225"/>
      <c r="AK35" s="164"/>
      <c r="AL35" s="187" t="s">
        <v>2232</v>
      </c>
      <c r="AM35" s="159" t="str">
        <f>HYPERLINK("https://twitter.com/Qbe_Root/status/1121081195205410816","19.98")</f>
        <v>19.98</v>
      </c>
      <c r="AN35" s="186" t="s">
        <v>2233</v>
      </c>
      <c r="AO35" s="186" t="s">
        <v>2234</v>
      </c>
      <c r="AP35" s="186" t="s">
        <v>2235</v>
      </c>
      <c r="AQ35" s="159" t="str">
        <f>HYPERLINK("https://twitter.com/Qbe_Root/status/1252284526044368897","8.94")</f>
        <v>8.94</v>
      </c>
      <c r="AR35" s="186" t="s">
        <v>2236</v>
      </c>
      <c r="AS35" s="186" t="s">
        <v>2237</v>
      </c>
      <c r="AT35" s="159" t="s">
        <v>2238</v>
      </c>
      <c r="AU35" s="186" t="s">
        <v>1060</v>
      </c>
      <c r="AV35" s="225"/>
      <c r="AW35" s="186" t="s">
        <v>2239</v>
      </c>
      <c r="AX35" s="225"/>
      <c r="AY35" s="170"/>
      <c r="AZ35" s="189" t="s">
        <v>2240</v>
      </c>
      <c r="BA35" s="186" t="s">
        <v>2241</v>
      </c>
      <c r="BB35" s="186" t="s">
        <v>488</v>
      </c>
      <c r="BC35" s="142" t="s">
        <v>2242</v>
      </c>
      <c r="BD35" s="142" t="s">
        <v>2243</v>
      </c>
      <c r="BE35" s="142" t="s">
        <v>2244</v>
      </c>
      <c r="BF35" s="186" t="s">
        <v>2245</v>
      </c>
      <c r="BG35" s="142" t="s">
        <v>1739</v>
      </c>
      <c r="BH35" s="150" t="s">
        <v>2246</v>
      </c>
      <c r="BI35" s="211"/>
      <c r="BJ35" s="142" t="s">
        <v>2247</v>
      </c>
      <c r="BK35" s="142" t="s">
        <v>2248</v>
      </c>
      <c r="BL35" s="186" t="s">
        <v>2249</v>
      </c>
      <c r="BM35" s="186" t="s">
        <v>2250</v>
      </c>
      <c r="BN35" s="185" t="s">
        <v>2251</v>
      </c>
      <c r="BO35" s="192"/>
      <c r="BP35" s="159" t="s">
        <v>2252</v>
      </c>
      <c r="BQ35" s="159" t="str">
        <f>HYPERLINK("https://twitter.com/Qbe_Root/status/1242228993199226880","53.44")</f>
        <v>53.44</v>
      </c>
      <c r="BR35" s="186" t="s">
        <v>2253</v>
      </c>
      <c r="BS35" s="159" t="str">
        <f>HYPERLINK("https://twitter.com/Qbe_Root/status/1246830752987308033","23.85")</f>
        <v>23.85</v>
      </c>
      <c r="BT35" s="159" t="s">
        <v>2254</v>
      </c>
      <c r="BU35" s="159" t="str">
        <f>HYPERLINK("https://twitter.com/Qbe_Root/status/1173970755526242304","21.44")</f>
        <v>21.44</v>
      </c>
      <c r="BV35" s="150" t="s">
        <v>2255</v>
      </c>
      <c r="BW35" s="159" t="s">
        <v>2256</v>
      </c>
      <c r="BX35" s="225"/>
      <c r="BY35" s="159" t="str">
        <f>HYPERLINK("https://twitter.com/Qbe_Root/status/1242199278610788353","23.10")</f>
        <v>23.10</v>
      </c>
      <c r="BZ35" s="153" t="s">
        <v>2257</v>
      </c>
      <c r="CA35" s="186"/>
      <c r="CB35" s="186" t="s">
        <v>701</v>
      </c>
      <c r="CC35" s="186" t="s">
        <v>2258</v>
      </c>
      <c r="CD35" s="225"/>
      <c r="CE35" s="225"/>
      <c r="CF35" s="142" t="s">
        <v>2259</v>
      </c>
      <c r="CG35" s="142" t="s">
        <v>2260</v>
      </c>
      <c r="CH35" s="186" t="s">
        <v>2261</v>
      </c>
      <c r="CI35" s="142" t="s">
        <v>2262</v>
      </c>
      <c r="CJ35" s="159" t="s">
        <v>2263</v>
      </c>
      <c r="CK35" s="142" t="s">
        <v>2264</v>
      </c>
      <c r="CL35" s="142" t="s">
        <v>1760</v>
      </c>
      <c r="CM35" s="186" t="s">
        <v>2265</v>
      </c>
      <c r="CN35" s="185" t="s">
        <v>2266</v>
      </c>
      <c r="CO35" s="186" t="s">
        <v>2267</v>
      </c>
      <c r="CP35" s="186"/>
      <c r="CQ35" s="186" t="s">
        <v>2268</v>
      </c>
      <c r="CR35" s="225"/>
      <c r="CS35" s="170"/>
      <c r="CT35" s="142" t="s">
        <v>2269</v>
      </c>
      <c r="CU35" s="159" t="s">
        <v>2270</v>
      </c>
      <c r="CV35" s="159" t="s">
        <v>1171</v>
      </c>
      <c r="CW35" s="142" t="s">
        <v>204</v>
      </c>
      <c r="CX35" s="142" t="s">
        <v>2271</v>
      </c>
      <c r="CY35" s="142" t="s">
        <v>2272</v>
      </c>
      <c r="CZ35" s="159" t="s">
        <v>2273</v>
      </c>
      <c r="DA35" s="186" t="s">
        <v>2274</v>
      </c>
      <c r="DB35" s="272" t="str">
        <f>HYPERLINK("https://twitter.com/Qbe_Root/status/1400138849058275330", "1:53.21")</f>
        <v>1:53.21</v>
      </c>
      <c r="DC35" s="142" t="s">
        <v>2275</v>
      </c>
      <c r="DD35" s="142" t="s">
        <v>2216</v>
      </c>
      <c r="DE35" s="185" t="s">
        <v>2276</v>
      </c>
      <c r="DF35" s="170"/>
      <c r="DG35" s="159" t="s">
        <v>967</v>
      </c>
      <c r="DH35" s="225"/>
      <c r="DI35" s="225"/>
      <c r="DJ35" s="186" t="s">
        <v>2067</v>
      </c>
      <c r="DK35" s="225"/>
      <c r="DL35" s="225"/>
      <c r="DM35" s="225"/>
      <c r="DN35" s="142" t="s">
        <v>2277</v>
      </c>
      <c r="DO35" s="207" t="s">
        <v>2278</v>
      </c>
      <c r="DP35" s="343" t="str">
        <f>HYPERLINK("https://twitter.com/Qbe_Root/status/1241798344797798402","11.27")</f>
        <v>11.27</v>
      </c>
      <c r="DQ35" s="159" t="s">
        <v>2135</v>
      </c>
      <c r="DR35" s="186" t="s">
        <v>2279</v>
      </c>
      <c r="DS35" s="186" t="s">
        <v>2280</v>
      </c>
      <c r="DT35" s="225"/>
      <c r="DU35" s="186" t="s">
        <v>2281</v>
      </c>
      <c r="DV35" s="186"/>
      <c r="DW35" s="207" t="s">
        <v>2282</v>
      </c>
      <c r="DX35" s="186" t="s">
        <v>1471</v>
      </c>
      <c r="DY35" s="186" t="s">
        <v>2283</v>
      </c>
      <c r="DZ35" s="186" t="s">
        <v>2284</v>
      </c>
      <c r="EA35" s="186" t="s">
        <v>148</v>
      </c>
      <c r="EB35" s="186" t="s">
        <v>2285</v>
      </c>
    </row>
    <row r="36" ht="15.75" customHeight="1">
      <c r="A36" s="344" t="s">
        <v>2286</v>
      </c>
      <c r="B36" s="63" t="s">
        <v>2287</v>
      </c>
      <c r="C36" s="64" t="s">
        <v>896</v>
      </c>
      <c r="D36" s="65" t="s">
        <v>896</v>
      </c>
      <c r="E36" s="66" t="s">
        <v>896</v>
      </c>
      <c r="F36" s="67" t="s">
        <v>2288</v>
      </c>
      <c r="G36" s="63" t="s">
        <v>102</v>
      </c>
      <c r="H36" s="71" t="s">
        <v>464</v>
      </c>
      <c r="I36" s="345" t="s">
        <v>2289</v>
      </c>
      <c r="J36" s="71" t="s">
        <v>2290</v>
      </c>
      <c r="K36" s="71" t="s">
        <v>2291</v>
      </c>
      <c r="L36" s="69" t="s">
        <v>2167</v>
      </c>
      <c r="M36" s="71" t="s">
        <v>2292</v>
      </c>
      <c r="N36" s="71" t="s">
        <v>2293</v>
      </c>
      <c r="O36" s="161" t="s">
        <v>2294</v>
      </c>
      <c r="P36" s="69" t="str">
        <f>HYPERLINK("https://www.youtube.com/watch?v=1LgmMTrI_jE","16.03")</f>
        <v>16.03</v>
      </c>
      <c r="Q36" s="161" t="s">
        <v>2295</v>
      </c>
      <c r="R36" s="339" t="s">
        <v>2296</v>
      </c>
      <c r="S36" s="161" t="s">
        <v>2297</v>
      </c>
      <c r="T36" s="161" t="s">
        <v>2298</v>
      </c>
      <c r="U36" s="161" t="s">
        <v>2299</v>
      </c>
      <c r="V36" s="71" t="s">
        <v>2300</v>
      </c>
      <c r="W36" s="206"/>
      <c r="X36" s="230" t="s">
        <v>2301</v>
      </c>
      <c r="Y36" s="79" t="s">
        <v>2302</v>
      </c>
      <c r="Z36" s="79" t="s">
        <v>2303</v>
      </c>
      <c r="AA36" s="79" t="s">
        <v>2304</v>
      </c>
      <c r="AB36" s="79" t="s">
        <v>2305</v>
      </c>
      <c r="AC36" s="230" t="s">
        <v>2280</v>
      </c>
      <c r="AD36" s="166" t="s">
        <v>2306</v>
      </c>
      <c r="AE36" s="230" t="s">
        <v>2307</v>
      </c>
      <c r="AF36" s="79" t="s">
        <v>2308</v>
      </c>
      <c r="AG36" s="230" t="s">
        <v>2309</v>
      </c>
      <c r="AH36" s="230" t="s">
        <v>346</v>
      </c>
      <c r="AI36" s="230" t="s">
        <v>2310</v>
      </c>
      <c r="AJ36" s="79" t="s">
        <v>2311</v>
      </c>
      <c r="AK36" s="164"/>
      <c r="AL36" s="88" t="str">
        <f>HYPERLINK("https://clips.twitch.tv/CoweringSpikyHareRitzMitz","41.01")</f>
        <v>41.01</v>
      </c>
      <c r="AM36" s="262" t="s">
        <v>2312</v>
      </c>
      <c r="AN36" s="262" t="s">
        <v>2313</v>
      </c>
      <c r="AO36" s="85" t="s">
        <v>2314</v>
      </c>
      <c r="AP36" s="262" t="s">
        <v>2315</v>
      </c>
      <c r="AQ36" s="169" t="s">
        <v>1059</v>
      </c>
      <c r="AR36" s="169" t="s">
        <v>1954</v>
      </c>
      <c r="AS36" s="85" t="s">
        <v>2265</v>
      </c>
      <c r="AT36" s="262" t="s">
        <v>1772</v>
      </c>
      <c r="AU36" s="169" t="s">
        <v>2316</v>
      </c>
      <c r="AV36" s="262" t="s">
        <v>2317</v>
      </c>
      <c r="AW36" s="262" t="s">
        <v>1323</v>
      </c>
      <c r="AX36" s="262" t="s">
        <v>2318</v>
      </c>
      <c r="AY36" s="346"/>
      <c r="AZ36" s="173" t="s">
        <v>2319</v>
      </c>
      <c r="BA36" s="347" t="str">
        <f>HYPERLINK("https://clips.twitch.tv/SpineyViscousCucumberPJSugar","43.02")</f>
        <v>43.02</v>
      </c>
      <c r="BB36" s="173" t="s">
        <v>2320</v>
      </c>
      <c r="BC36" s="173" t="s">
        <v>2321</v>
      </c>
      <c r="BD36" s="173" t="s">
        <v>2322</v>
      </c>
      <c r="BE36" s="173" t="s">
        <v>2323</v>
      </c>
      <c r="BF36" s="173" t="s">
        <v>2324</v>
      </c>
      <c r="BG36" s="94" t="s">
        <v>2325</v>
      </c>
      <c r="BH36" s="94" t="s">
        <v>2326</v>
      </c>
      <c r="BI36" s="173"/>
      <c r="BJ36" s="173" t="s">
        <v>2327</v>
      </c>
      <c r="BK36" s="173" t="s">
        <v>2328</v>
      </c>
      <c r="BL36" s="173" t="s">
        <v>2329</v>
      </c>
      <c r="BM36" s="173" t="s">
        <v>2330</v>
      </c>
      <c r="BN36" s="173" t="s">
        <v>2331</v>
      </c>
      <c r="BO36" s="346"/>
      <c r="BP36" s="177" t="s">
        <v>2332</v>
      </c>
      <c r="BQ36" s="348" t="s">
        <v>2333</v>
      </c>
      <c r="BR36" s="177" t="s">
        <v>2334</v>
      </c>
      <c r="BS36" s="349" t="str">
        <f>HYPERLINK("https://youtu.be/zUcVzurkzxA","24.87")</f>
        <v>24.87</v>
      </c>
      <c r="BT36" s="177" t="s">
        <v>1850</v>
      </c>
      <c r="BU36" s="177" t="s">
        <v>2335</v>
      </c>
      <c r="BV36" s="177" t="s">
        <v>2336</v>
      </c>
      <c r="BW36" s="177" t="s">
        <v>2337</v>
      </c>
      <c r="BX36" s="177"/>
      <c r="BY36" s="177" t="s">
        <v>2338</v>
      </c>
      <c r="BZ36" s="177" t="s">
        <v>2339</v>
      </c>
      <c r="CA36" s="177"/>
      <c r="CB36" s="103" t="s">
        <v>2340</v>
      </c>
      <c r="CC36" s="103" t="s">
        <v>2341</v>
      </c>
      <c r="CD36" s="103" t="s">
        <v>2342</v>
      </c>
      <c r="CE36" s="350"/>
      <c r="CF36" s="242" t="s">
        <v>2343</v>
      </c>
      <c r="CG36" s="111" t="s">
        <v>2344</v>
      </c>
      <c r="CH36" s="242" t="s">
        <v>1256</v>
      </c>
      <c r="CI36" s="242" t="s">
        <v>2345</v>
      </c>
      <c r="CJ36" s="242" t="s">
        <v>2346</v>
      </c>
      <c r="CK36" s="242" t="s">
        <v>2347</v>
      </c>
      <c r="CL36" s="242" t="s">
        <v>1980</v>
      </c>
      <c r="CM36" s="242" t="s">
        <v>2348</v>
      </c>
      <c r="CN36" s="242" t="s">
        <v>2349</v>
      </c>
      <c r="CO36" s="242" t="s">
        <v>2350</v>
      </c>
      <c r="CP36" s="242" t="s">
        <v>2351</v>
      </c>
      <c r="CQ36" s="242" t="s">
        <v>2352</v>
      </c>
      <c r="CR36" s="242" t="s">
        <v>2353</v>
      </c>
      <c r="CS36" s="346"/>
      <c r="CT36" s="237" t="s">
        <v>2354</v>
      </c>
      <c r="CU36" s="237" t="s">
        <v>2355</v>
      </c>
      <c r="CV36" s="120" t="s">
        <v>2356</v>
      </c>
      <c r="CW36" s="237" t="s">
        <v>2357</v>
      </c>
      <c r="CX36" s="120" t="s">
        <v>1199</v>
      </c>
      <c r="CY36" s="334" t="s">
        <v>2358</v>
      </c>
      <c r="CZ36" s="120" t="s">
        <v>2359</v>
      </c>
      <c r="DA36" s="120" t="s">
        <v>2360</v>
      </c>
      <c r="DB36" s="237" t="s">
        <v>1354</v>
      </c>
      <c r="DC36" s="237" t="s">
        <v>2361</v>
      </c>
      <c r="DD36" s="181" t="s">
        <v>2362</v>
      </c>
      <c r="DE36" s="237" t="s">
        <v>2363</v>
      </c>
      <c r="DF36" s="170"/>
      <c r="DG36" s="251" t="s">
        <v>2364</v>
      </c>
      <c r="DH36" s="182" t="s">
        <v>2365</v>
      </c>
      <c r="DI36" s="182" t="s">
        <v>2058</v>
      </c>
      <c r="DJ36" s="251" t="s">
        <v>2366</v>
      </c>
      <c r="DK36" s="251" t="s">
        <v>2367</v>
      </c>
      <c r="DL36" s="251" t="s">
        <v>809</v>
      </c>
      <c r="DM36" s="182" t="s">
        <v>752</v>
      </c>
      <c r="DN36" s="251" t="s">
        <v>2368</v>
      </c>
      <c r="DO36" s="251" t="s">
        <v>2369</v>
      </c>
      <c r="DP36" s="351" t="s">
        <v>1306</v>
      </c>
      <c r="DQ36" s="251" t="s">
        <v>2101</v>
      </c>
      <c r="DR36" s="182" t="s">
        <v>2370</v>
      </c>
      <c r="DS36" s="251" t="s">
        <v>1371</v>
      </c>
      <c r="DT36" s="251" t="s">
        <v>2371</v>
      </c>
      <c r="DU36" s="251" t="s">
        <v>2199</v>
      </c>
      <c r="DV36" s="251"/>
      <c r="DW36" s="222" t="s">
        <v>2372</v>
      </c>
      <c r="DX36" s="251" t="s">
        <v>2373</v>
      </c>
      <c r="DY36" s="182" t="s">
        <v>1361</v>
      </c>
      <c r="DZ36" s="124" t="s">
        <v>2374</v>
      </c>
      <c r="EA36" s="251" t="s">
        <v>1935</v>
      </c>
      <c r="EB36" s="182" t="s">
        <v>1638</v>
      </c>
    </row>
    <row r="37" ht="15.75" customHeight="1">
      <c r="A37" s="223" t="s">
        <v>2375</v>
      </c>
      <c r="B37" s="130" t="s">
        <v>2376</v>
      </c>
      <c r="C37" s="131" t="s">
        <v>896</v>
      </c>
      <c r="D37" s="132" t="s">
        <v>821</v>
      </c>
      <c r="E37" s="133" t="s">
        <v>896</v>
      </c>
      <c r="F37" s="134" t="s">
        <v>521</v>
      </c>
      <c r="G37" s="130" t="s">
        <v>2377</v>
      </c>
      <c r="H37" s="186" t="s">
        <v>2378</v>
      </c>
      <c r="I37" s="257" t="s">
        <v>2379</v>
      </c>
      <c r="J37" s="187" t="s">
        <v>2380</v>
      </c>
      <c r="K37" s="252" t="s">
        <v>2381</v>
      </c>
      <c r="L37" s="187" t="s">
        <v>2209</v>
      </c>
      <c r="M37" s="225"/>
      <c r="N37" s="208" t="s">
        <v>2382</v>
      </c>
      <c r="O37" s="187" t="s">
        <v>2383</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2384</v>
      </c>
      <c r="AD37" s="225"/>
      <c r="AE37" s="186" t="s">
        <v>2385</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2386</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2387</v>
      </c>
      <c r="BR37" s="186" t="s">
        <v>2388</v>
      </c>
      <c r="BS37" s="186" t="s">
        <v>2389</v>
      </c>
      <c r="BT37" s="186" t="s">
        <v>2390</v>
      </c>
      <c r="BU37" s="186" t="s">
        <v>2391</v>
      </c>
      <c r="BV37" s="225"/>
      <c r="BW37" s="225"/>
      <c r="BX37" s="186" t="s">
        <v>2392</v>
      </c>
      <c r="BY37" s="186" t="s">
        <v>2393</v>
      </c>
      <c r="BZ37" s="159" t="str">
        <f>HYPERLINK("https://www.youtube.com/watch?v=PyA-SZuIcJQ","4:26.17")</f>
        <v>4:26.17</v>
      </c>
      <c r="CA37" s="225"/>
      <c r="CB37" s="225"/>
      <c r="CC37" s="225"/>
      <c r="CD37" s="225"/>
      <c r="CE37" s="225"/>
      <c r="CF37" s="187" t="s">
        <v>1838</v>
      </c>
      <c r="CG37" s="186" t="s">
        <v>1957</v>
      </c>
      <c r="CH37" s="187" t="s">
        <v>2394</v>
      </c>
      <c r="CI37" s="186" t="s">
        <v>2395</v>
      </c>
      <c r="CJ37" s="225"/>
      <c r="CK37" s="186" t="s">
        <v>2396</v>
      </c>
      <c r="CL37" s="186" t="s">
        <v>1879</v>
      </c>
      <c r="CM37" s="186" t="s">
        <v>2397</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2398</v>
      </c>
      <c r="DO37" s="186"/>
      <c r="DP37" s="225"/>
      <c r="DQ37" s="225"/>
      <c r="DR37" s="225"/>
      <c r="DS37" s="225"/>
      <c r="DT37" s="225"/>
      <c r="DU37" s="225"/>
      <c r="DV37" s="225"/>
      <c r="DW37" s="207"/>
      <c r="DX37" s="225"/>
      <c r="DY37" s="186"/>
      <c r="DZ37" s="225"/>
      <c r="EA37" s="225"/>
      <c r="EB37" s="225"/>
    </row>
    <row r="38" ht="15.75" customHeight="1">
      <c r="A38" s="352" t="s">
        <v>2399</v>
      </c>
      <c r="B38" s="63" t="s">
        <v>2400</v>
      </c>
      <c r="C38" s="64" t="s">
        <v>896</v>
      </c>
      <c r="D38" s="65" t="s">
        <v>896</v>
      </c>
      <c r="E38" s="66" t="s">
        <v>896</v>
      </c>
      <c r="F38" s="67" t="s">
        <v>2401</v>
      </c>
      <c r="G38" s="63" t="s">
        <v>2402</v>
      </c>
      <c r="H38" s="161" t="s">
        <v>2403</v>
      </c>
      <c r="I38" s="161" t="s">
        <v>2404</v>
      </c>
      <c r="J38" s="161" t="s">
        <v>2405</v>
      </c>
      <c r="K38" s="71" t="s">
        <v>1161</v>
      </c>
      <c r="L38" s="71" t="s">
        <v>2406</v>
      </c>
      <c r="M38" s="163" t="s">
        <v>2407</v>
      </c>
      <c r="N38" s="71" t="s">
        <v>2408</v>
      </c>
      <c r="O38" s="71" t="s">
        <v>2147</v>
      </c>
      <c r="P38" s="71" t="s">
        <v>1324</v>
      </c>
      <c r="Q38" s="243"/>
      <c r="R38" s="353" t="s">
        <v>1966</v>
      </c>
      <c r="S38" s="161" t="s">
        <v>763</v>
      </c>
      <c r="T38" s="354" t="s">
        <v>2409</v>
      </c>
      <c r="U38" s="161" t="s">
        <v>1309</v>
      </c>
      <c r="V38" s="161" t="s">
        <v>2410</v>
      </c>
      <c r="W38" s="164"/>
      <c r="X38" s="230" t="s">
        <v>2411</v>
      </c>
      <c r="Y38" s="230" t="s">
        <v>745</v>
      </c>
      <c r="Z38" s="229" t="s">
        <v>2412</v>
      </c>
      <c r="AA38" s="79" t="s">
        <v>2413</v>
      </c>
      <c r="AB38" s="230" t="s">
        <v>2305</v>
      </c>
      <c r="AC38" s="79" t="s">
        <v>2414</v>
      </c>
      <c r="AD38" s="230"/>
      <c r="AE38" s="230" t="s">
        <v>2307</v>
      </c>
      <c r="AF38" s="230" t="s">
        <v>1883</v>
      </c>
      <c r="AG38" s="166" t="s">
        <v>2415</v>
      </c>
      <c r="AH38" s="230"/>
      <c r="AI38" s="230" t="s">
        <v>2416</v>
      </c>
      <c r="AJ38" s="166" t="s">
        <v>1680</v>
      </c>
      <c r="AK38" s="164"/>
      <c r="AL38" s="262" t="s">
        <v>2417</v>
      </c>
      <c r="AM38" s="85" t="s">
        <v>1798</v>
      </c>
      <c r="AN38" s="233"/>
      <c r="AO38" s="169" t="s">
        <v>2418</v>
      </c>
      <c r="AP38" s="233"/>
      <c r="AQ38" s="262" t="s">
        <v>2419</v>
      </c>
      <c r="AR38" s="85" t="s">
        <v>837</v>
      </c>
      <c r="AS38" s="262" t="s">
        <v>2420</v>
      </c>
      <c r="AT38" s="262" t="s">
        <v>2356</v>
      </c>
      <c r="AU38" s="262" t="s">
        <v>2421</v>
      </c>
      <c r="AV38" s="169" t="s">
        <v>784</v>
      </c>
      <c r="AW38" s="262" t="s">
        <v>1399</v>
      </c>
      <c r="AX38" s="355" t="s">
        <v>2422</v>
      </c>
      <c r="AY38" s="170"/>
      <c r="AZ38" s="94" t="s">
        <v>1277</v>
      </c>
      <c r="BA38" s="173" t="s">
        <v>1303</v>
      </c>
      <c r="BB38" s="94" t="s">
        <v>2423</v>
      </c>
      <c r="BC38" s="94" t="s">
        <v>2424</v>
      </c>
      <c r="BD38" s="173" t="s">
        <v>2425</v>
      </c>
      <c r="BE38" s="173" t="s">
        <v>2426</v>
      </c>
      <c r="BF38" s="234"/>
      <c r="BG38" s="94" t="s">
        <v>209</v>
      </c>
      <c r="BH38" s="173" t="s">
        <v>2427</v>
      </c>
      <c r="BI38" s="173" t="s">
        <v>2428</v>
      </c>
      <c r="BJ38" s="173" t="s">
        <v>2429</v>
      </c>
      <c r="BK38" s="173" t="s">
        <v>2430</v>
      </c>
      <c r="BL38" s="173" t="s">
        <v>2431</v>
      </c>
      <c r="BM38" s="198" t="s">
        <v>2432</v>
      </c>
      <c r="BN38" s="173" t="s">
        <v>2433</v>
      </c>
      <c r="BO38" s="170"/>
      <c r="BP38" s="199" t="s">
        <v>2434</v>
      </c>
      <c r="BQ38" s="103" t="s">
        <v>2435</v>
      </c>
      <c r="BR38" s="103" t="s">
        <v>1025</v>
      </c>
      <c r="BS38" s="103" t="s">
        <v>2436</v>
      </c>
      <c r="BT38" s="103" t="s">
        <v>2437</v>
      </c>
      <c r="BU38" s="103" t="s">
        <v>2367</v>
      </c>
      <c r="BV38" s="218"/>
      <c r="BW38" s="178" t="s">
        <v>1205</v>
      </c>
      <c r="BX38" s="103" t="s">
        <v>2438</v>
      </c>
      <c r="BY38" s="177" t="s">
        <v>2439</v>
      </c>
      <c r="BZ38" s="103" t="s">
        <v>2440</v>
      </c>
      <c r="CA38" s="177"/>
      <c r="CB38" s="177" t="s">
        <v>2441</v>
      </c>
      <c r="CC38" s="178" t="s">
        <v>2442</v>
      </c>
      <c r="CD38" s="177" t="s">
        <v>2443</v>
      </c>
      <c r="CE38" s="177"/>
      <c r="CF38" s="111" t="s">
        <v>1192</v>
      </c>
      <c r="CG38" s="242" t="s">
        <v>1930</v>
      </c>
      <c r="CH38" s="242" t="s">
        <v>2444</v>
      </c>
      <c r="CI38" s="242" t="s">
        <v>2445</v>
      </c>
      <c r="CJ38" s="242" t="s">
        <v>2446</v>
      </c>
      <c r="CK38" s="242" t="s">
        <v>1172</v>
      </c>
      <c r="CL38" s="111" t="s">
        <v>1916</v>
      </c>
      <c r="CM38" s="242" t="s">
        <v>2447</v>
      </c>
      <c r="CN38" s="242" t="s">
        <v>2448</v>
      </c>
      <c r="CO38" s="111" t="s">
        <v>2449</v>
      </c>
      <c r="CP38" s="236"/>
      <c r="CQ38" s="236"/>
      <c r="CR38" s="242" t="s">
        <v>2450</v>
      </c>
      <c r="CS38" s="170"/>
      <c r="CT38" s="237" t="s">
        <v>2451</v>
      </c>
      <c r="CU38" s="237" t="s">
        <v>2355</v>
      </c>
      <c r="CV38" s="237" t="s">
        <v>2452</v>
      </c>
      <c r="CW38" s="237" t="s">
        <v>2453</v>
      </c>
      <c r="CX38" s="237" t="s">
        <v>2454</v>
      </c>
      <c r="CY38" s="237" t="s">
        <v>2128</v>
      </c>
      <c r="CZ38" s="120" t="s">
        <v>2455</v>
      </c>
      <c r="DA38" s="237" t="s">
        <v>2456</v>
      </c>
      <c r="DB38" s="181" t="s">
        <v>2457</v>
      </c>
      <c r="DC38" s="237" t="s">
        <v>1600</v>
      </c>
      <c r="DD38" s="237" t="s">
        <v>2458</v>
      </c>
      <c r="DE38" s="237" t="s">
        <v>2459</v>
      </c>
      <c r="DF38" s="170"/>
      <c r="DG38" s="251" t="s">
        <v>2460</v>
      </c>
      <c r="DH38" s="220"/>
      <c r="DI38" s="220"/>
      <c r="DJ38" s="251" t="s">
        <v>2461</v>
      </c>
      <c r="DK38" s="251" t="s">
        <v>2462</v>
      </c>
      <c r="DL38" s="251" t="s">
        <v>2463</v>
      </c>
      <c r="DM38" s="251" t="s">
        <v>2464</v>
      </c>
      <c r="DN38" s="251" t="s">
        <v>2142</v>
      </c>
      <c r="DO38" s="124" t="s">
        <v>2465</v>
      </c>
      <c r="DP38" s="182" t="s">
        <v>2466</v>
      </c>
      <c r="DQ38" s="124" t="s">
        <v>1859</v>
      </c>
      <c r="DR38" s="251" t="s">
        <v>2279</v>
      </c>
      <c r="DS38" s="251" t="s">
        <v>2467</v>
      </c>
      <c r="DT38" s="251" t="s">
        <v>2468</v>
      </c>
      <c r="DU38" s="251" t="s">
        <v>2469</v>
      </c>
      <c r="DV38" s="220"/>
      <c r="DW38" s="222" t="s">
        <v>2470</v>
      </c>
      <c r="DX38" s="251" t="s">
        <v>1957</v>
      </c>
      <c r="DY38" s="124" t="s">
        <v>2471</v>
      </c>
      <c r="DZ38" s="182" t="s">
        <v>1711</v>
      </c>
      <c r="EA38" s="251" t="s">
        <v>774</v>
      </c>
      <c r="EB38" s="251" t="s">
        <v>465</v>
      </c>
    </row>
    <row r="39" ht="15.75" customHeight="1">
      <c r="A39" s="223" t="s">
        <v>2472</v>
      </c>
      <c r="B39" s="130" t="s">
        <v>2473</v>
      </c>
      <c r="C39" s="131" t="s">
        <v>896</v>
      </c>
      <c r="D39" s="132" t="s">
        <v>896</v>
      </c>
      <c r="E39" s="133" t="s">
        <v>896</v>
      </c>
      <c r="F39" s="134" t="s">
        <v>323</v>
      </c>
      <c r="G39" s="130" t="s">
        <v>2474</v>
      </c>
      <c r="H39" s="186" t="s">
        <v>145</v>
      </c>
      <c r="I39" s="186" t="s">
        <v>2475</v>
      </c>
      <c r="J39" s="142" t="s">
        <v>2476</v>
      </c>
      <c r="K39" s="142" t="s">
        <v>2477</v>
      </c>
      <c r="L39" s="185" t="s">
        <v>229</v>
      </c>
      <c r="M39" s="186" t="s">
        <v>2478</v>
      </c>
      <c r="N39" s="142" t="s">
        <v>2479</v>
      </c>
      <c r="O39" s="210" t="s">
        <v>2480</v>
      </c>
      <c r="P39" s="186" t="s">
        <v>985</v>
      </c>
      <c r="Q39" s="225"/>
      <c r="R39" s="225"/>
      <c r="S39" s="225"/>
      <c r="T39" s="225"/>
      <c r="U39" s="225"/>
      <c r="V39" s="225"/>
      <c r="W39" s="164"/>
      <c r="X39" s="186" t="s">
        <v>2481</v>
      </c>
      <c r="Y39" s="185" t="s">
        <v>2482</v>
      </c>
      <c r="Z39" s="186" t="s">
        <v>2303</v>
      </c>
      <c r="AA39" s="185" t="s">
        <v>2483</v>
      </c>
      <c r="AB39" s="185" t="s">
        <v>1065</v>
      </c>
      <c r="AC39" s="186" t="s">
        <v>2484</v>
      </c>
      <c r="AD39" s="185"/>
      <c r="AE39" s="186" t="s">
        <v>2485</v>
      </c>
      <c r="AF39" s="185" t="s">
        <v>2486</v>
      </c>
      <c r="AG39" s="225"/>
      <c r="AH39" s="225"/>
      <c r="AI39" s="225"/>
      <c r="AJ39" s="225"/>
      <c r="AK39" s="164"/>
      <c r="AL39" s="225"/>
      <c r="AM39" s="186" t="s">
        <v>2487</v>
      </c>
      <c r="AN39" s="225"/>
      <c r="AO39" s="225"/>
      <c r="AP39" s="225"/>
      <c r="AQ39" s="225"/>
      <c r="AR39" s="225"/>
      <c r="AS39" s="186" t="s">
        <v>843</v>
      </c>
      <c r="AT39" s="186" t="s">
        <v>2488</v>
      </c>
      <c r="AU39" s="225"/>
      <c r="AV39" s="225"/>
      <c r="AW39" s="225"/>
      <c r="AX39" s="225"/>
      <c r="AY39" s="170"/>
      <c r="AZ39" s="186" t="s">
        <v>2489</v>
      </c>
      <c r="BA39" s="185" t="s">
        <v>1894</v>
      </c>
      <c r="BB39" s="185" t="s">
        <v>737</v>
      </c>
      <c r="BC39" s="186" t="s">
        <v>2490</v>
      </c>
      <c r="BD39" s="185" t="s">
        <v>1190</v>
      </c>
      <c r="BE39" s="225"/>
      <c r="BF39" s="225"/>
      <c r="BG39" s="185" t="s">
        <v>2491</v>
      </c>
      <c r="BH39" s="185" t="s">
        <v>2492</v>
      </c>
      <c r="BI39" s="186"/>
      <c r="BJ39" s="186" t="s">
        <v>2493</v>
      </c>
      <c r="BK39" s="225"/>
      <c r="BL39" s="225"/>
      <c r="BM39" s="225"/>
      <c r="BN39" s="225"/>
      <c r="BO39" s="170"/>
      <c r="BP39" s="185" t="s">
        <v>2494</v>
      </c>
      <c r="BQ39" s="142" t="s">
        <v>2495</v>
      </c>
      <c r="BR39" s="186" t="s">
        <v>1025</v>
      </c>
      <c r="BS39" s="186" t="s">
        <v>2496</v>
      </c>
      <c r="BT39" s="186" t="s">
        <v>2489</v>
      </c>
      <c r="BU39" s="142" t="s">
        <v>2497</v>
      </c>
      <c r="BV39" s="225"/>
      <c r="BW39" s="185" t="s">
        <v>1581</v>
      </c>
      <c r="BX39" s="225"/>
      <c r="BY39" s="185" t="s">
        <v>2498</v>
      </c>
      <c r="BZ39" s="225"/>
      <c r="CA39" s="225"/>
      <c r="CB39" s="225"/>
      <c r="CC39" s="225"/>
      <c r="CD39" s="225"/>
      <c r="CE39" s="225"/>
      <c r="CF39" s="186" t="s">
        <v>2499</v>
      </c>
      <c r="CG39" s="186" t="s">
        <v>2500</v>
      </c>
      <c r="CH39" s="185" t="s">
        <v>2501</v>
      </c>
      <c r="CI39" s="186" t="s">
        <v>2502</v>
      </c>
      <c r="CJ39" s="186" t="s">
        <v>1278</v>
      </c>
      <c r="CK39" s="186" t="s">
        <v>283</v>
      </c>
      <c r="CL39" s="142" t="s">
        <v>345</v>
      </c>
      <c r="CM39" s="142" t="s">
        <v>1927</v>
      </c>
      <c r="CN39" s="225"/>
      <c r="CO39" s="225"/>
      <c r="CP39" s="225"/>
      <c r="CQ39" s="225"/>
      <c r="CR39" s="225"/>
      <c r="CS39" s="170"/>
      <c r="CT39" s="186" t="s">
        <v>2503</v>
      </c>
      <c r="CU39" s="186" t="s">
        <v>1801</v>
      </c>
      <c r="CV39" s="142" t="s">
        <v>2504</v>
      </c>
      <c r="CW39" s="186" t="s">
        <v>2505</v>
      </c>
      <c r="CX39" s="186" t="s">
        <v>2506</v>
      </c>
      <c r="CY39" s="186" t="s">
        <v>2507</v>
      </c>
      <c r="CZ39" s="142" t="s">
        <v>2508</v>
      </c>
      <c r="DA39" s="186" t="s">
        <v>2274</v>
      </c>
      <c r="DB39" s="225"/>
      <c r="DC39" s="225"/>
      <c r="DD39" s="225"/>
      <c r="DE39" s="225"/>
      <c r="DF39" s="170"/>
      <c r="DG39" s="186" t="s">
        <v>2509</v>
      </c>
      <c r="DH39" s="225"/>
      <c r="DI39" s="225"/>
      <c r="DJ39" s="186" t="s">
        <v>2510</v>
      </c>
      <c r="DK39" s="225"/>
      <c r="DL39" s="225"/>
      <c r="DM39" s="225"/>
      <c r="DN39" s="186" t="s">
        <v>2511</v>
      </c>
      <c r="DO39" s="186"/>
      <c r="DP39" s="225"/>
      <c r="DQ39" s="186" t="s">
        <v>1148</v>
      </c>
      <c r="DR39" s="225"/>
      <c r="DS39" s="225"/>
      <c r="DT39" s="225"/>
      <c r="DU39" s="225"/>
      <c r="DV39" s="225"/>
      <c r="DW39" s="207"/>
      <c r="DX39" s="225"/>
      <c r="DY39" s="225"/>
      <c r="DZ39" s="225"/>
      <c r="EA39" s="225"/>
      <c r="EB39" s="225"/>
    </row>
    <row r="40" ht="15.75" customHeight="1">
      <c r="A40" s="62" t="s">
        <v>2512</v>
      </c>
      <c r="B40" s="63" t="s">
        <v>2513</v>
      </c>
      <c r="C40" s="64" t="s">
        <v>896</v>
      </c>
      <c r="D40" s="65" t="s">
        <v>896</v>
      </c>
      <c r="E40" s="66" t="s">
        <v>896</v>
      </c>
      <c r="F40" s="67" t="s">
        <v>426</v>
      </c>
      <c r="G40" s="63" t="s">
        <v>2514</v>
      </c>
      <c r="H40" s="163" t="s">
        <v>2515</v>
      </c>
      <c r="I40" s="163" t="s">
        <v>1228</v>
      </c>
      <c r="J40" s="161" t="s">
        <v>2516</v>
      </c>
      <c r="K40" s="71" t="s">
        <v>1748</v>
      </c>
      <c r="L40" s="71" t="s">
        <v>2517</v>
      </c>
      <c r="M40" s="163" t="s">
        <v>2518</v>
      </c>
      <c r="N40" s="161" t="s">
        <v>2519</v>
      </c>
      <c r="O40" s="163" t="s">
        <v>2520</v>
      </c>
      <c r="P40" s="163" t="s">
        <v>2521</v>
      </c>
      <c r="Q40" s="71" t="s">
        <v>1492</v>
      </c>
      <c r="R40" s="161" t="s">
        <v>2522</v>
      </c>
      <c r="S40" s="161" t="s">
        <v>2523</v>
      </c>
      <c r="T40" s="163" t="s">
        <v>2524</v>
      </c>
      <c r="U40" s="163" t="s">
        <v>2525</v>
      </c>
      <c r="V40" s="71" t="s">
        <v>2526</v>
      </c>
      <c r="W40" s="206"/>
      <c r="X40" s="230" t="s">
        <v>2527</v>
      </c>
      <c r="Y40" s="230" t="s">
        <v>2528</v>
      </c>
      <c r="Z40" s="230" t="s">
        <v>1608</v>
      </c>
      <c r="AA40" s="230" t="s">
        <v>2529</v>
      </c>
      <c r="AB40" s="166" t="s">
        <v>2530</v>
      </c>
      <c r="AC40" s="230" t="s">
        <v>2531</v>
      </c>
      <c r="AD40" s="230" t="s">
        <v>2532</v>
      </c>
      <c r="AE40" s="230" t="s">
        <v>2533</v>
      </c>
      <c r="AF40" s="166" t="s">
        <v>2534</v>
      </c>
      <c r="AG40" s="230" t="s">
        <v>2535</v>
      </c>
      <c r="AH40" s="230" t="s">
        <v>2536</v>
      </c>
      <c r="AI40" s="230" t="s">
        <v>2454</v>
      </c>
      <c r="AJ40" s="230" t="s">
        <v>2537</v>
      </c>
      <c r="AK40" s="164"/>
      <c r="AL40" s="262" t="s">
        <v>2538</v>
      </c>
      <c r="AM40" s="262" t="s">
        <v>2539</v>
      </c>
      <c r="AN40" s="262" t="s">
        <v>2540</v>
      </c>
      <c r="AO40" s="169" t="s">
        <v>2541</v>
      </c>
      <c r="AP40" s="169" t="s">
        <v>2542</v>
      </c>
      <c r="AQ40" s="169" t="s">
        <v>1366</v>
      </c>
      <c r="AR40" s="169"/>
      <c r="AS40" s="169" t="s">
        <v>2543</v>
      </c>
      <c r="AT40" s="262" t="s">
        <v>2544</v>
      </c>
      <c r="AU40" s="169" t="s">
        <v>2545</v>
      </c>
      <c r="AV40" s="169"/>
      <c r="AW40" s="169" t="s">
        <v>2546</v>
      </c>
      <c r="AX40" s="262" t="s">
        <v>2547</v>
      </c>
      <c r="AY40" s="170"/>
      <c r="AZ40" s="173" t="s">
        <v>2548</v>
      </c>
      <c r="BA40" s="94" t="s">
        <v>2165</v>
      </c>
      <c r="BB40" s="94" t="s">
        <v>1286</v>
      </c>
      <c r="BC40" s="173" t="s">
        <v>2549</v>
      </c>
      <c r="BD40" s="173" t="s">
        <v>2550</v>
      </c>
      <c r="BE40" s="173" t="s">
        <v>2299</v>
      </c>
      <c r="BF40" s="198" t="s">
        <v>2551</v>
      </c>
      <c r="BG40" s="94" t="s">
        <v>1567</v>
      </c>
      <c r="BH40" s="173" t="s">
        <v>2552</v>
      </c>
      <c r="BI40" s="173" t="s">
        <v>2553</v>
      </c>
      <c r="BJ40" s="198" t="s">
        <v>2554</v>
      </c>
      <c r="BK40" s="198"/>
      <c r="BL40" s="173" t="s">
        <v>2555</v>
      </c>
      <c r="BM40" s="173" t="s">
        <v>2556</v>
      </c>
      <c r="BN40" s="173" t="s">
        <v>2557</v>
      </c>
      <c r="BO40" s="192"/>
      <c r="BP40" s="103" t="s">
        <v>2558</v>
      </c>
      <c r="BQ40" s="177" t="s">
        <v>2559</v>
      </c>
      <c r="BR40" s="177" t="s">
        <v>2560</v>
      </c>
      <c r="BS40" s="177" t="s">
        <v>2561</v>
      </c>
      <c r="BT40" s="177" t="s">
        <v>2562</v>
      </c>
      <c r="BU40" s="177" t="s">
        <v>2563</v>
      </c>
      <c r="BV40" s="177" t="s">
        <v>2564</v>
      </c>
      <c r="BW40" s="178" t="s">
        <v>2565</v>
      </c>
      <c r="BX40" s="177" t="s">
        <v>2566</v>
      </c>
      <c r="BY40" s="178" t="s">
        <v>2567</v>
      </c>
      <c r="BZ40" s="177" t="s">
        <v>2568</v>
      </c>
      <c r="CA40" s="177"/>
      <c r="CB40" s="177" t="s">
        <v>2569</v>
      </c>
      <c r="CC40" s="178" t="s">
        <v>2570</v>
      </c>
      <c r="CD40" s="177" t="s">
        <v>2571</v>
      </c>
      <c r="CE40" s="177"/>
      <c r="CF40" s="242" t="s">
        <v>2275</v>
      </c>
      <c r="CG40" s="250" t="s">
        <v>395</v>
      </c>
      <c r="CH40" s="242" t="s">
        <v>383</v>
      </c>
      <c r="CI40" s="242" t="s">
        <v>2572</v>
      </c>
      <c r="CJ40" s="242" t="s">
        <v>2573</v>
      </c>
      <c r="CK40" s="242" t="s">
        <v>2574</v>
      </c>
      <c r="CL40" s="242" t="s">
        <v>2575</v>
      </c>
      <c r="CM40" s="242" t="s">
        <v>1562</v>
      </c>
      <c r="CN40" s="249" t="s">
        <v>2576</v>
      </c>
      <c r="CO40" s="242" t="s">
        <v>2577</v>
      </c>
      <c r="CP40" s="249"/>
      <c r="CQ40" s="249" t="s">
        <v>2578</v>
      </c>
      <c r="CR40" s="242" t="s">
        <v>2579</v>
      </c>
      <c r="CS40" s="170"/>
      <c r="CT40" s="237" t="s">
        <v>2580</v>
      </c>
      <c r="CU40" s="181" t="s">
        <v>2581</v>
      </c>
      <c r="CV40" s="120" t="s">
        <v>2582</v>
      </c>
      <c r="CW40" s="181" t="s">
        <v>2583</v>
      </c>
      <c r="CX40" s="356" t="s">
        <v>2584</v>
      </c>
      <c r="CY40" s="181" t="s">
        <v>2585</v>
      </c>
      <c r="CZ40" s="334" t="s">
        <v>2586</v>
      </c>
      <c r="DA40" s="120" t="s">
        <v>2274</v>
      </c>
      <c r="DB40" s="181" t="s">
        <v>2587</v>
      </c>
      <c r="DC40" s="181" t="s">
        <v>2588</v>
      </c>
      <c r="DD40" s="237" t="s">
        <v>850</v>
      </c>
      <c r="DE40" s="237" t="s">
        <v>2589</v>
      </c>
      <c r="DF40" s="170"/>
      <c r="DG40" s="251" t="s">
        <v>2590</v>
      </c>
      <c r="DH40" s="251"/>
      <c r="DI40" s="251" t="s">
        <v>2591</v>
      </c>
      <c r="DJ40" s="182" t="s">
        <v>2592</v>
      </c>
      <c r="DK40" s="182" t="s">
        <v>1258</v>
      </c>
      <c r="DL40" s="182" t="s">
        <v>2593</v>
      </c>
      <c r="DM40" s="182" t="s">
        <v>2594</v>
      </c>
      <c r="DN40" s="251" t="s">
        <v>2595</v>
      </c>
      <c r="DO40" s="251" t="s">
        <v>2596</v>
      </c>
      <c r="DP40" s="182" t="s">
        <v>2597</v>
      </c>
      <c r="DQ40" s="182" t="s">
        <v>2598</v>
      </c>
      <c r="DR40" s="251" t="s">
        <v>2154</v>
      </c>
      <c r="DS40" s="251" t="s">
        <v>2599</v>
      </c>
      <c r="DT40" s="251" t="s">
        <v>2600</v>
      </c>
      <c r="DU40" s="182" t="s">
        <v>2601</v>
      </c>
      <c r="DV40" s="182"/>
      <c r="DW40" s="222" t="s">
        <v>2602</v>
      </c>
      <c r="DX40" s="182" t="s">
        <v>2075</v>
      </c>
      <c r="DY40" s="182" t="s">
        <v>2603</v>
      </c>
      <c r="DZ40" s="182" t="s">
        <v>203</v>
      </c>
      <c r="EA40" s="251" t="s">
        <v>2604</v>
      </c>
      <c r="EB40" s="182" t="s">
        <v>2605</v>
      </c>
    </row>
    <row r="41" ht="15.75" customHeight="1">
      <c r="A41" s="223" t="s">
        <v>2606</v>
      </c>
      <c r="B41" s="130" t="s">
        <v>2607</v>
      </c>
      <c r="C41" s="131" t="s">
        <v>896</v>
      </c>
      <c r="D41" s="132" t="s">
        <v>896</v>
      </c>
      <c r="E41" s="133" t="s">
        <v>896</v>
      </c>
      <c r="F41" s="134" t="s">
        <v>895</v>
      </c>
      <c r="G41" s="130" t="s">
        <v>2608</v>
      </c>
      <c r="H41" s="186" t="s">
        <v>2095</v>
      </c>
      <c r="I41" s="186" t="s">
        <v>2609</v>
      </c>
      <c r="J41" s="186" t="s">
        <v>2610</v>
      </c>
      <c r="K41" s="186" t="s">
        <v>1161</v>
      </c>
      <c r="L41" s="186" t="s">
        <v>2611</v>
      </c>
      <c r="M41" s="186" t="s">
        <v>2612</v>
      </c>
      <c r="N41" s="186" t="s">
        <v>2613</v>
      </c>
      <c r="O41" s="186" t="s">
        <v>631</v>
      </c>
      <c r="P41" s="186" t="s">
        <v>1734</v>
      </c>
      <c r="Q41" s="186" t="s">
        <v>2614</v>
      </c>
      <c r="R41" s="225"/>
      <c r="S41" s="186" t="s">
        <v>2615</v>
      </c>
      <c r="T41" s="225"/>
      <c r="U41" s="186" t="s">
        <v>2616</v>
      </c>
      <c r="V41" s="186" t="s">
        <v>2617</v>
      </c>
      <c r="W41" s="206"/>
      <c r="X41" s="186" t="s">
        <v>2618</v>
      </c>
      <c r="Y41" s="186" t="s">
        <v>2619</v>
      </c>
      <c r="Z41" s="186" t="s">
        <v>2620</v>
      </c>
      <c r="AA41" s="186" t="s">
        <v>2621</v>
      </c>
      <c r="AB41" s="186" t="s">
        <v>1065</v>
      </c>
      <c r="AC41" s="186" t="s">
        <v>2622</v>
      </c>
      <c r="AD41" s="159" t="str">
        <f>HYPERLINK("https://www.youtube.com/watch?v=_BHTBFqqzd4","1:37.82")</f>
        <v>1:37.82</v>
      </c>
      <c r="AE41" s="186" t="s">
        <v>406</v>
      </c>
      <c r="AF41" s="186" t="s">
        <v>2623</v>
      </c>
      <c r="AG41" s="186" t="s">
        <v>2624</v>
      </c>
      <c r="AH41" s="186"/>
      <c r="AI41" s="186" t="s">
        <v>436</v>
      </c>
      <c r="AJ41" s="186" t="s">
        <v>2625</v>
      </c>
      <c r="AK41" s="164"/>
      <c r="AL41" s="186" t="s">
        <v>1956</v>
      </c>
      <c r="AM41" s="186" t="s">
        <v>422</v>
      </c>
      <c r="AN41" s="186" t="s">
        <v>2626</v>
      </c>
      <c r="AO41" s="186" t="s">
        <v>2627</v>
      </c>
      <c r="AP41" s="186" t="s">
        <v>1261</v>
      </c>
      <c r="AQ41" s="186" t="s">
        <v>2628</v>
      </c>
      <c r="AR41" s="186" t="s">
        <v>2629</v>
      </c>
      <c r="AS41" s="186" t="s">
        <v>2203</v>
      </c>
      <c r="AT41" s="186" t="s">
        <v>2630</v>
      </c>
      <c r="AU41" s="186" t="s">
        <v>2523</v>
      </c>
      <c r="AV41" s="225"/>
      <c r="AW41" s="186" t="s">
        <v>2631</v>
      </c>
      <c r="AX41" s="186" t="s">
        <v>2632</v>
      </c>
      <c r="AY41" s="170"/>
      <c r="AZ41" s="186" t="s">
        <v>2633</v>
      </c>
      <c r="BA41" s="186" t="s">
        <v>2634</v>
      </c>
      <c r="BB41" s="186" t="s">
        <v>1690</v>
      </c>
      <c r="BC41" s="186" t="s">
        <v>2635</v>
      </c>
      <c r="BD41" s="186" t="s">
        <v>2562</v>
      </c>
      <c r="BE41" s="186" t="s">
        <v>1045</v>
      </c>
      <c r="BF41" s="186" t="s">
        <v>2636</v>
      </c>
      <c r="BG41" s="186" t="s">
        <v>2637</v>
      </c>
      <c r="BH41" s="191"/>
      <c r="BI41" s="186" t="s">
        <v>2638</v>
      </c>
      <c r="BJ41" s="186" t="s">
        <v>799</v>
      </c>
      <c r="BK41" s="186" t="s">
        <v>2639</v>
      </c>
      <c r="BL41" s="186" t="s">
        <v>2640</v>
      </c>
      <c r="BM41" s="186" t="s">
        <v>1996</v>
      </c>
      <c r="BN41" s="186" t="s">
        <v>2641</v>
      </c>
      <c r="BO41" s="192"/>
      <c r="BP41" s="185"/>
      <c r="BQ41" s="186" t="s">
        <v>2642</v>
      </c>
      <c r="BR41" s="186" t="s">
        <v>2643</v>
      </c>
      <c r="BS41" s="186" t="s">
        <v>2644</v>
      </c>
      <c r="BT41" s="186" t="s">
        <v>2645</v>
      </c>
      <c r="BU41" s="186" t="s">
        <v>409</v>
      </c>
      <c r="BV41" s="186" t="s">
        <v>2646</v>
      </c>
      <c r="BW41" s="186" t="s">
        <v>2647</v>
      </c>
      <c r="BX41" s="186" t="s">
        <v>2647</v>
      </c>
      <c r="BY41" s="186"/>
      <c r="BZ41" s="186" t="s">
        <v>2648</v>
      </c>
      <c r="CA41" s="186"/>
      <c r="CB41" s="186" t="s">
        <v>2649</v>
      </c>
      <c r="CC41" s="186" t="s">
        <v>2650</v>
      </c>
      <c r="CD41" s="186" t="s">
        <v>2651</v>
      </c>
      <c r="CE41" s="186"/>
      <c r="CF41" s="186" t="s">
        <v>868</v>
      </c>
      <c r="CG41" s="186" t="s">
        <v>1102</v>
      </c>
      <c r="CH41" s="186" t="s">
        <v>2652</v>
      </c>
      <c r="CI41" s="186" t="s">
        <v>2653</v>
      </c>
      <c r="CJ41" s="186" t="s">
        <v>2654</v>
      </c>
      <c r="CK41" s="186" t="s">
        <v>2655</v>
      </c>
      <c r="CL41" s="186" t="s">
        <v>1216</v>
      </c>
      <c r="CM41" s="186" t="s">
        <v>2126</v>
      </c>
      <c r="CN41" s="186" t="s">
        <v>759</v>
      </c>
      <c r="CO41" s="186" t="s">
        <v>778</v>
      </c>
      <c r="CP41" s="186"/>
      <c r="CQ41" s="186" t="s">
        <v>2656</v>
      </c>
      <c r="CR41" s="186" t="s">
        <v>2657</v>
      </c>
      <c r="CS41" s="170"/>
      <c r="CT41" s="159" t="str">
        <f>HYPERLINK("https://www.youtube.com/watch?v=parV2KwURTw","43.36")</f>
        <v>43.36</v>
      </c>
      <c r="CU41" s="186" t="s">
        <v>2001</v>
      </c>
      <c r="CV41" s="159" t="str">
        <f>HYPERLINK("https://www.youtube.com/watch?v=BQJxGC6nKKs","30.18")</f>
        <v>30.18</v>
      </c>
      <c r="CW41" s="186" t="s">
        <v>2658</v>
      </c>
      <c r="CX41" s="185"/>
      <c r="CY41" s="185"/>
      <c r="CZ41" s="186" t="s">
        <v>1226</v>
      </c>
      <c r="DA41" s="186" t="s">
        <v>1833</v>
      </c>
      <c r="DB41" s="186" t="s">
        <v>1503</v>
      </c>
      <c r="DC41" s="186" t="s">
        <v>1285</v>
      </c>
      <c r="DD41" s="186" t="s">
        <v>2659</v>
      </c>
      <c r="DE41" s="186" t="s">
        <v>2660</v>
      </c>
      <c r="DF41" s="170"/>
      <c r="DG41" s="186"/>
      <c r="DH41" s="159" t="str">
        <f>HYPERLINK("https://www.youtube.com/watch?v=tvfpeUyMNms","1:33.18")</f>
        <v>1:33.18</v>
      </c>
      <c r="DI41" s="186" t="s">
        <v>2661</v>
      </c>
      <c r="DJ41" s="186" t="s">
        <v>2662</v>
      </c>
      <c r="DK41" s="186" t="s">
        <v>2663</v>
      </c>
      <c r="DL41" s="186" t="s">
        <v>289</v>
      </c>
      <c r="DM41" s="186" t="s">
        <v>2664</v>
      </c>
      <c r="DN41" s="186" t="s">
        <v>1140</v>
      </c>
      <c r="DO41" s="186"/>
      <c r="DP41" s="186" t="s">
        <v>594</v>
      </c>
      <c r="DQ41" s="186" t="s">
        <v>2665</v>
      </c>
      <c r="DR41" s="186" t="s">
        <v>2666</v>
      </c>
      <c r="DS41" s="186" t="s">
        <v>2667</v>
      </c>
      <c r="DT41" s="186" t="s">
        <v>2668</v>
      </c>
      <c r="DU41" s="186" t="s">
        <v>2669</v>
      </c>
      <c r="DV41" s="186"/>
      <c r="DW41" s="207" t="s">
        <v>2670</v>
      </c>
      <c r="DX41" s="186" t="s">
        <v>2522</v>
      </c>
      <c r="DY41" s="186" t="s">
        <v>2671</v>
      </c>
      <c r="DZ41" s="186" t="s">
        <v>2672</v>
      </c>
      <c r="EA41" s="186" t="s">
        <v>121</v>
      </c>
      <c r="EB41" s="186" t="s">
        <v>1009</v>
      </c>
    </row>
    <row r="42" ht="15.75" customHeight="1">
      <c r="A42" s="62" t="s">
        <v>2673</v>
      </c>
      <c r="B42" s="63" t="s">
        <v>2674</v>
      </c>
      <c r="C42" s="64" t="s">
        <v>896</v>
      </c>
      <c r="D42" s="65" t="s">
        <v>896</v>
      </c>
      <c r="E42" s="66" t="s">
        <v>896</v>
      </c>
      <c r="F42" s="67" t="s">
        <v>325</v>
      </c>
      <c r="G42" s="63" t="s">
        <v>1620</v>
      </c>
      <c r="H42" s="243"/>
      <c r="I42" s="163" t="s">
        <v>2675</v>
      </c>
      <c r="J42" s="163" t="s">
        <v>2676</v>
      </c>
      <c r="K42" s="357" t="s">
        <v>1748</v>
      </c>
      <c r="L42" s="163" t="s">
        <v>2677</v>
      </c>
      <c r="M42" s="358" t="s">
        <v>1397</v>
      </c>
      <c r="N42" s="163" t="s">
        <v>2678</v>
      </c>
      <c r="O42" s="163" t="s">
        <v>1999</v>
      </c>
      <c r="P42" s="163" t="s">
        <v>1734</v>
      </c>
      <c r="Q42" s="243"/>
      <c r="R42" s="243"/>
      <c r="S42" s="243"/>
      <c r="T42" s="243"/>
      <c r="U42" s="243"/>
      <c r="V42" s="243"/>
      <c r="W42" s="164"/>
      <c r="X42" s="230" t="s">
        <v>1756</v>
      </c>
      <c r="Y42" s="166" t="s">
        <v>2679</v>
      </c>
      <c r="Z42" s="166" t="s">
        <v>2097</v>
      </c>
      <c r="AA42" s="166" t="s">
        <v>2680</v>
      </c>
      <c r="AB42" s="166" t="s">
        <v>1674</v>
      </c>
      <c r="AC42" s="166" t="s">
        <v>2681</v>
      </c>
      <c r="AD42" s="166"/>
      <c r="AE42" s="359" t="s">
        <v>2682</v>
      </c>
      <c r="AF42" s="166" t="s">
        <v>2683</v>
      </c>
      <c r="AG42" s="254"/>
      <c r="AH42" s="254"/>
      <c r="AI42" s="254"/>
      <c r="AJ42" s="254"/>
      <c r="AK42" s="164"/>
      <c r="AL42" s="233"/>
      <c r="AM42" s="233"/>
      <c r="AN42" s="233"/>
      <c r="AO42" s="233"/>
      <c r="AP42" s="233"/>
      <c r="AQ42" s="233"/>
      <c r="AR42" s="233"/>
      <c r="AS42" s="169" t="s">
        <v>2684</v>
      </c>
      <c r="AT42" s="88" t="str">
        <f>HYPERLINK("https://www.youtube.com/watch?v=fLOf7TJX7c0","29.95")</f>
        <v>29.95</v>
      </c>
      <c r="AU42" s="233"/>
      <c r="AV42" s="233"/>
      <c r="AW42" s="233"/>
      <c r="AX42" s="233"/>
      <c r="AY42" s="170"/>
      <c r="AZ42" s="198" t="s">
        <v>2685</v>
      </c>
      <c r="BA42" s="198" t="s">
        <v>459</v>
      </c>
      <c r="BB42" s="198" t="s">
        <v>1286</v>
      </c>
      <c r="BC42" s="198" t="s">
        <v>2686</v>
      </c>
      <c r="BD42" s="360" t="s">
        <v>2687</v>
      </c>
      <c r="BE42" s="234"/>
      <c r="BF42" s="234"/>
      <c r="BG42" s="198" t="s">
        <v>2688</v>
      </c>
      <c r="BH42" s="361" t="s">
        <v>2689</v>
      </c>
      <c r="BI42" s="361"/>
      <c r="BJ42" s="198" t="s">
        <v>1733</v>
      </c>
      <c r="BK42" s="234"/>
      <c r="BL42" s="234"/>
      <c r="BM42" s="234"/>
      <c r="BN42" s="234"/>
      <c r="BO42" s="170"/>
      <c r="BP42" s="362"/>
      <c r="BQ42" s="178" t="s">
        <v>2690</v>
      </c>
      <c r="BR42" s="178" t="s">
        <v>2691</v>
      </c>
      <c r="BS42" s="178" t="s">
        <v>2692</v>
      </c>
      <c r="BT42" s="178" t="s">
        <v>1875</v>
      </c>
      <c r="BU42" s="178" t="s">
        <v>2563</v>
      </c>
      <c r="BV42" s="178" t="s">
        <v>2693</v>
      </c>
      <c r="BW42" s="98" t="str">
        <f>HYPERLINK("https://clips.twitch.tv/EnergeticWrongManateeKlappa","2:32.84")</f>
        <v>2:32.84</v>
      </c>
      <c r="BX42" s="178" t="s">
        <v>2694</v>
      </c>
      <c r="BY42" s="178" t="s">
        <v>471</v>
      </c>
      <c r="BZ42" s="218"/>
      <c r="CA42" s="218"/>
      <c r="CB42" s="218"/>
      <c r="CC42" s="218"/>
      <c r="CD42" s="218"/>
      <c r="CE42" s="218"/>
      <c r="CF42" s="107" t="s">
        <v>1333</v>
      </c>
      <c r="CG42" s="249" t="s">
        <v>2695</v>
      </c>
      <c r="CH42" s="249" t="s">
        <v>2696</v>
      </c>
      <c r="CI42" s="249" t="s">
        <v>2697</v>
      </c>
      <c r="CJ42" s="249" t="s">
        <v>1511</v>
      </c>
      <c r="CK42" s="249" t="s">
        <v>1797</v>
      </c>
      <c r="CL42" s="249" t="s">
        <v>2698</v>
      </c>
      <c r="CM42" s="107" t="str">
        <f>HYPERLINK("https://www.youtube.com/watch?v=LpklkoraHfQ","15.53")</f>
        <v>15.53</v>
      </c>
      <c r="CN42" s="236"/>
      <c r="CO42" s="249"/>
      <c r="CP42" s="236"/>
      <c r="CQ42" s="236"/>
      <c r="CR42" s="236"/>
      <c r="CS42" s="170"/>
      <c r="CT42" s="181" t="s">
        <v>2699</v>
      </c>
      <c r="CU42" s="181" t="s">
        <v>2028</v>
      </c>
      <c r="CV42" s="181" t="s">
        <v>2700</v>
      </c>
      <c r="CW42" s="120" t="s">
        <v>2701</v>
      </c>
      <c r="CX42" s="363" t="s">
        <v>2702</v>
      </c>
      <c r="CY42" s="363" t="s">
        <v>956</v>
      </c>
      <c r="CZ42" s="181" t="s">
        <v>2703</v>
      </c>
      <c r="DA42" s="181" t="s">
        <v>2704</v>
      </c>
      <c r="DB42" s="219"/>
      <c r="DC42" s="219"/>
      <c r="DD42" s="219"/>
      <c r="DE42" s="219"/>
      <c r="DF42" s="170"/>
      <c r="DG42" s="182" t="s">
        <v>2705</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2706</v>
      </c>
      <c r="B43" s="130" t="s">
        <v>2707</v>
      </c>
      <c r="C43" s="131" t="s">
        <v>896</v>
      </c>
      <c r="D43" s="132" t="s">
        <v>896</v>
      </c>
      <c r="E43" s="133" t="s">
        <v>896</v>
      </c>
      <c r="F43" s="134" t="s">
        <v>2708</v>
      </c>
      <c r="G43" s="130" t="s">
        <v>1070</v>
      </c>
      <c r="H43" s="225"/>
      <c r="I43" s="210" t="s">
        <v>2709</v>
      </c>
      <c r="J43" s="142" t="s">
        <v>2490</v>
      </c>
      <c r="K43" s="142" t="s">
        <v>826</v>
      </c>
      <c r="L43" s="210" t="s">
        <v>2710</v>
      </c>
      <c r="M43" s="225"/>
      <c r="N43" s="142" t="s">
        <v>2711</v>
      </c>
      <c r="O43" s="142" t="s">
        <v>1547</v>
      </c>
      <c r="P43" s="142" t="s">
        <v>985</v>
      </c>
      <c r="Q43" s="225"/>
      <c r="R43" s="225"/>
      <c r="S43" s="225"/>
      <c r="T43" s="225"/>
      <c r="U43" s="225"/>
      <c r="V43" s="225"/>
      <c r="W43" s="164"/>
      <c r="X43" s="142" t="s">
        <v>724</v>
      </c>
      <c r="Y43" s="142" t="s">
        <v>2712</v>
      </c>
      <c r="Z43" s="142" t="s">
        <v>1554</v>
      </c>
      <c r="AA43" s="142" t="s">
        <v>2713</v>
      </c>
      <c r="AB43" s="142" t="s">
        <v>317</v>
      </c>
      <c r="AC43" s="142" t="s">
        <v>2714</v>
      </c>
      <c r="AD43" s="225"/>
      <c r="AE43" s="225"/>
      <c r="AF43" s="142" t="s">
        <v>2715</v>
      </c>
      <c r="AG43" s="225"/>
      <c r="AH43" s="211"/>
      <c r="AI43" s="142" t="s">
        <v>1724</v>
      </c>
      <c r="AJ43" s="225"/>
      <c r="AK43" s="164"/>
      <c r="AL43" s="225"/>
      <c r="AM43" s="142" t="s">
        <v>2716</v>
      </c>
      <c r="AN43" s="225"/>
      <c r="AO43" s="225"/>
      <c r="AP43" s="225"/>
      <c r="AQ43" s="225"/>
      <c r="AR43" s="225"/>
      <c r="AS43" s="142" t="s">
        <v>2684</v>
      </c>
      <c r="AT43" s="142" t="s">
        <v>2717</v>
      </c>
      <c r="AU43" s="225"/>
      <c r="AV43" s="225"/>
      <c r="AW43" s="225"/>
      <c r="AX43" s="225"/>
      <c r="AY43" s="170"/>
      <c r="AZ43" s="142" t="s">
        <v>2718</v>
      </c>
      <c r="BA43" s="154" t="s">
        <v>1075</v>
      </c>
      <c r="BB43" s="142" t="s">
        <v>460</v>
      </c>
      <c r="BC43" s="142" t="s">
        <v>2719</v>
      </c>
      <c r="BD43" s="142" t="s">
        <v>2720</v>
      </c>
      <c r="BE43" s="142" t="s">
        <v>2721</v>
      </c>
      <c r="BF43" s="225"/>
      <c r="BG43" s="142" t="s">
        <v>733</v>
      </c>
      <c r="BH43" s="142" t="s">
        <v>2722</v>
      </c>
      <c r="BI43" s="211"/>
      <c r="BJ43" s="142" t="s">
        <v>2723</v>
      </c>
      <c r="BK43" s="225"/>
      <c r="BL43" s="225"/>
      <c r="BM43" s="225"/>
      <c r="BN43" s="225"/>
      <c r="BO43" s="170"/>
      <c r="BP43" s="225"/>
      <c r="BQ43" s="142" t="s">
        <v>2724</v>
      </c>
      <c r="BR43" s="142" t="s">
        <v>2725</v>
      </c>
      <c r="BS43" s="142" t="s">
        <v>2726</v>
      </c>
      <c r="BT43" s="154" t="s">
        <v>889</v>
      </c>
      <c r="BU43" s="142" t="s">
        <v>1969</v>
      </c>
      <c r="BV43" s="225"/>
      <c r="BW43" s="225"/>
      <c r="BX43" s="225"/>
      <c r="BY43" s="142" t="s">
        <v>1517</v>
      </c>
      <c r="BZ43" s="225"/>
      <c r="CA43" s="225"/>
      <c r="CB43" s="225"/>
      <c r="CC43" s="225"/>
      <c r="CD43" s="225"/>
      <c r="CE43" s="225"/>
      <c r="CF43" s="154" t="s">
        <v>2727</v>
      </c>
      <c r="CG43" s="154" t="s">
        <v>1372</v>
      </c>
      <c r="CH43" s="225"/>
      <c r="CI43" s="225"/>
      <c r="CJ43" s="225"/>
      <c r="CK43" s="225"/>
      <c r="CL43" s="142" t="s">
        <v>2026</v>
      </c>
      <c r="CM43" s="142" t="s">
        <v>1127</v>
      </c>
      <c r="CN43" s="225"/>
      <c r="CO43" s="225"/>
      <c r="CP43" s="225"/>
      <c r="CQ43" s="225"/>
      <c r="CR43" s="225"/>
      <c r="CS43" s="170"/>
      <c r="CT43" s="225"/>
      <c r="CU43" s="142" t="s">
        <v>1306</v>
      </c>
      <c r="CV43" s="142" t="s">
        <v>2728</v>
      </c>
      <c r="CW43" s="142" t="s">
        <v>1921</v>
      </c>
      <c r="CX43" s="225"/>
      <c r="CY43" s="225"/>
      <c r="CZ43" s="207" t="s">
        <v>2729</v>
      </c>
      <c r="DA43" s="142" t="s">
        <v>1458</v>
      </c>
      <c r="DB43" s="225"/>
      <c r="DC43" s="225"/>
      <c r="DD43" s="225"/>
      <c r="DE43" s="142" t="s">
        <v>2730</v>
      </c>
      <c r="DF43" s="170"/>
      <c r="DG43" s="225"/>
      <c r="DH43" s="225"/>
      <c r="DI43" s="225"/>
      <c r="DJ43" s="142" t="s">
        <v>2731</v>
      </c>
      <c r="DK43" s="225"/>
      <c r="DL43" s="225"/>
      <c r="DM43" s="225"/>
      <c r="DN43" s="142" t="s">
        <v>1160</v>
      </c>
      <c r="DO43" s="210"/>
      <c r="DP43" s="225"/>
      <c r="DQ43" s="225"/>
      <c r="DR43" s="142" t="s">
        <v>2732</v>
      </c>
      <c r="DS43" s="225"/>
      <c r="DT43" s="142" t="s">
        <v>2733</v>
      </c>
      <c r="DU43" s="225"/>
      <c r="DV43" s="225"/>
      <c r="DW43" s="207"/>
      <c r="DX43" s="225"/>
      <c r="DY43" s="225"/>
      <c r="DZ43" s="225"/>
      <c r="EA43" s="225"/>
      <c r="EB43" s="225"/>
    </row>
    <row r="44" ht="15.75" customHeight="1">
      <c r="A44" s="62" t="s">
        <v>2734</v>
      </c>
      <c r="B44" s="63" t="s">
        <v>2735</v>
      </c>
      <c r="C44" s="64" t="s">
        <v>896</v>
      </c>
      <c r="D44" s="65" t="s">
        <v>896</v>
      </c>
      <c r="E44" s="66" t="s">
        <v>896</v>
      </c>
      <c r="F44" s="67" t="s">
        <v>2736</v>
      </c>
      <c r="G44" s="63" t="s">
        <v>2737</v>
      </c>
      <c r="H44" s="161" t="s">
        <v>2738</v>
      </c>
      <c r="I44" s="161" t="s">
        <v>1019</v>
      </c>
      <c r="J44" s="71" t="s">
        <v>2380</v>
      </c>
      <c r="K44" s="71" t="s">
        <v>1823</v>
      </c>
      <c r="L44" s="161" t="s">
        <v>2739</v>
      </c>
      <c r="M44" s="161" t="s">
        <v>2740</v>
      </c>
      <c r="N44" s="161" t="s">
        <v>2741</v>
      </c>
      <c r="O44" s="161" t="s">
        <v>2458</v>
      </c>
      <c r="P44" s="71" t="s">
        <v>2348</v>
      </c>
      <c r="Q44" s="243"/>
      <c r="R44" s="243"/>
      <c r="S44" s="163" t="s">
        <v>2691</v>
      </c>
      <c r="T44" s="243"/>
      <c r="U44" s="163" t="s">
        <v>2742</v>
      </c>
      <c r="V44" s="243"/>
      <c r="W44" s="164"/>
      <c r="X44" s="364" t="s">
        <v>1641</v>
      </c>
      <c r="Y44" s="230" t="s">
        <v>2043</v>
      </c>
      <c r="Z44" s="230" t="s">
        <v>1672</v>
      </c>
      <c r="AA44" s="79" t="s">
        <v>2743</v>
      </c>
      <c r="AB44" s="79" t="s">
        <v>553</v>
      </c>
      <c r="AC44" s="79" t="s">
        <v>2744</v>
      </c>
      <c r="AD44" s="254"/>
      <c r="AE44" s="230" t="s">
        <v>2745</v>
      </c>
      <c r="AF44" s="230" t="s">
        <v>2746</v>
      </c>
      <c r="AG44" s="254"/>
      <c r="AH44" s="254"/>
      <c r="AI44" s="254"/>
      <c r="AJ44" s="254"/>
      <c r="AK44" s="164"/>
      <c r="AL44" s="262" t="s">
        <v>2747</v>
      </c>
      <c r="AM44" s="85" t="s">
        <v>2748</v>
      </c>
      <c r="AN44" s="233"/>
      <c r="AO44" s="233"/>
      <c r="AP44" s="233"/>
      <c r="AQ44" s="233"/>
      <c r="AR44" s="233"/>
      <c r="AS44" s="262" t="s">
        <v>2312</v>
      </c>
      <c r="AT44" s="85" t="s">
        <v>1010</v>
      </c>
      <c r="AU44" s="233"/>
      <c r="AV44" s="233"/>
      <c r="AW44" s="233"/>
      <c r="AX44" s="233"/>
      <c r="AY44" s="170"/>
      <c r="AZ44" s="94" t="s">
        <v>681</v>
      </c>
      <c r="BA44" s="94" t="s">
        <v>2749</v>
      </c>
      <c r="BB44" s="94" t="s">
        <v>2750</v>
      </c>
      <c r="BC44" s="94" t="s">
        <v>2751</v>
      </c>
      <c r="BD44" s="173" t="s">
        <v>2752</v>
      </c>
      <c r="BE44" s="234"/>
      <c r="BF44" s="234"/>
      <c r="BG44" s="94" t="s">
        <v>2753</v>
      </c>
      <c r="BH44" s="175"/>
      <c r="BI44" s="173" t="s">
        <v>2754</v>
      </c>
      <c r="BJ44" s="173" t="s">
        <v>2755</v>
      </c>
      <c r="BK44" s="234"/>
      <c r="BL44" s="234"/>
      <c r="BM44" s="234"/>
      <c r="BN44" s="234"/>
      <c r="BO44" s="170"/>
      <c r="BP44" s="177" t="s">
        <v>2756</v>
      </c>
      <c r="BQ44" s="103" t="s">
        <v>560</v>
      </c>
      <c r="BR44" s="103" t="s">
        <v>2757</v>
      </c>
      <c r="BS44" s="177" t="s">
        <v>2758</v>
      </c>
      <c r="BT44" s="103" t="s">
        <v>2759</v>
      </c>
      <c r="BU44" s="103" t="s">
        <v>2760</v>
      </c>
      <c r="BV44" s="218"/>
      <c r="BW44" s="178" t="s">
        <v>2761</v>
      </c>
      <c r="BX44" s="218"/>
      <c r="BY44" s="103" t="s">
        <v>2762</v>
      </c>
      <c r="BZ44" s="218"/>
      <c r="CA44" s="218"/>
      <c r="CB44" s="218"/>
      <c r="CC44" s="218"/>
      <c r="CD44" s="218"/>
      <c r="CE44" s="218"/>
      <c r="CF44" s="242" t="s">
        <v>2763</v>
      </c>
      <c r="CG44" s="242" t="s">
        <v>2764</v>
      </c>
      <c r="CH44" s="111" t="s">
        <v>2765</v>
      </c>
      <c r="CI44" s="242" t="s">
        <v>2766</v>
      </c>
      <c r="CJ44" s="236"/>
      <c r="CK44" s="242" t="s">
        <v>2767</v>
      </c>
      <c r="CL44" s="111" t="s">
        <v>2768</v>
      </c>
      <c r="CM44" s="242" t="s">
        <v>2769</v>
      </c>
      <c r="CN44" s="236"/>
      <c r="CO44" s="236"/>
      <c r="CP44" s="236"/>
      <c r="CQ44" s="236"/>
      <c r="CR44" s="236"/>
      <c r="CS44" s="170"/>
      <c r="CT44" s="237" t="s">
        <v>2770</v>
      </c>
      <c r="CU44" s="237" t="s">
        <v>2446</v>
      </c>
      <c r="CV44" s="237" t="s">
        <v>1103</v>
      </c>
      <c r="CW44" s="237" t="s">
        <v>2771</v>
      </c>
      <c r="CX44" s="120" t="s">
        <v>2772</v>
      </c>
      <c r="CY44" s="120" t="s">
        <v>1803</v>
      </c>
      <c r="CZ44" s="120" t="s">
        <v>2773</v>
      </c>
      <c r="DA44" s="237" t="s">
        <v>2774</v>
      </c>
      <c r="DB44" s="219"/>
      <c r="DC44" s="219"/>
      <c r="DD44" s="219"/>
      <c r="DE44" s="219"/>
      <c r="DF44" s="170"/>
      <c r="DG44" s="251" t="s">
        <v>2775</v>
      </c>
      <c r="DH44" s="220"/>
      <c r="DI44" s="220"/>
      <c r="DJ44" s="220"/>
      <c r="DK44" s="251" t="s">
        <v>278</v>
      </c>
      <c r="DL44" s="251" t="s">
        <v>2776</v>
      </c>
      <c r="DM44" s="251" t="s">
        <v>2777</v>
      </c>
      <c r="DN44" s="251" t="s">
        <v>2778</v>
      </c>
      <c r="DO44" s="251" t="s">
        <v>2779</v>
      </c>
      <c r="DP44" s="220"/>
      <c r="DQ44" s="220"/>
      <c r="DR44" s="220"/>
      <c r="DS44" s="220"/>
      <c r="DT44" s="220"/>
      <c r="DU44" s="220"/>
      <c r="DV44" s="220"/>
      <c r="DW44" s="222"/>
      <c r="DX44" s="220"/>
      <c r="DY44" s="220"/>
      <c r="DZ44" s="220"/>
      <c r="EA44" s="220"/>
      <c r="EB44" s="220"/>
    </row>
    <row r="45">
      <c r="A45" s="365" t="s">
        <v>2780</v>
      </c>
      <c r="B45" s="366" t="s">
        <v>2781</v>
      </c>
      <c r="C45" s="367" t="s">
        <v>821</v>
      </c>
      <c r="D45" s="368" t="s">
        <v>619</v>
      </c>
      <c r="E45" s="369" t="s">
        <v>821</v>
      </c>
      <c r="F45" s="370" t="s">
        <v>2782</v>
      </c>
      <c r="G45" s="366" t="s">
        <v>756</v>
      </c>
      <c r="H45" s="371" t="s">
        <v>2009</v>
      </c>
      <c r="I45" s="371" t="s">
        <v>1822</v>
      </c>
      <c r="J45" s="371" t="s">
        <v>2783</v>
      </c>
      <c r="K45" s="371" t="s">
        <v>1544</v>
      </c>
      <c r="L45" s="371" t="s">
        <v>626</v>
      </c>
      <c r="M45" s="371" t="s">
        <v>2784</v>
      </c>
      <c r="N45" s="372" t="s">
        <v>2785</v>
      </c>
      <c r="O45" s="372" t="s">
        <v>2786</v>
      </c>
      <c r="P45" s="373" t="s">
        <v>688</v>
      </c>
      <c r="Q45" s="372"/>
      <c r="R45" s="374"/>
      <c r="S45" s="374"/>
      <c r="T45" s="374"/>
      <c r="U45" s="374"/>
      <c r="V45" s="374"/>
      <c r="W45" s="375"/>
      <c r="X45" s="371" t="s">
        <v>2787</v>
      </c>
      <c r="Y45" s="371" t="s">
        <v>2788</v>
      </c>
      <c r="Z45" s="195" t="s">
        <v>2789</v>
      </c>
      <c r="AA45" s="373" t="s">
        <v>1589</v>
      </c>
      <c r="AB45" s="371" t="s">
        <v>345</v>
      </c>
      <c r="AC45" s="372" t="s">
        <v>2790</v>
      </c>
      <c r="AD45" s="371" t="s">
        <v>2004</v>
      </c>
      <c r="AE45" s="372" t="s">
        <v>2791</v>
      </c>
      <c r="AF45" s="371" t="s">
        <v>638</v>
      </c>
      <c r="AG45" s="374"/>
      <c r="AH45" s="374"/>
      <c r="AI45" s="374"/>
      <c r="AJ45" s="374"/>
      <c r="AK45" s="375"/>
      <c r="AL45" s="376" t="s">
        <v>2792</v>
      </c>
      <c r="AM45" s="371" t="s">
        <v>2108</v>
      </c>
      <c r="AN45" s="374"/>
      <c r="AO45" s="374"/>
      <c r="AP45" s="374"/>
      <c r="AQ45" s="372" t="s">
        <v>2793</v>
      </c>
      <c r="AR45" s="374"/>
      <c r="AS45" s="371" t="s">
        <v>2794</v>
      </c>
      <c r="AT45" s="371" t="s">
        <v>2795</v>
      </c>
      <c r="AU45" s="374"/>
      <c r="AV45" s="374"/>
      <c r="AW45" s="374"/>
      <c r="AX45" s="374"/>
      <c r="AY45" s="375"/>
      <c r="AZ45" s="371" t="s">
        <v>2309</v>
      </c>
      <c r="BA45" s="371" t="s">
        <v>929</v>
      </c>
      <c r="BB45" s="372" t="s">
        <v>1014</v>
      </c>
      <c r="BC45" s="372" t="s">
        <v>830</v>
      </c>
      <c r="BD45" s="371" t="s">
        <v>2796</v>
      </c>
      <c r="BE45" s="374"/>
      <c r="BF45" s="374"/>
      <c r="BG45" s="372" t="s">
        <v>2797</v>
      </c>
      <c r="BH45" s="374"/>
      <c r="BI45" s="372" t="s">
        <v>2798</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2799</v>
      </c>
      <c r="CG45" s="151" t="s">
        <v>779</v>
      </c>
      <c r="CH45" s="374"/>
      <c r="CI45" s="374"/>
      <c r="CJ45" s="374"/>
      <c r="CK45" s="191"/>
      <c r="CL45" s="371" t="s">
        <v>707</v>
      </c>
      <c r="CM45" s="372" t="s">
        <v>2800</v>
      </c>
      <c r="CN45" s="374"/>
      <c r="CO45" s="374"/>
      <c r="CP45" s="374"/>
      <c r="CQ45" s="374"/>
      <c r="CR45" s="374"/>
      <c r="CS45" s="375"/>
      <c r="CT45" s="191"/>
      <c r="CU45" s="374"/>
      <c r="CV45" s="371" t="s">
        <v>138</v>
      </c>
      <c r="CW45" s="374"/>
      <c r="CX45" s="191"/>
      <c r="CY45" s="374"/>
      <c r="CZ45" s="377" t="s">
        <v>2801</v>
      </c>
      <c r="DA45" s="374"/>
      <c r="DB45" s="374"/>
      <c r="DC45" s="374"/>
      <c r="DD45" s="374"/>
      <c r="DE45" s="191"/>
      <c r="DF45" s="375"/>
      <c r="DG45" s="373" t="s">
        <v>1311</v>
      </c>
      <c r="DH45" s="191"/>
      <c r="DI45" s="374"/>
      <c r="DJ45" s="371" t="s">
        <v>941</v>
      </c>
      <c r="DK45" s="374"/>
      <c r="DL45" s="211"/>
      <c r="DM45" s="191"/>
      <c r="DN45" s="371" t="s">
        <v>2802</v>
      </c>
      <c r="DO45" s="374"/>
      <c r="DP45" s="377"/>
      <c r="DQ45" s="372" t="s">
        <v>309</v>
      </c>
      <c r="DR45" s="374"/>
      <c r="DS45" s="374"/>
      <c r="DT45" s="371" t="s">
        <v>510</v>
      </c>
      <c r="DU45" s="374"/>
      <c r="DV45" s="374"/>
      <c r="DW45" s="374"/>
      <c r="DX45" s="374"/>
      <c r="DY45" s="374"/>
      <c r="DZ45" s="225"/>
      <c r="EA45" s="225"/>
      <c r="EB45" s="225"/>
    </row>
    <row r="46" ht="15.75" customHeight="1">
      <c r="A46" s="62" t="s">
        <v>2803</v>
      </c>
      <c r="B46" s="63" t="s">
        <v>2804</v>
      </c>
      <c r="C46" s="64" t="s">
        <v>896</v>
      </c>
      <c r="D46" s="65" t="s">
        <v>896</v>
      </c>
      <c r="E46" s="66" t="s">
        <v>896</v>
      </c>
      <c r="F46" s="67" t="s">
        <v>895</v>
      </c>
      <c r="G46" s="63" t="s">
        <v>1620</v>
      </c>
      <c r="H46" s="163" t="s">
        <v>340</v>
      </c>
      <c r="I46" s="163" t="s">
        <v>2805</v>
      </c>
      <c r="J46" s="163" t="s">
        <v>2806</v>
      </c>
      <c r="K46" s="69" t="s">
        <v>223</v>
      </c>
      <c r="L46" s="71" t="s">
        <v>916</v>
      </c>
      <c r="M46" s="163" t="s">
        <v>2807</v>
      </c>
      <c r="N46" s="163" t="s">
        <v>2808</v>
      </c>
      <c r="O46" s="163" t="s">
        <v>2570</v>
      </c>
      <c r="P46" s="163" t="s">
        <v>2809</v>
      </c>
      <c r="Q46" s="163" t="s">
        <v>2810</v>
      </c>
      <c r="R46" s="243"/>
      <c r="S46" s="243"/>
      <c r="T46" s="243"/>
      <c r="U46" s="243"/>
      <c r="V46" s="163" t="s">
        <v>2811</v>
      </c>
      <c r="W46" s="164"/>
      <c r="X46" s="166" t="s">
        <v>2687</v>
      </c>
      <c r="Y46" s="230" t="s">
        <v>439</v>
      </c>
      <c r="Z46" s="166" t="s">
        <v>2812</v>
      </c>
      <c r="AA46" s="166" t="s">
        <v>2813</v>
      </c>
      <c r="AB46" s="166" t="s">
        <v>1592</v>
      </c>
      <c r="AC46" s="324" t="s">
        <v>1557</v>
      </c>
      <c r="AD46" s="254"/>
      <c r="AE46" s="254"/>
      <c r="AF46" s="166" t="s">
        <v>834</v>
      </c>
      <c r="AG46" s="254"/>
      <c r="AH46" s="254"/>
      <c r="AI46" s="254"/>
      <c r="AJ46" s="254"/>
      <c r="AK46" s="164"/>
      <c r="AL46" s="233"/>
      <c r="AM46" s="169" t="s">
        <v>2814</v>
      </c>
      <c r="AN46" s="169" t="s">
        <v>2815</v>
      </c>
      <c r="AO46" s="233"/>
      <c r="AP46" s="169" t="s">
        <v>438</v>
      </c>
      <c r="AQ46" s="233"/>
      <c r="AR46" s="233"/>
      <c r="AS46" s="233"/>
      <c r="AT46" s="169" t="s">
        <v>144</v>
      </c>
      <c r="AU46" s="233"/>
      <c r="AV46" s="233"/>
      <c r="AW46" s="233"/>
      <c r="AX46" s="233"/>
      <c r="AY46" s="170"/>
      <c r="AZ46" s="234"/>
      <c r="BA46" s="198" t="s">
        <v>1135</v>
      </c>
      <c r="BB46" s="198" t="s">
        <v>2816</v>
      </c>
      <c r="BC46" s="173" t="s">
        <v>1928</v>
      </c>
      <c r="BD46" s="198" t="s">
        <v>1210</v>
      </c>
      <c r="BE46" s="234"/>
      <c r="BF46" s="234"/>
      <c r="BG46" s="198" t="s">
        <v>2817</v>
      </c>
      <c r="BH46" s="175"/>
      <c r="BI46" s="198" t="s">
        <v>2818</v>
      </c>
      <c r="BJ46" s="198" t="s">
        <v>1473</v>
      </c>
      <c r="BK46" s="234"/>
      <c r="BL46" s="234"/>
      <c r="BM46" s="234"/>
      <c r="BN46" s="234"/>
      <c r="BO46" s="170"/>
      <c r="BP46" s="177"/>
      <c r="BQ46" s="177" t="s">
        <v>2819</v>
      </c>
      <c r="BR46" s="178" t="s">
        <v>2388</v>
      </c>
      <c r="BS46" s="177" t="s">
        <v>1465</v>
      </c>
      <c r="BT46" s="178" t="s">
        <v>2820</v>
      </c>
      <c r="BU46" s="178" t="s">
        <v>2821</v>
      </c>
      <c r="BV46" s="218"/>
      <c r="BW46" s="218"/>
      <c r="BX46" s="218"/>
      <c r="BY46" s="177" t="s">
        <v>2822</v>
      </c>
      <c r="BZ46" s="178" t="s">
        <v>2823</v>
      </c>
      <c r="CA46" s="218"/>
      <c r="CB46" s="218"/>
      <c r="CC46" s="218"/>
      <c r="CD46" s="218"/>
      <c r="CE46" s="218"/>
      <c r="CF46" s="249" t="s">
        <v>2824</v>
      </c>
      <c r="CG46" s="111" t="s">
        <v>2825</v>
      </c>
      <c r="CH46" s="107" t="str">
        <f>HYPERLINK("https://youtu.be/weD44uJQ8hg","45.93")</f>
        <v>45.93</v>
      </c>
      <c r="CI46" s="236"/>
      <c r="CJ46" s="236"/>
      <c r="CK46" s="249" t="s">
        <v>2506</v>
      </c>
      <c r="CL46" s="249" t="s">
        <v>2575</v>
      </c>
      <c r="CM46" s="249" t="s">
        <v>2826</v>
      </c>
      <c r="CN46" s="236"/>
      <c r="CO46" s="249" t="s">
        <v>2827</v>
      </c>
      <c r="CP46" s="249"/>
      <c r="CQ46" s="249" t="s">
        <v>2828</v>
      </c>
      <c r="CR46" s="236"/>
      <c r="CS46" s="170"/>
      <c r="CT46" s="181" t="s">
        <v>1949</v>
      </c>
      <c r="CU46" s="219"/>
      <c r="CV46" s="181" t="s">
        <v>2099</v>
      </c>
      <c r="CW46" s="181" t="s">
        <v>2829</v>
      </c>
      <c r="CX46" s="237"/>
      <c r="CY46" s="219"/>
      <c r="CZ46" s="181" t="s">
        <v>2830</v>
      </c>
      <c r="DA46" s="181" t="s">
        <v>1771</v>
      </c>
      <c r="DB46" s="219"/>
      <c r="DC46" s="219"/>
      <c r="DD46" s="219"/>
      <c r="DE46" s="219"/>
      <c r="DF46" s="170"/>
      <c r="DG46" s="220"/>
      <c r="DH46" s="220"/>
      <c r="DI46" s="220"/>
      <c r="DJ46" s="220"/>
      <c r="DK46" s="220"/>
      <c r="DL46" s="220"/>
      <c r="DM46" s="220"/>
      <c r="DN46" s="182" t="s">
        <v>2831</v>
      </c>
      <c r="DO46" s="182"/>
      <c r="DP46" s="220"/>
      <c r="DQ46" s="220"/>
      <c r="DR46" s="220"/>
      <c r="DS46" s="220"/>
      <c r="DT46" s="220"/>
      <c r="DU46" s="220"/>
      <c r="DV46" s="220"/>
      <c r="DW46" s="222"/>
      <c r="DX46" s="220"/>
      <c r="DY46" s="182" t="s">
        <v>2832</v>
      </c>
      <c r="DZ46" s="182" t="s">
        <v>2668</v>
      </c>
      <c r="EA46" s="182" t="s">
        <v>2833</v>
      </c>
      <c r="EB46" s="220"/>
    </row>
    <row r="47" ht="15.75" customHeight="1">
      <c r="A47" s="223" t="s">
        <v>2834</v>
      </c>
      <c r="B47" s="130" t="s">
        <v>2835</v>
      </c>
      <c r="C47" s="131" t="s">
        <v>896</v>
      </c>
      <c r="D47" s="132" t="s">
        <v>896</v>
      </c>
      <c r="E47" s="133" t="s">
        <v>896</v>
      </c>
      <c r="F47" s="134" t="s">
        <v>426</v>
      </c>
      <c r="G47" s="130" t="s">
        <v>2474</v>
      </c>
      <c r="H47" s="185" t="s">
        <v>1523</v>
      </c>
      <c r="I47" s="185" t="s">
        <v>2836</v>
      </c>
      <c r="J47" s="185" t="s">
        <v>2837</v>
      </c>
      <c r="K47" s="185" t="s">
        <v>1823</v>
      </c>
      <c r="L47" s="185" t="s">
        <v>2838</v>
      </c>
      <c r="M47" s="185" t="s">
        <v>2839</v>
      </c>
      <c r="N47" s="142" t="s">
        <v>2840</v>
      </c>
      <c r="O47" s="185" t="s">
        <v>764</v>
      </c>
      <c r="P47" s="185" t="s">
        <v>1810</v>
      </c>
      <c r="Q47" s="225"/>
      <c r="R47" s="225"/>
      <c r="S47" s="225"/>
      <c r="T47" s="225"/>
      <c r="U47" s="225"/>
      <c r="V47" s="185"/>
      <c r="W47" s="164"/>
      <c r="X47" s="142" t="s">
        <v>1168</v>
      </c>
      <c r="Y47" s="185" t="s">
        <v>2841</v>
      </c>
      <c r="Z47" s="154" t="s">
        <v>2842</v>
      </c>
      <c r="AA47" s="185" t="s">
        <v>2843</v>
      </c>
      <c r="AB47" s="185" t="s">
        <v>1592</v>
      </c>
      <c r="AC47" s="185" t="s">
        <v>2844</v>
      </c>
      <c r="AD47" s="185"/>
      <c r="AE47" s="185" t="s">
        <v>2845</v>
      </c>
      <c r="AF47" s="185" t="s">
        <v>2620</v>
      </c>
      <c r="AG47" s="225"/>
      <c r="AH47" s="225"/>
      <c r="AI47" s="225"/>
      <c r="AJ47" s="185"/>
      <c r="AK47" s="164"/>
      <c r="AL47" s="225"/>
      <c r="AM47" s="185" t="s">
        <v>2846</v>
      </c>
      <c r="AN47" s="225"/>
      <c r="AO47" s="225"/>
      <c r="AP47" s="225"/>
      <c r="AQ47" s="225"/>
      <c r="AR47" s="225"/>
      <c r="AS47" s="185" t="s">
        <v>2847</v>
      </c>
      <c r="AT47" s="185" t="s">
        <v>2848</v>
      </c>
      <c r="AU47" s="225"/>
      <c r="AV47" s="225"/>
      <c r="AW47" s="225"/>
      <c r="AX47" s="225"/>
      <c r="AY47" s="170"/>
      <c r="AZ47" s="185" t="s">
        <v>2849</v>
      </c>
      <c r="BA47" s="185" t="s">
        <v>2850</v>
      </c>
      <c r="BB47" s="185" t="s">
        <v>1570</v>
      </c>
      <c r="BC47" s="185" t="s">
        <v>2040</v>
      </c>
      <c r="BD47" s="185" t="s">
        <v>2851</v>
      </c>
      <c r="BE47" s="185" t="s">
        <v>636</v>
      </c>
      <c r="BF47" s="225"/>
      <c r="BG47" s="185" t="s">
        <v>1009</v>
      </c>
      <c r="BH47" s="142" t="s">
        <v>2852</v>
      </c>
      <c r="BI47" s="225"/>
      <c r="BJ47" s="185" t="s">
        <v>2853</v>
      </c>
      <c r="BK47" s="225"/>
      <c r="BL47" s="225"/>
      <c r="BM47" s="185"/>
      <c r="BN47" s="225"/>
      <c r="BO47" s="170"/>
      <c r="BP47" s="185" t="s">
        <v>581</v>
      </c>
      <c r="BQ47" s="142" t="s">
        <v>1429</v>
      </c>
      <c r="BR47" s="142" t="s">
        <v>2854</v>
      </c>
      <c r="BS47" s="185" t="s">
        <v>2855</v>
      </c>
      <c r="BT47" s="142" t="s">
        <v>2856</v>
      </c>
      <c r="BU47" s="142" t="s">
        <v>2857</v>
      </c>
      <c r="BV47" s="185" t="s">
        <v>2858</v>
      </c>
      <c r="BW47" s="185" t="s">
        <v>2859</v>
      </c>
      <c r="BX47" s="225"/>
      <c r="BY47" s="142" t="s">
        <v>2860</v>
      </c>
      <c r="BZ47" s="225"/>
      <c r="CA47" s="225"/>
      <c r="CB47" s="225"/>
      <c r="CC47" s="225"/>
      <c r="CD47" s="225"/>
      <c r="CE47" s="225"/>
      <c r="CF47" s="185" t="s">
        <v>1830</v>
      </c>
      <c r="CG47" s="185" t="s">
        <v>1974</v>
      </c>
      <c r="CH47" s="185" t="s">
        <v>2861</v>
      </c>
      <c r="CI47" s="185" t="s">
        <v>2862</v>
      </c>
      <c r="CJ47" s="185" t="s">
        <v>2863</v>
      </c>
      <c r="CK47" s="185" t="s">
        <v>2864</v>
      </c>
      <c r="CL47" s="142" t="s">
        <v>413</v>
      </c>
      <c r="CM47" s="185" t="s">
        <v>1090</v>
      </c>
      <c r="CN47" s="225"/>
      <c r="CO47" s="225"/>
      <c r="CP47" s="225"/>
      <c r="CQ47" s="225"/>
      <c r="CR47" s="225"/>
      <c r="CS47" s="170"/>
      <c r="CT47" s="185" t="s">
        <v>2865</v>
      </c>
      <c r="CU47" s="185" t="s">
        <v>1801</v>
      </c>
      <c r="CV47" s="185" t="s">
        <v>2866</v>
      </c>
      <c r="CW47" s="185" t="s">
        <v>2867</v>
      </c>
      <c r="CX47" s="185" t="s">
        <v>2868</v>
      </c>
      <c r="CY47" s="185" t="s">
        <v>2869</v>
      </c>
      <c r="CZ47" s="185" t="s">
        <v>378</v>
      </c>
      <c r="DA47" s="185" t="s">
        <v>2870</v>
      </c>
      <c r="DB47" s="225"/>
      <c r="DC47" s="225"/>
      <c r="DD47" s="225"/>
      <c r="DE47" s="225"/>
      <c r="DF47" s="170"/>
      <c r="DG47" s="225"/>
      <c r="DH47" s="225"/>
      <c r="DI47" s="225"/>
      <c r="DJ47" s="225"/>
      <c r="DK47" s="225"/>
      <c r="DL47" s="225"/>
      <c r="DM47" s="225"/>
      <c r="DN47" s="142" t="s">
        <v>2871</v>
      </c>
      <c r="DO47" s="185" t="s">
        <v>2872</v>
      </c>
      <c r="DP47" s="225"/>
      <c r="DQ47" s="225"/>
      <c r="DR47" s="225"/>
      <c r="DS47" s="225"/>
      <c r="DT47" s="225"/>
      <c r="DU47" s="225"/>
      <c r="DV47" s="225"/>
      <c r="DW47" s="207"/>
      <c r="DX47" s="225"/>
      <c r="DY47" s="225"/>
      <c r="DZ47" s="225"/>
      <c r="EA47" s="225"/>
      <c r="EB47" s="225"/>
    </row>
    <row r="48" ht="15.75" customHeight="1">
      <c r="A48" s="378" t="s">
        <v>2873</v>
      </c>
      <c r="B48" s="63" t="s">
        <v>2874</v>
      </c>
      <c r="C48" s="64" t="s">
        <v>896</v>
      </c>
      <c r="D48" s="65" t="s">
        <v>896</v>
      </c>
      <c r="E48" s="66" t="s">
        <v>896</v>
      </c>
      <c r="F48" s="67" t="s">
        <v>2474</v>
      </c>
      <c r="G48" s="63" t="s">
        <v>2608</v>
      </c>
      <c r="H48" s="71" t="s">
        <v>1237</v>
      </c>
      <c r="I48" s="161" t="s">
        <v>2875</v>
      </c>
      <c r="J48" s="71" t="s">
        <v>2876</v>
      </c>
      <c r="K48" s="163" t="s">
        <v>2877</v>
      </c>
      <c r="L48" s="71" t="s">
        <v>367</v>
      </c>
      <c r="M48" s="71" t="s">
        <v>2801</v>
      </c>
      <c r="N48" s="345" t="s">
        <v>2878</v>
      </c>
      <c r="O48" s="71" t="s">
        <v>2879</v>
      </c>
      <c r="P48" s="71" t="s">
        <v>2041</v>
      </c>
      <c r="Q48" s="243"/>
      <c r="R48" s="71" t="s">
        <v>2880</v>
      </c>
      <c r="S48" s="71" t="s">
        <v>2881</v>
      </c>
      <c r="T48" s="243"/>
      <c r="U48" s="163" t="s">
        <v>2882</v>
      </c>
      <c r="V48" s="161"/>
      <c r="W48" s="164"/>
      <c r="X48" s="230" t="s">
        <v>2122</v>
      </c>
      <c r="Y48" s="79" t="s">
        <v>1437</v>
      </c>
      <c r="Z48" s="165" t="s">
        <v>1127</v>
      </c>
      <c r="AA48" s="79" t="s">
        <v>2883</v>
      </c>
      <c r="AB48" s="379" t="s">
        <v>2884</v>
      </c>
      <c r="AC48" s="230" t="s">
        <v>2885</v>
      </c>
      <c r="AD48" s="230" t="s">
        <v>2886</v>
      </c>
      <c r="AE48" s="230" t="s">
        <v>2887</v>
      </c>
      <c r="AF48" s="79" t="s">
        <v>2888</v>
      </c>
      <c r="AG48" s="79" t="s">
        <v>2796</v>
      </c>
      <c r="AH48" s="254"/>
      <c r="AI48" s="254"/>
      <c r="AJ48" s="79" t="s">
        <v>2889</v>
      </c>
      <c r="AK48" s="164"/>
      <c r="AL48" s="85" t="s">
        <v>558</v>
      </c>
      <c r="AM48" s="85" t="s">
        <v>1562</v>
      </c>
      <c r="AN48" s="85" t="s">
        <v>2890</v>
      </c>
      <c r="AO48" s="262" t="s">
        <v>2891</v>
      </c>
      <c r="AP48" s="169" t="s">
        <v>2892</v>
      </c>
      <c r="AQ48" s="262" t="s">
        <v>2755</v>
      </c>
      <c r="AR48" s="233"/>
      <c r="AS48" s="85" t="s">
        <v>2893</v>
      </c>
      <c r="AT48" s="85" t="s">
        <v>2894</v>
      </c>
      <c r="AU48" s="262" t="s">
        <v>784</v>
      </c>
      <c r="AV48" s="233"/>
      <c r="AW48" s="262" t="s">
        <v>2895</v>
      </c>
      <c r="AX48" s="168" t="s">
        <v>2896</v>
      </c>
      <c r="AY48" s="170"/>
      <c r="AZ48" s="94" t="s">
        <v>899</v>
      </c>
      <c r="BA48" s="173" t="s">
        <v>2897</v>
      </c>
      <c r="BB48" s="198" t="s">
        <v>2898</v>
      </c>
      <c r="BC48" s="94" t="s">
        <v>2899</v>
      </c>
      <c r="BD48" s="173" t="s">
        <v>2900</v>
      </c>
      <c r="BE48" s="198" t="s">
        <v>2901</v>
      </c>
      <c r="BF48" s="94" t="s">
        <v>2902</v>
      </c>
      <c r="BG48" s="173" t="s">
        <v>2825</v>
      </c>
      <c r="BH48" s="173" t="s">
        <v>2903</v>
      </c>
      <c r="BI48" s="176" t="s">
        <v>2904</v>
      </c>
      <c r="BJ48" s="176" t="s">
        <v>2905</v>
      </c>
      <c r="BK48" s="234"/>
      <c r="BL48" s="173" t="s">
        <v>1966</v>
      </c>
      <c r="BM48" s="173" t="s">
        <v>2906</v>
      </c>
      <c r="BN48" s="173" t="s">
        <v>2907</v>
      </c>
      <c r="BO48" s="170"/>
      <c r="BP48" s="177" t="s">
        <v>2908</v>
      </c>
      <c r="BQ48" s="177" t="s">
        <v>1777</v>
      </c>
      <c r="BR48" s="103" t="s">
        <v>2297</v>
      </c>
      <c r="BS48" s="177" t="s">
        <v>2909</v>
      </c>
      <c r="BT48" s="177" t="s">
        <v>1587</v>
      </c>
      <c r="BU48" s="177" t="s">
        <v>2910</v>
      </c>
      <c r="BV48" s="178" t="s">
        <v>2911</v>
      </c>
      <c r="BW48" s="178" t="s">
        <v>832</v>
      </c>
      <c r="BX48" s="103" t="s">
        <v>2912</v>
      </c>
      <c r="BY48" s="103" t="s">
        <v>1583</v>
      </c>
      <c r="BZ48" s="103" t="s">
        <v>2913</v>
      </c>
      <c r="CA48" s="177"/>
      <c r="CB48" s="177" t="s">
        <v>596</v>
      </c>
      <c r="CC48" s="103" t="s">
        <v>2914</v>
      </c>
      <c r="CD48" s="177" t="s">
        <v>2915</v>
      </c>
      <c r="CE48" s="177"/>
      <c r="CF48" s="250" t="s">
        <v>1764</v>
      </c>
      <c r="CG48" s="242" t="s">
        <v>2916</v>
      </c>
      <c r="CH48" s="242" t="s">
        <v>2917</v>
      </c>
      <c r="CI48" s="242" t="s">
        <v>2918</v>
      </c>
      <c r="CJ48" s="242" t="s">
        <v>1086</v>
      </c>
      <c r="CK48" s="111" t="s">
        <v>2919</v>
      </c>
      <c r="CL48" s="111" t="s">
        <v>308</v>
      </c>
      <c r="CM48" s="380" t="s">
        <v>2920</v>
      </c>
      <c r="CN48" s="236"/>
      <c r="CO48" s="236"/>
      <c r="CP48" s="236"/>
      <c r="CQ48" s="242" t="s">
        <v>2921</v>
      </c>
      <c r="CR48" s="242" t="s">
        <v>544</v>
      </c>
      <c r="CS48" s="170"/>
      <c r="CT48" s="237" t="s">
        <v>2922</v>
      </c>
      <c r="CU48" s="237" t="s">
        <v>2381</v>
      </c>
      <c r="CV48" s="120" t="s">
        <v>308</v>
      </c>
      <c r="CW48" s="181" t="s">
        <v>2923</v>
      </c>
      <c r="CX48" s="120" t="s">
        <v>2924</v>
      </c>
      <c r="CY48" s="120" t="s">
        <v>2925</v>
      </c>
      <c r="CZ48" s="120" t="s">
        <v>2926</v>
      </c>
      <c r="DA48" s="120" t="s">
        <v>2153</v>
      </c>
      <c r="DB48" s="120" t="s">
        <v>2927</v>
      </c>
      <c r="DC48" s="120" t="s">
        <v>2928</v>
      </c>
      <c r="DD48" s="120" t="s">
        <v>1323</v>
      </c>
      <c r="DE48" s="120" t="s">
        <v>2929</v>
      </c>
      <c r="DF48" s="170"/>
      <c r="DG48" s="124" t="s">
        <v>2930</v>
      </c>
      <c r="DH48" s="251"/>
      <c r="DI48" s="182" t="s">
        <v>2931</v>
      </c>
      <c r="DJ48" s="124" t="s">
        <v>2932</v>
      </c>
      <c r="DK48" s="124" t="s">
        <v>2933</v>
      </c>
      <c r="DL48" s="124" t="s">
        <v>2934</v>
      </c>
      <c r="DM48" s="124" t="s">
        <v>2534</v>
      </c>
      <c r="DN48" s="124" t="s">
        <v>2935</v>
      </c>
      <c r="DO48" s="124" t="s">
        <v>2936</v>
      </c>
      <c r="DP48" s="124" t="s">
        <v>2381</v>
      </c>
      <c r="DQ48" s="124" t="s">
        <v>289</v>
      </c>
      <c r="DR48" s="124" t="s">
        <v>2042</v>
      </c>
      <c r="DS48" s="124" t="s">
        <v>2937</v>
      </c>
      <c r="DT48" s="124" t="s">
        <v>2938</v>
      </c>
      <c r="DU48" s="124" t="s">
        <v>2939</v>
      </c>
      <c r="DV48" s="126"/>
      <c r="DW48" s="125" t="s">
        <v>2940</v>
      </c>
      <c r="DX48" s="124" t="s">
        <v>2075</v>
      </c>
      <c r="DY48" s="124" t="s">
        <v>2941</v>
      </c>
      <c r="DZ48" s="124" t="s">
        <v>2942</v>
      </c>
      <c r="EA48" s="124" t="s">
        <v>847</v>
      </c>
      <c r="EB48" s="124" t="s">
        <v>2943</v>
      </c>
    </row>
    <row r="49" ht="15.75" customHeight="1">
      <c r="A49" s="381" t="s">
        <v>2944</v>
      </c>
      <c r="B49" s="382" t="s">
        <v>2945</v>
      </c>
      <c r="C49" s="383" t="s">
        <v>896</v>
      </c>
      <c r="D49" s="384" t="s">
        <v>896</v>
      </c>
      <c r="E49" s="385" t="s">
        <v>896</v>
      </c>
      <c r="F49" s="386" t="s">
        <v>426</v>
      </c>
      <c r="G49" s="382" t="s">
        <v>102</v>
      </c>
      <c r="H49" s="387" t="s">
        <v>1610</v>
      </c>
      <c r="I49" s="387" t="s">
        <v>2946</v>
      </c>
      <c r="J49" s="387" t="s">
        <v>302</v>
      </c>
      <c r="K49" s="388" t="s">
        <v>2863</v>
      </c>
      <c r="L49" s="387" t="s">
        <v>2583</v>
      </c>
      <c r="M49" s="388" t="s">
        <v>2947</v>
      </c>
      <c r="N49" s="388" t="s">
        <v>2948</v>
      </c>
      <c r="O49" s="387" t="s">
        <v>1011</v>
      </c>
      <c r="P49" s="387" t="s">
        <v>1810</v>
      </c>
      <c r="Q49" s="387" t="s">
        <v>2949</v>
      </c>
      <c r="R49" s="388" t="s">
        <v>2950</v>
      </c>
      <c r="S49" s="387" t="s">
        <v>2951</v>
      </c>
      <c r="T49" s="387" t="s">
        <v>2144</v>
      </c>
      <c r="U49" s="387" t="s">
        <v>2406</v>
      </c>
      <c r="V49" s="387" t="s">
        <v>2952</v>
      </c>
      <c r="W49" s="141"/>
      <c r="X49" s="387" t="s">
        <v>1036</v>
      </c>
      <c r="Y49" s="387" t="s">
        <v>2953</v>
      </c>
      <c r="Z49" s="388" t="s">
        <v>2027</v>
      </c>
      <c r="AA49" s="387" t="s">
        <v>2954</v>
      </c>
      <c r="AB49" s="389" t="s">
        <v>2955</v>
      </c>
      <c r="AC49" s="387" t="s">
        <v>2499</v>
      </c>
      <c r="AD49" s="387" t="s">
        <v>2956</v>
      </c>
      <c r="AE49" s="387" t="s">
        <v>664</v>
      </c>
      <c r="AF49" s="388" t="s">
        <v>2812</v>
      </c>
      <c r="AG49" s="387" t="s">
        <v>2259</v>
      </c>
      <c r="AH49" s="319" t="s">
        <v>2957</v>
      </c>
      <c r="AI49" s="387" t="s">
        <v>2958</v>
      </c>
      <c r="AJ49" s="387" t="s">
        <v>2959</v>
      </c>
      <c r="AK49" s="141"/>
      <c r="AL49" s="387" t="s">
        <v>2960</v>
      </c>
      <c r="AM49" s="388" t="s">
        <v>2961</v>
      </c>
      <c r="AN49" s="387" t="s">
        <v>2962</v>
      </c>
      <c r="AO49" s="388" t="s">
        <v>2963</v>
      </c>
      <c r="AP49" s="387" t="s">
        <v>2964</v>
      </c>
      <c r="AQ49" s="387" t="s">
        <v>2965</v>
      </c>
      <c r="AR49" s="387" t="s">
        <v>2966</v>
      </c>
      <c r="AS49" s="389" t="s">
        <v>2274</v>
      </c>
      <c r="AT49" s="319" t="s">
        <v>2605</v>
      </c>
      <c r="AU49" s="387" t="s">
        <v>2967</v>
      </c>
      <c r="AV49" s="387" t="s">
        <v>1928</v>
      </c>
      <c r="AW49" s="387" t="s">
        <v>2968</v>
      </c>
      <c r="AX49" s="387" t="s">
        <v>2969</v>
      </c>
      <c r="AY49" s="149"/>
      <c r="AZ49" s="388" t="s">
        <v>2970</v>
      </c>
      <c r="BA49" s="388" t="s">
        <v>2971</v>
      </c>
      <c r="BB49" s="387" t="s">
        <v>1690</v>
      </c>
      <c r="BC49" s="387" t="s">
        <v>113</v>
      </c>
      <c r="BD49" s="388" t="s">
        <v>2972</v>
      </c>
      <c r="BE49" s="390" t="s">
        <v>2973</v>
      </c>
      <c r="BF49" s="319" t="s">
        <v>2974</v>
      </c>
      <c r="BG49" s="390" t="s">
        <v>1364</v>
      </c>
      <c r="BH49" s="319" t="s">
        <v>2975</v>
      </c>
      <c r="BI49" s="319" t="s">
        <v>2976</v>
      </c>
      <c r="BJ49" s="387" t="s">
        <v>2965</v>
      </c>
      <c r="BK49" s="387" t="s">
        <v>2977</v>
      </c>
      <c r="BL49" s="387" t="s">
        <v>2978</v>
      </c>
      <c r="BM49" s="387" t="s">
        <v>1110</v>
      </c>
      <c r="BN49" s="387" t="s">
        <v>2979</v>
      </c>
      <c r="BO49" s="149"/>
      <c r="BP49" s="319" t="s">
        <v>2980</v>
      </c>
      <c r="BQ49" s="387" t="s">
        <v>949</v>
      </c>
      <c r="BR49" s="387" t="s">
        <v>2880</v>
      </c>
      <c r="BS49" s="389" t="s">
        <v>2981</v>
      </c>
      <c r="BT49" s="387" t="s">
        <v>2982</v>
      </c>
      <c r="BU49" s="387" t="s">
        <v>2983</v>
      </c>
      <c r="BV49" s="388" t="s">
        <v>2984</v>
      </c>
      <c r="BW49" s="319" t="s">
        <v>2985</v>
      </c>
      <c r="BX49" s="387" t="s">
        <v>2986</v>
      </c>
      <c r="BY49" s="388" t="s">
        <v>2987</v>
      </c>
      <c r="BZ49" s="387" t="s">
        <v>2988</v>
      </c>
      <c r="CA49" s="387"/>
      <c r="CB49" s="387" t="s">
        <v>189</v>
      </c>
      <c r="CC49" s="387" t="s">
        <v>2989</v>
      </c>
      <c r="CD49" s="319" t="s">
        <v>2990</v>
      </c>
      <c r="CE49" s="391"/>
      <c r="CF49" s="387" t="s">
        <v>2991</v>
      </c>
      <c r="CG49" s="387" t="s">
        <v>2992</v>
      </c>
      <c r="CH49" s="387" t="s">
        <v>2993</v>
      </c>
      <c r="CI49" s="387" t="s">
        <v>2994</v>
      </c>
      <c r="CJ49" s="387" t="s">
        <v>2995</v>
      </c>
      <c r="CK49" s="387" t="s">
        <v>2996</v>
      </c>
      <c r="CL49" s="319" t="s">
        <v>2997</v>
      </c>
      <c r="CM49" s="319" t="s">
        <v>2998</v>
      </c>
      <c r="CN49" s="388" t="s">
        <v>2999</v>
      </c>
      <c r="CO49" s="387" t="s">
        <v>3000</v>
      </c>
      <c r="CP49" s="387"/>
      <c r="CQ49" s="387" t="s">
        <v>1141</v>
      </c>
      <c r="CR49" s="387" t="s">
        <v>2392</v>
      </c>
      <c r="CS49" s="149"/>
      <c r="CT49" s="388" t="s">
        <v>3001</v>
      </c>
      <c r="CU49" s="388" t="s">
        <v>3002</v>
      </c>
      <c r="CV49" s="387" t="s">
        <v>3003</v>
      </c>
      <c r="CW49" s="387" t="s">
        <v>3004</v>
      </c>
      <c r="CX49" s="387" t="s">
        <v>3005</v>
      </c>
      <c r="CY49" s="388" t="s">
        <v>3006</v>
      </c>
      <c r="CZ49" s="390" t="s">
        <v>3007</v>
      </c>
      <c r="DA49" s="387" t="s">
        <v>3008</v>
      </c>
      <c r="DB49" s="387" t="s">
        <v>3009</v>
      </c>
      <c r="DC49" s="387" t="s">
        <v>3010</v>
      </c>
      <c r="DD49" s="387" t="s">
        <v>1521</v>
      </c>
      <c r="DE49" s="387" t="s">
        <v>3011</v>
      </c>
      <c r="DF49" s="149"/>
      <c r="DG49" s="387" t="s">
        <v>1508</v>
      </c>
      <c r="DH49" s="387"/>
      <c r="DI49" s="388" t="s">
        <v>3012</v>
      </c>
      <c r="DJ49" s="387" t="s">
        <v>3013</v>
      </c>
      <c r="DK49" s="387" t="s">
        <v>198</v>
      </c>
      <c r="DL49" s="387" t="s">
        <v>3014</v>
      </c>
      <c r="DM49" s="388" t="s">
        <v>3015</v>
      </c>
      <c r="DN49" s="387" t="s">
        <v>2831</v>
      </c>
      <c r="DO49" s="387" t="s">
        <v>1636</v>
      </c>
      <c r="DP49" s="387" t="s">
        <v>3016</v>
      </c>
      <c r="DQ49" s="388" t="s">
        <v>2135</v>
      </c>
      <c r="DR49" s="387" t="s">
        <v>3017</v>
      </c>
      <c r="DS49" s="390" t="s">
        <v>3018</v>
      </c>
      <c r="DT49" s="392" t="s">
        <v>1991</v>
      </c>
      <c r="DU49" s="387" t="s">
        <v>3019</v>
      </c>
      <c r="DV49" s="387"/>
      <c r="DW49" s="207" t="s">
        <v>3020</v>
      </c>
      <c r="DX49" s="387" t="s">
        <v>2695</v>
      </c>
      <c r="DY49" s="387" t="s">
        <v>3021</v>
      </c>
      <c r="DZ49" s="387" t="s">
        <v>2676</v>
      </c>
      <c r="EA49" s="387" t="s">
        <v>3022</v>
      </c>
      <c r="EB49" s="387" t="s">
        <v>1010</v>
      </c>
    </row>
    <row r="50" ht="15.75" customHeight="1">
      <c r="A50" s="62" t="s">
        <v>3023</v>
      </c>
      <c r="B50" s="63" t="s">
        <v>3024</v>
      </c>
      <c r="C50" s="64" t="s">
        <v>896</v>
      </c>
      <c r="D50" s="65" t="s">
        <v>896</v>
      </c>
      <c r="E50" s="66" t="s">
        <v>896</v>
      </c>
      <c r="F50" s="67" t="s">
        <v>521</v>
      </c>
      <c r="G50" s="63" t="s">
        <v>3025</v>
      </c>
      <c r="H50" s="69" t="str">
        <f>HYPERLINK("https://clips.twitch.tv/LachrymoseCourteousDelicataSeemsGood","51.28")</f>
        <v>51.28</v>
      </c>
      <c r="I50" s="323" t="s">
        <v>3026</v>
      </c>
      <c r="J50" s="323" t="s">
        <v>980</v>
      </c>
      <c r="K50" s="163" t="s">
        <v>625</v>
      </c>
      <c r="L50" s="323" t="s">
        <v>1868</v>
      </c>
      <c r="M50" s="163" t="s">
        <v>1997</v>
      </c>
      <c r="N50" s="163" t="s">
        <v>3027</v>
      </c>
      <c r="O50" s="323" t="s">
        <v>146</v>
      </c>
      <c r="P50" s="69" t="str">
        <f>HYPERLINK("https://clips.twitch.tv/OpenFastVelociraptorPastaThat","16.00")</f>
        <v>16.00</v>
      </c>
      <c r="Q50" s="243"/>
      <c r="R50" s="243"/>
      <c r="S50" s="243"/>
      <c r="T50" s="243"/>
      <c r="U50" s="243"/>
      <c r="V50" s="243"/>
      <c r="W50" s="164"/>
      <c r="X50" s="166" t="s">
        <v>954</v>
      </c>
      <c r="Y50" s="324" t="s">
        <v>3028</v>
      </c>
      <c r="Z50" s="76" t="str">
        <f>HYPERLINK("https://youtu.be/DcWVHDR229E","14.90")</f>
        <v>14.90</v>
      </c>
      <c r="AA50" s="166" t="s">
        <v>3029</v>
      </c>
      <c r="AB50" s="76" t="str">
        <f>HYPERLINK("https://clips.twitch.tv/DifferentUninterestedGerbilHassaanChop","30.28")</f>
        <v>30.28</v>
      </c>
      <c r="AC50" s="76" t="str">
        <f>HYPERLINK("https://clips.twitch.tv/RenownedTiredGnatBigBrother","57.66")</f>
        <v>57.66</v>
      </c>
      <c r="AD50" s="254"/>
      <c r="AE50" s="166" t="s">
        <v>2307</v>
      </c>
      <c r="AF50" s="324" t="s">
        <v>2047</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3030</v>
      </c>
      <c r="AT50" s="245" t="s">
        <v>3031</v>
      </c>
      <c r="AU50" s="233"/>
      <c r="AV50" s="233"/>
      <c r="AW50" s="233"/>
      <c r="AX50" s="233"/>
      <c r="AY50" s="170"/>
      <c r="AZ50" s="393" t="str">
        <f>HYPERLINK("https://clips.twitch.tv/BovineSecretiveTireItsBoshyTime","49.95")</f>
        <v>49.95</v>
      </c>
      <c r="BA50" s="198" t="s">
        <v>459</v>
      </c>
      <c r="BB50" s="91" t="str">
        <f>HYPERLINK("https://youtu.be/TzgOslc32vU","28.68")</f>
        <v>28.68</v>
      </c>
      <c r="BC50" s="198" t="s">
        <v>3032</v>
      </c>
      <c r="BD50" s="198" t="s">
        <v>3033</v>
      </c>
      <c r="BE50" s="234"/>
      <c r="BF50" s="234"/>
      <c r="BG50" s="198"/>
      <c r="BH50" s="175"/>
      <c r="BI50" s="173" t="s">
        <v>880</v>
      </c>
      <c r="BJ50" s="198" t="s">
        <v>3034</v>
      </c>
      <c r="BK50" s="234"/>
      <c r="BL50" s="234"/>
      <c r="BM50" s="234"/>
      <c r="BN50" s="234"/>
      <c r="BO50" s="170"/>
      <c r="BP50" s="177"/>
      <c r="BQ50" s="267" t="s">
        <v>732</v>
      </c>
      <c r="BR50" s="178" t="s">
        <v>3035</v>
      </c>
      <c r="BS50" s="178" t="s">
        <v>3036</v>
      </c>
      <c r="BT50" s="178" t="s">
        <v>2301</v>
      </c>
      <c r="BU50" s="267" t="s">
        <v>3037</v>
      </c>
      <c r="BV50" s="218"/>
      <c r="BW50" s="218"/>
      <c r="BX50" s="267"/>
      <c r="BY50" s="267" t="s">
        <v>3038</v>
      </c>
      <c r="BZ50" s="178" t="s">
        <v>3039</v>
      </c>
      <c r="CA50" s="218"/>
      <c r="CB50" s="218"/>
      <c r="CC50" s="218"/>
      <c r="CD50" s="218"/>
      <c r="CE50" s="218"/>
      <c r="CF50" s="249" t="s">
        <v>3040</v>
      </c>
      <c r="CG50" s="107" t="str">
        <f>HYPERLINK("https://youtu.be/AR9q0_E3gEQ","28.75")</f>
        <v>28.75</v>
      </c>
      <c r="CH50" s="249" t="s">
        <v>3041</v>
      </c>
      <c r="CI50" s="249"/>
      <c r="CJ50" s="236"/>
      <c r="CK50" s="249" t="s">
        <v>1693</v>
      </c>
      <c r="CL50" s="327" t="s">
        <v>2358</v>
      </c>
      <c r="CM50" s="249" t="s">
        <v>3042</v>
      </c>
      <c r="CN50" s="236"/>
      <c r="CO50" s="236"/>
      <c r="CP50" s="236"/>
      <c r="CQ50" s="236"/>
      <c r="CR50" s="236"/>
      <c r="CS50" s="170"/>
      <c r="CT50" s="181" t="s">
        <v>3043</v>
      </c>
      <c r="CU50" s="219"/>
      <c r="CV50" s="181" t="s">
        <v>3044</v>
      </c>
      <c r="CW50" s="181" t="s">
        <v>3045</v>
      </c>
      <c r="CX50" s="181"/>
      <c r="CY50" s="237"/>
      <c r="CZ50" s="117" t="str">
        <f>HYPERLINK("https://youtu.be/XTRC8xLEK0E","2:15.69")</f>
        <v>2:15.69</v>
      </c>
      <c r="DA50" s="181" t="s">
        <v>3046</v>
      </c>
      <c r="DB50" s="219"/>
      <c r="DC50" s="219"/>
      <c r="DD50" s="219"/>
      <c r="DE50" s="219"/>
      <c r="DF50" s="170"/>
      <c r="DG50" s="220"/>
      <c r="DH50" s="220"/>
      <c r="DI50" s="220"/>
      <c r="DJ50" s="220"/>
      <c r="DK50" s="182"/>
      <c r="DL50" s="220"/>
      <c r="DM50" s="220"/>
      <c r="DN50" s="182" t="s">
        <v>3047</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3048</v>
      </c>
      <c r="B51" s="130" t="s">
        <v>3049</v>
      </c>
      <c r="C51" s="131" t="s">
        <v>821</v>
      </c>
      <c r="D51" s="132" t="s">
        <v>896</v>
      </c>
      <c r="E51" s="133" t="s">
        <v>821</v>
      </c>
      <c r="F51" s="134" t="s">
        <v>619</v>
      </c>
      <c r="G51" s="130" t="s">
        <v>3050</v>
      </c>
      <c r="H51" s="186" t="s">
        <v>715</v>
      </c>
      <c r="I51" s="187" t="s">
        <v>3051</v>
      </c>
      <c r="J51" s="187" t="s">
        <v>3052</v>
      </c>
      <c r="K51" s="186" t="s">
        <v>1748</v>
      </c>
      <c r="L51" s="187" t="s">
        <v>3053</v>
      </c>
      <c r="M51" s="225"/>
      <c r="N51" s="187" t="s">
        <v>3054</v>
      </c>
      <c r="O51" s="187" t="s">
        <v>3055</v>
      </c>
      <c r="P51" s="186" t="s">
        <v>335</v>
      </c>
      <c r="Q51" s="225"/>
      <c r="R51" s="225"/>
      <c r="S51" s="186" t="s">
        <v>3056</v>
      </c>
      <c r="T51" s="186" t="s">
        <v>1049</v>
      </c>
      <c r="U51" s="225"/>
      <c r="V51" s="225"/>
      <c r="W51" s="164"/>
      <c r="X51" s="186" t="s">
        <v>3057</v>
      </c>
      <c r="Y51" s="186" t="s">
        <v>3058</v>
      </c>
      <c r="Z51" s="186" t="s">
        <v>2995</v>
      </c>
      <c r="AA51" s="186" t="s">
        <v>3059</v>
      </c>
      <c r="AB51" s="186" t="s">
        <v>3060</v>
      </c>
      <c r="AC51" s="186" t="s">
        <v>3061</v>
      </c>
      <c r="AD51" s="225"/>
      <c r="AE51" s="186"/>
      <c r="AF51" s="186" t="s">
        <v>2597</v>
      </c>
      <c r="AG51" s="225"/>
      <c r="AH51" s="186"/>
      <c r="AI51" s="186" t="s">
        <v>3062</v>
      </c>
      <c r="AJ51" s="225"/>
      <c r="AK51" s="164"/>
      <c r="AL51" s="186" t="s">
        <v>3063</v>
      </c>
      <c r="AM51" s="186" t="s">
        <v>3064</v>
      </c>
      <c r="AN51" s="225"/>
      <c r="AO51" s="186" t="s">
        <v>3065</v>
      </c>
      <c r="AP51" s="225"/>
      <c r="AQ51" s="225"/>
      <c r="AR51" s="225"/>
      <c r="AS51" s="186" t="s">
        <v>2870</v>
      </c>
      <c r="AT51" s="186" t="s">
        <v>3066</v>
      </c>
      <c r="AU51" s="186"/>
      <c r="AV51" s="225"/>
      <c r="AW51" s="186" t="s">
        <v>545</v>
      </c>
      <c r="AX51" s="225"/>
      <c r="AY51" s="170"/>
      <c r="AZ51" s="186" t="s">
        <v>3067</v>
      </c>
      <c r="BA51" s="186" t="s">
        <v>229</v>
      </c>
      <c r="BB51" s="186" t="s">
        <v>1895</v>
      </c>
      <c r="BC51" s="187" t="s">
        <v>3068</v>
      </c>
      <c r="BD51" s="186" t="s">
        <v>1210</v>
      </c>
      <c r="BE51" s="225"/>
      <c r="BF51" s="225"/>
      <c r="BG51" s="186" t="s">
        <v>3069</v>
      </c>
      <c r="BH51" s="186"/>
      <c r="BI51" s="186"/>
      <c r="BJ51" s="186" t="s">
        <v>1350</v>
      </c>
      <c r="BK51" s="225"/>
      <c r="BL51" s="186" t="s">
        <v>2536</v>
      </c>
      <c r="BM51" s="186" t="s">
        <v>3070</v>
      </c>
      <c r="BN51" s="225"/>
      <c r="BO51" s="170"/>
      <c r="BP51" s="185"/>
      <c r="BQ51" s="187" t="s">
        <v>3071</v>
      </c>
      <c r="BR51" s="186" t="s">
        <v>2725</v>
      </c>
      <c r="BS51" s="186" t="s">
        <v>3072</v>
      </c>
      <c r="BT51" s="186" t="s">
        <v>3073</v>
      </c>
      <c r="BU51" s="186" t="s">
        <v>818</v>
      </c>
      <c r="BV51" s="153" t="s">
        <v>3074</v>
      </c>
      <c r="BW51" s="225"/>
      <c r="BX51" s="186" t="s">
        <v>3075</v>
      </c>
      <c r="BY51" s="186" t="s">
        <v>3076</v>
      </c>
      <c r="BZ51" s="187" t="s">
        <v>3077</v>
      </c>
      <c r="CA51" s="186"/>
      <c r="CB51" s="186" t="s">
        <v>3078</v>
      </c>
      <c r="CC51" s="186" t="s">
        <v>437</v>
      </c>
      <c r="CD51" s="225"/>
      <c r="CE51" s="225"/>
      <c r="CF51" s="187" t="s">
        <v>3079</v>
      </c>
      <c r="CG51" s="186" t="s">
        <v>3080</v>
      </c>
      <c r="CH51" s="187"/>
      <c r="CI51" s="189" t="s">
        <v>3081</v>
      </c>
      <c r="CJ51" s="225"/>
      <c r="CK51" s="186" t="s">
        <v>1785</v>
      </c>
      <c r="CL51" s="186" t="s">
        <v>815</v>
      </c>
      <c r="CM51" s="186" t="s">
        <v>1946</v>
      </c>
      <c r="CN51" s="225"/>
      <c r="CO51" s="225"/>
      <c r="CP51" s="225"/>
      <c r="CQ51" s="225"/>
      <c r="CR51" s="225"/>
      <c r="CS51" s="170"/>
      <c r="CT51" s="186" t="s">
        <v>3082</v>
      </c>
      <c r="CU51" s="225"/>
      <c r="CV51" s="186" t="s">
        <v>1916</v>
      </c>
      <c r="CW51" s="186" t="s">
        <v>3083</v>
      </c>
      <c r="CX51" s="225"/>
      <c r="CY51" s="225"/>
      <c r="CZ51" s="186" t="s">
        <v>2729</v>
      </c>
      <c r="DA51" s="159" t="str">
        <f>HYPERLINK("https://www.youtube.com/watch?v=lJ0vz6bQQE0","18.10")</f>
        <v>18.10</v>
      </c>
      <c r="DB51" s="225"/>
      <c r="DC51" s="186" t="s">
        <v>3084</v>
      </c>
      <c r="DD51" s="225"/>
      <c r="DE51" s="225"/>
      <c r="DF51" s="170"/>
      <c r="DG51" s="225"/>
      <c r="DH51" s="225"/>
      <c r="DI51" s="225"/>
      <c r="DJ51" s="225"/>
      <c r="DK51" s="225"/>
      <c r="DL51" s="225"/>
      <c r="DM51" s="225"/>
      <c r="DN51" s="186" t="s">
        <v>3085</v>
      </c>
      <c r="DO51" s="186"/>
      <c r="DP51" s="225"/>
      <c r="DQ51" s="225"/>
      <c r="DR51" s="225"/>
      <c r="DS51" s="186" t="s">
        <v>3086</v>
      </c>
      <c r="DT51" s="225"/>
      <c r="DU51" s="225"/>
      <c r="DV51" s="225"/>
      <c r="DW51" s="207"/>
      <c r="DX51" s="225"/>
      <c r="DY51" s="225"/>
      <c r="DZ51" s="186" t="s">
        <v>494</v>
      </c>
      <c r="EA51" s="225"/>
      <c r="EB51" s="225"/>
    </row>
    <row r="52" ht="15.75" customHeight="1">
      <c r="A52" s="62" t="s">
        <v>3087</v>
      </c>
      <c r="B52" s="63" t="s">
        <v>3088</v>
      </c>
      <c r="C52" s="64" t="s">
        <v>896</v>
      </c>
      <c r="D52" s="65" t="s">
        <v>821</v>
      </c>
      <c r="E52" s="66" t="s">
        <v>896</v>
      </c>
      <c r="F52" s="67" t="s">
        <v>620</v>
      </c>
      <c r="G52" s="63" t="s">
        <v>2737</v>
      </c>
      <c r="H52" s="163" t="s">
        <v>1413</v>
      </c>
      <c r="I52" s="163" t="s">
        <v>1716</v>
      </c>
      <c r="J52" s="163" t="s">
        <v>3089</v>
      </c>
      <c r="K52" s="163" t="s">
        <v>1074</v>
      </c>
      <c r="L52" s="163" t="s">
        <v>254</v>
      </c>
      <c r="M52" s="163" t="s">
        <v>3090</v>
      </c>
      <c r="N52" s="163" t="s">
        <v>2519</v>
      </c>
      <c r="O52" s="163" t="s">
        <v>3091</v>
      </c>
      <c r="P52" s="163" t="s">
        <v>985</v>
      </c>
      <c r="Q52" s="243"/>
      <c r="R52" s="243"/>
      <c r="S52" s="243"/>
      <c r="T52" s="243"/>
      <c r="U52" s="243"/>
      <c r="V52" s="243"/>
      <c r="W52" s="164"/>
      <c r="X52" s="166" t="s">
        <v>1901</v>
      </c>
      <c r="Y52" s="166" t="s">
        <v>3092</v>
      </c>
      <c r="Z52" s="394" t="s">
        <v>911</v>
      </c>
      <c r="AA52" s="166" t="s">
        <v>3093</v>
      </c>
      <c r="AB52" s="166" t="s">
        <v>3094</v>
      </c>
      <c r="AC52" s="166" t="s">
        <v>3095</v>
      </c>
      <c r="AD52" s="166" t="s">
        <v>3096</v>
      </c>
      <c r="AE52" s="166" t="s">
        <v>2956</v>
      </c>
      <c r="AF52" s="166" t="s">
        <v>3097</v>
      </c>
      <c r="AG52" s="254"/>
      <c r="AH52" s="166"/>
      <c r="AI52" s="166" t="s">
        <v>3098</v>
      </c>
      <c r="AJ52" s="254"/>
      <c r="AK52" s="164"/>
      <c r="AL52" s="169" t="s">
        <v>3099</v>
      </c>
      <c r="AM52" s="169" t="s">
        <v>3100</v>
      </c>
      <c r="AN52" s="233"/>
      <c r="AO52" s="169" t="s">
        <v>3101</v>
      </c>
      <c r="AP52" s="233"/>
      <c r="AQ52" s="169" t="s">
        <v>3102</v>
      </c>
      <c r="AR52" s="233"/>
      <c r="AS52" s="169" t="s">
        <v>704</v>
      </c>
      <c r="AT52" s="169" t="s">
        <v>1957</v>
      </c>
      <c r="AU52" s="169" t="s">
        <v>3103</v>
      </c>
      <c r="AV52" s="233"/>
      <c r="AW52" s="233"/>
      <c r="AX52" s="233"/>
      <c r="AY52" s="170"/>
      <c r="AZ52" s="198" t="s">
        <v>3104</v>
      </c>
      <c r="BA52" s="198" t="s">
        <v>1454</v>
      </c>
      <c r="BB52" s="198" t="s">
        <v>1134</v>
      </c>
      <c r="BC52" s="198" t="s">
        <v>709</v>
      </c>
      <c r="BD52" s="198" t="s">
        <v>3105</v>
      </c>
      <c r="BE52" s="198" t="s">
        <v>1662</v>
      </c>
      <c r="BF52" s="234"/>
      <c r="BG52" s="198" t="s">
        <v>3106</v>
      </c>
      <c r="BH52" s="175"/>
      <c r="BI52" s="198" t="s">
        <v>3107</v>
      </c>
      <c r="BJ52" s="198" t="s">
        <v>2124</v>
      </c>
      <c r="BK52" s="234"/>
      <c r="BL52" s="234"/>
      <c r="BM52" s="234"/>
      <c r="BN52" s="234"/>
      <c r="BO52" s="170"/>
      <c r="BP52" s="177"/>
      <c r="BQ52" s="177" t="s">
        <v>3108</v>
      </c>
      <c r="BR52" s="178" t="s">
        <v>1614</v>
      </c>
      <c r="BS52" s="178" t="s">
        <v>1426</v>
      </c>
      <c r="BT52" s="178" t="s">
        <v>3109</v>
      </c>
      <c r="BU52" s="178" t="s">
        <v>3110</v>
      </c>
      <c r="BV52" s="218"/>
      <c r="BW52" s="218"/>
      <c r="BX52" s="178" t="s">
        <v>3111</v>
      </c>
      <c r="BY52" s="178" t="s">
        <v>3112</v>
      </c>
      <c r="BZ52" s="178" t="s">
        <v>3113</v>
      </c>
      <c r="CA52" s="218"/>
      <c r="CB52" s="218"/>
      <c r="CC52" s="218"/>
      <c r="CD52" s="218"/>
      <c r="CE52" s="218"/>
      <c r="CF52" s="249" t="s">
        <v>3114</v>
      </c>
      <c r="CG52" s="249" t="s">
        <v>1737</v>
      </c>
      <c r="CH52" s="249" t="s">
        <v>1037</v>
      </c>
      <c r="CI52" s="249" t="s">
        <v>3115</v>
      </c>
      <c r="CJ52" s="249" t="s">
        <v>2654</v>
      </c>
      <c r="CK52" s="249" t="s">
        <v>2900</v>
      </c>
      <c r="CL52" s="249" t="s">
        <v>3116</v>
      </c>
      <c r="CM52" s="107" t="str">
        <f>HYPERLINK("https://youtu.be/eT1ltwCFNY0","15.59")</f>
        <v>15.59</v>
      </c>
      <c r="CN52" s="236"/>
      <c r="CO52" s="236"/>
      <c r="CP52" s="110" t="s">
        <v>3117</v>
      </c>
      <c r="CQ52" s="180"/>
      <c r="CR52" s="236"/>
      <c r="CS52" s="170"/>
      <c r="CT52" s="181" t="s">
        <v>3118</v>
      </c>
      <c r="CU52" s="181" t="s">
        <v>1919</v>
      </c>
      <c r="CV52" s="181" t="s">
        <v>1980</v>
      </c>
      <c r="CW52" s="181" t="s">
        <v>3001</v>
      </c>
      <c r="CX52" s="181" t="s">
        <v>3073</v>
      </c>
      <c r="CY52" s="237"/>
      <c r="CZ52" s="181" t="s">
        <v>3119</v>
      </c>
      <c r="DA52" s="181" t="s">
        <v>2847</v>
      </c>
      <c r="DB52" s="219"/>
      <c r="DC52" s="219"/>
      <c r="DD52" s="219"/>
      <c r="DE52" s="219"/>
      <c r="DF52" s="170"/>
      <c r="DG52" s="220"/>
      <c r="DH52" s="220"/>
      <c r="DI52" s="220"/>
      <c r="DJ52" s="220"/>
      <c r="DK52" s="220"/>
      <c r="DL52" s="220"/>
      <c r="DM52" s="220"/>
      <c r="DN52" s="251" t="s">
        <v>3120</v>
      </c>
      <c r="DO52" s="251"/>
      <c r="DP52" s="220"/>
      <c r="DQ52" s="220"/>
      <c r="DR52" s="220"/>
      <c r="DS52" s="220"/>
      <c r="DT52" s="220"/>
      <c r="DU52" s="220"/>
      <c r="DV52" s="220"/>
      <c r="DW52" s="222"/>
      <c r="DX52" s="220"/>
      <c r="DY52" s="220"/>
      <c r="DZ52" s="220"/>
      <c r="EA52" s="220"/>
      <c r="EB52" s="220"/>
    </row>
    <row r="53" ht="15.75" customHeight="1">
      <c r="A53" s="223" t="s">
        <v>3121</v>
      </c>
      <c r="B53" s="130" t="s">
        <v>3122</v>
      </c>
      <c r="C53" s="131" t="s">
        <v>896</v>
      </c>
      <c r="D53" s="132" t="s">
        <v>896</v>
      </c>
      <c r="E53" s="133" t="s">
        <v>896</v>
      </c>
      <c r="F53" s="134" t="s">
        <v>619</v>
      </c>
      <c r="G53" s="130" t="s">
        <v>621</v>
      </c>
      <c r="H53" s="186" t="s">
        <v>1637</v>
      </c>
      <c r="I53" s="186" t="s">
        <v>3123</v>
      </c>
      <c r="J53" s="186" t="s">
        <v>3124</v>
      </c>
      <c r="K53" s="186" t="s">
        <v>1748</v>
      </c>
      <c r="L53" s="185" t="s">
        <v>3125</v>
      </c>
      <c r="M53" s="186" t="s">
        <v>3126</v>
      </c>
      <c r="N53" s="185" t="s">
        <v>3127</v>
      </c>
      <c r="O53" s="185" t="s">
        <v>1586</v>
      </c>
      <c r="P53" s="185" t="s">
        <v>1946</v>
      </c>
      <c r="Q53" s="225"/>
      <c r="R53" s="225"/>
      <c r="S53" s="142" t="s">
        <v>2879</v>
      </c>
      <c r="T53" s="225"/>
      <c r="U53" s="185" t="s">
        <v>3128</v>
      </c>
      <c r="V53" s="225"/>
      <c r="W53" s="164"/>
      <c r="X53" s="185" t="s">
        <v>2125</v>
      </c>
      <c r="Y53" s="186" t="s">
        <v>2619</v>
      </c>
      <c r="Z53" s="186" t="s">
        <v>2348</v>
      </c>
      <c r="AA53" s="185" t="s">
        <v>3129</v>
      </c>
      <c r="AB53" s="185" t="s">
        <v>3130</v>
      </c>
      <c r="AC53" s="185" t="s">
        <v>3131</v>
      </c>
      <c r="AD53" s="225"/>
      <c r="AE53" s="185" t="s">
        <v>3132</v>
      </c>
      <c r="AF53" s="185" t="s">
        <v>3133</v>
      </c>
      <c r="AG53" s="225"/>
      <c r="AH53" s="186"/>
      <c r="AI53" s="186" t="s">
        <v>1777</v>
      </c>
      <c r="AJ53" s="225"/>
      <c r="AK53" s="164"/>
      <c r="AL53" s="186" t="s">
        <v>1212</v>
      </c>
      <c r="AM53" s="185" t="s">
        <v>2203</v>
      </c>
      <c r="AN53" s="225"/>
      <c r="AO53" s="225"/>
      <c r="AP53" s="225"/>
      <c r="AQ53" s="225"/>
      <c r="AR53" s="225"/>
      <c r="AS53" s="142" t="s">
        <v>2543</v>
      </c>
      <c r="AT53" s="185" t="s">
        <v>1879</v>
      </c>
      <c r="AU53" s="186" t="s">
        <v>3134</v>
      </c>
      <c r="AV53" s="225"/>
      <c r="AW53" s="186" t="s">
        <v>1826</v>
      </c>
      <c r="AX53" s="225"/>
      <c r="AY53" s="170"/>
      <c r="AZ53" s="225"/>
      <c r="BA53" s="185" t="s">
        <v>599</v>
      </c>
      <c r="BB53" s="185" t="s">
        <v>3135</v>
      </c>
      <c r="BC53" s="185" t="s">
        <v>2786</v>
      </c>
      <c r="BD53" s="186" t="s">
        <v>3109</v>
      </c>
      <c r="BE53" s="186" t="s">
        <v>786</v>
      </c>
      <c r="BF53" s="225"/>
      <c r="BG53" s="186" t="s">
        <v>3136</v>
      </c>
      <c r="BH53" s="191"/>
      <c r="BI53" s="186" t="s">
        <v>540</v>
      </c>
      <c r="BJ53" s="186" t="s">
        <v>1900</v>
      </c>
      <c r="BK53" s="225"/>
      <c r="BL53" s="142" t="s">
        <v>3137</v>
      </c>
      <c r="BM53" s="186" t="s">
        <v>3138</v>
      </c>
      <c r="BN53" s="225"/>
      <c r="BO53" s="170"/>
      <c r="BP53" s="185"/>
      <c r="BQ53" s="186" t="s">
        <v>3139</v>
      </c>
      <c r="BR53" s="185" t="s">
        <v>3140</v>
      </c>
      <c r="BS53" s="185" t="s">
        <v>1655</v>
      </c>
      <c r="BT53" s="186" t="s">
        <v>3105</v>
      </c>
      <c r="BU53" s="186" t="s">
        <v>3141</v>
      </c>
      <c r="BV53" s="225"/>
      <c r="BW53" s="225"/>
      <c r="BX53" s="185" t="s">
        <v>1205</v>
      </c>
      <c r="BY53" s="185" t="s">
        <v>503</v>
      </c>
      <c r="BZ53" s="186" t="s">
        <v>3142</v>
      </c>
      <c r="CA53" s="185"/>
      <c r="CB53" s="185" t="s">
        <v>3143</v>
      </c>
      <c r="CC53" s="186" t="s">
        <v>338</v>
      </c>
      <c r="CD53" s="225"/>
      <c r="CE53" s="225"/>
      <c r="CF53" s="185" t="s">
        <v>3144</v>
      </c>
      <c r="CG53" s="186" t="s">
        <v>1719</v>
      </c>
      <c r="CH53" s="186" t="s">
        <v>3145</v>
      </c>
      <c r="CI53" s="225"/>
      <c r="CJ53" s="225"/>
      <c r="CK53" s="185" t="s">
        <v>3146</v>
      </c>
      <c r="CL53" s="186" t="s">
        <v>2507</v>
      </c>
      <c r="CM53" s="185" t="s">
        <v>3147</v>
      </c>
      <c r="CN53" s="225"/>
      <c r="CO53" s="225"/>
      <c r="CP53" s="185"/>
      <c r="CQ53" s="185" t="s">
        <v>1585</v>
      </c>
      <c r="CR53" s="225"/>
      <c r="CS53" s="170"/>
      <c r="CT53" s="185" t="s">
        <v>3148</v>
      </c>
      <c r="CU53" s="186" t="s">
        <v>2381</v>
      </c>
      <c r="CV53" s="186" t="s">
        <v>1980</v>
      </c>
      <c r="CW53" s="185" t="s">
        <v>3149</v>
      </c>
      <c r="CX53" s="185" t="s">
        <v>3150</v>
      </c>
      <c r="CY53" s="186" t="s">
        <v>3151</v>
      </c>
      <c r="CZ53" s="185" t="s">
        <v>3152</v>
      </c>
      <c r="DA53" s="185" t="s">
        <v>1834</v>
      </c>
      <c r="DB53" s="225"/>
      <c r="DC53" s="225"/>
      <c r="DD53" s="225"/>
      <c r="DE53" s="225"/>
      <c r="DF53" s="170"/>
      <c r="DG53" s="186" t="s">
        <v>2244</v>
      </c>
      <c r="DH53" s="225"/>
      <c r="DI53" s="225"/>
      <c r="DJ53" s="185" t="s">
        <v>2833</v>
      </c>
      <c r="DK53" s="225"/>
      <c r="DL53" s="225"/>
      <c r="DM53" s="225"/>
      <c r="DN53" s="186" t="s">
        <v>3153</v>
      </c>
      <c r="DO53" s="186"/>
      <c r="DP53" s="225"/>
      <c r="DQ53" s="225"/>
      <c r="DR53" s="225"/>
      <c r="DS53" s="185" t="s">
        <v>3154</v>
      </c>
      <c r="DT53" s="225"/>
      <c r="DU53" s="225"/>
      <c r="DV53" s="185"/>
      <c r="DW53" s="207" t="s">
        <v>3155</v>
      </c>
      <c r="DX53" s="225"/>
      <c r="DY53" s="225"/>
      <c r="DZ53" s="185" t="s">
        <v>3156</v>
      </c>
      <c r="EA53" s="225"/>
      <c r="EB53" s="225"/>
    </row>
    <row r="54" ht="15.75" customHeight="1">
      <c r="A54" s="62" t="s">
        <v>3157</v>
      </c>
      <c r="B54" s="63" t="s">
        <v>3158</v>
      </c>
      <c r="C54" s="64" t="s">
        <v>896</v>
      </c>
      <c r="D54" s="65" t="s">
        <v>896</v>
      </c>
      <c r="E54" s="66" t="s">
        <v>896</v>
      </c>
      <c r="F54" s="67" t="s">
        <v>896</v>
      </c>
      <c r="G54" s="63" t="s">
        <v>428</v>
      </c>
      <c r="H54" s="163" t="s">
        <v>1413</v>
      </c>
      <c r="I54" s="163" t="s">
        <v>3159</v>
      </c>
      <c r="J54" s="163" t="s">
        <v>1250</v>
      </c>
      <c r="K54" s="163" t="s">
        <v>1919</v>
      </c>
      <c r="L54" s="163" t="s">
        <v>3160</v>
      </c>
      <c r="M54" s="163" t="s">
        <v>3161</v>
      </c>
      <c r="N54" s="163" t="s">
        <v>3162</v>
      </c>
      <c r="O54" s="163" t="s">
        <v>2603</v>
      </c>
      <c r="P54" s="163" t="s">
        <v>3163</v>
      </c>
      <c r="Q54" s="243"/>
      <c r="R54" s="243"/>
      <c r="S54" s="163" t="s">
        <v>3164</v>
      </c>
      <c r="T54" s="243"/>
      <c r="U54" s="243"/>
      <c r="V54" s="163" t="s">
        <v>3165</v>
      </c>
      <c r="W54" s="164"/>
      <c r="X54" s="166" t="s">
        <v>1413</v>
      </c>
      <c r="Y54" s="166" t="s">
        <v>358</v>
      </c>
      <c r="Z54" s="166" t="s">
        <v>3166</v>
      </c>
      <c r="AA54" s="166" t="s">
        <v>311</v>
      </c>
      <c r="AB54" s="230" t="s">
        <v>3167</v>
      </c>
      <c r="AC54" s="166" t="s">
        <v>3168</v>
      </c>
      <c r="AD54" s="230"/>
      <c r="AE54" s="166" t="s">
        <v>387</v>
      </c>
      <c r="AF54" s="166" t="s">
        <v>3169</v>
      </c>
      <c r="AG54" s="166" t="s">
        <v>2636</v>
      </c>
      <c r="AH54" s="166"/>
      <c r="AI54" s="166" t="s">
        <v>3131</v>
      </c>
      <c r="AJ54" s="166" t="s">
        <v>2256</v>
      </c>
      <c r="AK54" s="164"/>
      <c r="AL54" s="169" t="s">
        <v>2680</v>
      </c>
      <c r="AM54" s="169" t="s">
        <v>3170</v>
      </c>
      <c r="AN54" s="169" t="s">
        <v>3171</v>
      </c>
      <c r="AO54" s="169" t="s">
        <v>3172</v>
      </c>
      <c r="AP54" s="169" t="s">
        <v>132</v>
      </c>
      <c r="AQ54" s="169" t="s">
        <v>106</v>
      </c>
      <c r="AR54" s="169" t="s">
        <v>3173</v>
      </c>
      <c r="AS54" s="169" t="s">
        <v>411</v>
      </c>
      <c r="AT54" s="169" t="s">
        <v>442</v>
      </c>
      <c r="AU54" s="233"/>
      <c r="AV54" s="233"/>
      <c r="AW54" s="233"/>
      <c r="AX54" s="169" t="s">
        <v>3174</v>
      </c>
      <c r="AY54" s="170"/>
      <c r="AZ54" s="173" t="s">
        <v>2000</v>
      </c>
      <c r="BA54" s="198" t="s">
        <v>1170</v>
      </c>
      <c r="BB54" s="198" t="s">
        <v>2500</v>
      </c>
      <c r="BC54" s="198" t="s">
        <v>717</v>
      </c>
      <c r="BD54" s="198" t="s">
        <v>3175</v>
      </c>
      <c r="BE54" s="234"/>
      <c r="BF54" s="234"/>
      <c r="BG54" s="198" t="s">
        <v>1364</v>
      </c>
      <c r="BH54" s="175"/>
      <c r="BI54" s="198" t="s">
        <v>3176</v>
      </c>
      <c r="BJ54" s="198" t="s">
        <v>2573</v>
      </c>
      <c r="BK54" s="234"/>
      <c r="BL54" s="234"/>
      <c r="BM54" s="234"/>
      <c r="BN54" s="234"/>
      <c r="BO54" s="170"/>
      <c r="BP54" s="177"/>
      <c r="BQ54" s="178" t="s">
        <v>3177</v>
      </c>
      <c r="BR54" s="178" t="s">
        <v>3178</v>
      </c>
      <c r="BS54" s="178" t="s">
        <v>2987</v>
      </c>
      <c r="BT54" s="178" t="s">
        <v>3179</v>
      </c>
      <c r="BU54" s="178" t="s">
        <v>3180</v>
      </c>
      <c r="BV54" s="178" t="s">
        <v>3181</v>
      </c>
      <c r="BW54" s="178" t="s">
        <v>3182</v>
      </c>
      <c r="BX54" s="178" t="s">
        <v>3183</v>
      </c>
      <c r="BY54" s="178" t="s">
        <v>2821</v>
      </c>
      <c r="BZ54" s="178" t="s">
        <v>3184</v>
      </c>
      <c r="CA54" s="218"/>
      <c r="CB54" s="218"/>
      <c r="CC54" s="218"/>
      <c r="CD54" s="218"/>
      <c r="CE54" s="218"/>
      <c r="CF54" s="249" t="s">
        <v>3185</v>
      </c>
      <c r="CG54" s="249" t="s">
        <v>3186</v>
      </c>
      <c r="CH54" s="249" t="s">
        <v>3187</v>
      </c>
      <c r="CI54" s="249" t="s">
        <v>3188</v>
      </c>
      <c r="CJ54" s="249" t="s">
        <v>981</v>
      </c>
      <c r="CK54" s="249" t="s">
        <v>642</v>
      </c>
      <c r="CL54" s="249" t="s">
        <v>2356</v>
      </c>
      <c r="CM54" s="249" t="s">
        <v>1562</v>
      </c>
      <c r="CN54" s="236"/>
      <c r="CO54" s="236"/>
      <c r="CP54" s="236"/>
      <c r="CQ54" s="236"/>
      <c r="CR54" s="236"/>
      <c r="CS54" s="170"/>
      <c r="CT54" s="181" t="s">
        <v>3189</v>
      </c>
      <c r="CU54" s="181" t="s">
        <v>3190</v>
      </c>
      <c r="CV54" s="181" t="s">
        <v>3191</v>
      </c>
      <c r="CW54" s="181" t="s">
        <v>1669</v>
      </c>
      <c r="CX54" s="181" t="s">
        <v>3192</v>
      </c>
      <c r="CY54" s="181" t="s">
        <v>3193</v>
      </c>
      <c r="CZ54" s="181" t="s">
        <v>3194</v>
      </c>
      <c r="DA54" s="181" t="s">
        <v>3195</v>
      </c>
      <c r="DB54" s="219"/>
      <c r="DC54" s="219"/>
      <c r="DD54" s="219"/>
      <c r="DE54" s="219"/>
      <c r="DF54" s="170"/>
      <c r="DG54" s="182" t="s">
        <v>3196</v>
      </c>
      <c r="DH54" s="220"/>
      <c r="DI54" s="182" t="s">
        <v>3197</v>
      </c>
      <c r="DJ54" s="182" t="s">
        <v>3198</v>
      </c>
      <c r="DK54" s="182" t="s">
        <v>3199</v>
      </c>
      <c r="DL54" s="182" t="s">
        <v>552</v>
      </c>
      <c r="DM54" s="182" t="s">
        <v>3200</v>
      </c>
      <c r="DN54" s="182" t="s">
        <v>2365</v>
      </c>
      <c r="DO54" s="182"/>
      <c r="DP54" s="182" t="s">
        <v>2303</v>
      </c>
      <c r="DQ54" s="182" t="s">
        <v>3201</v>
      </c>
      <c r="DR54" s="182" t="s">
        <v>3202</v>
      </c>
      <c r="DS54" s="182" t="s">
        <v>3203</v>
      </c>
      <c r="DT54" s="182" t="s">
        <v>503</v>
      </c>
      <c r="DU54" s="182" t="s">
        <v>714</v>
      </c>
      <c r="DV54" s="182"/>
      <c r="DW54" s="222" t="s">
        <v>3204</v>
      </c>
      <c r="DX54" s="182" t="s">
        <v>2199</v>
      </c>
      <c r="DY54" s="182" t="s">
        <v>2786</v>
      </c>
      <c r="DZ54" s="220"/>
      <c r="EA54" s="182" t="s">
        <v>3205</v>
      </c>
      <c r="EB54" s="182" t="s">
        <v>3206</v>
      </c>
    </row>
    <row r="55" ht="15.75" customHeight="1">
      <c r="A55" s="223" t="s">
        <v>3207</v>
      </c>
      <c r="B55" s="130" t="s">
        <v>3208</v>
      </c>
      <c r="C55" s="131" t="s">
        <v>821</v>
      </c>
      <c r="D55" s="132" t="s">
        <v>896</v>
      </c>
      <c r="E55" s="133" t="s">
        <v>896</v>
      </c>
      <c r="F55" s="134" t="s">
        <v>2737</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3209</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3210</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2116</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3211</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3212</v>
      </c>
      <c r="B56" s="63" t="s">
        <v>3213</v>
      </c>
      <c r="C56" s="64" t="s">
        <v>896</v>
      </c>
      <c r="D56" s="65" t="s">
        <v>896</v>
      </c>
      <c r="E56" s="66" t="s">
        <v>896</v>
      </c>
      <c r="F56" s="67" t="s">
        <v>896</v>
      </c>
      <c r="G56" s="63" t="s">
        <v>680</v>
      </c>
      <c r="H56" s="161" t="s">
        <v>3214</v>
      </c>
      <c r="I56" s="161" t="s">
        <v>3215</v>
      </c>
      <c r="J56" s="161" t="s">
        <v>3216</v>
      </c>
      <c r="K56" s="161" t="s">
        <v>3217</v>
      </c>
      <c r="L56" s="161" t="s">
        <v>3218</v>
      </c>
      <c r="M56" s="161" t="s">
        <v>3219</v>
      </c>
      <c r="N56" s="161" t="s">
        <v>3220</v>
      </c>
      <c r="O56" s="161" t="s">
        <v>140</v>
      </c>
      <c r="P56" s="161" t="s">
        <v>2521</v>
      </c>
      <c r="Q56" s="243"/>
      <c r="R56" s="161" t="s">
        <v>3221</v>
      </c>
      <c r="S56" s="161" t="s">
        <v>3222</v>
      </c>
      <c r="T56" s="243"/>
      <c r="U56" s="243"/>
      <c r="V56" s="161" t="s">
        <v>3223</v>
      </c>
      <c r="W56" s="164"/>
      <c r="X56" s="230" t="s">
        <v>3224</v>
      </c>
      <c r="Y56" s="230" t="s">
        <v>1632</v>
      </c>
      <c r="Z56" s="230" t="s">
        <v>3225</v>
      </c>
      <c r="AA56" s="230" t="s">
        <v>3226</v>
      </c>
      <c r="AB56" s="230" t="s">
        <v>3227</v>
      </c>
      <c r="AC56" s="230" t="s">
        <v>3228</v>
      </c>
      <c r="AD56" s="230" t="s">
        <v>3229</v>
      </c>
      <c r="AE56" s="230" t="s">
        <v>3230</v>
      </c>
      <c r="AF56" s="230" t="s">
        <v>3231</v>
      </c>
      <c r="AG56" s="230" t="s">
        <v>3232</v>
      </c>
      <c r="AH56" s="230"/>
      <c r="AI56" s="230" t="s">
        <v>2310</v>
      </c>
      <c r="AJ56" s="230" t="s">
        <v>3233</v>
      </c>
      <c r="AK56" s="164"/>
      <c r="AL56" s="262" t="s">
        <v>2517</v>
      </c>
      <c r="AM56" s="262" t="s">
        <v>3234</v>
      </c>
      <c r="AN56" s="262" t="s">
        <v>3235</v>
      </c>
      <c r="AO56" s="262" t="s">
        <v>3236</v>
      </c>
      <c r="AP56" s="262" t="s">
        <v>3237</v>
      </c>
      <c r="AQ56" s="262" t="s">
        <v>1770</v>
      </c>
      <c r="AR56" s="262" t="s">
        <v>3238</v>
      </c>
      <c r="AS56" s="262" t="s">
        <v>677</v>
      </c>
      <c r="AT56" s="262" t="s">
        <v>3239</v>
      </c>
      <c r="AU56" s="262" t="s">
        <v>3240</v>
      </c>
      <c r="AV56" s="262" t="s">
        <v>3241</v>
      </c>
      <c r="AW56" s="262" t="s">
        <v>3242</v>
      </c>
      <c r="AX56" s="262" t="s">
        <v>3243</v>
      </c>
      <c r="AY56" s="170"/>
      <c r="AZ56" s="173" t="s">
        <v>1112</v>
      </c>
      <c r="BA56" s="173" t="s">
        <v>170</v>
      </c>
      <c r="BB56" s="173" t="s">
        <v>2423</v>
      </c>
      <c r="BC56" s="173" t="s">
        <v>3244</v>
      </c>
      <c r="BD56" s="173" t="s">
        <v>3154</v>
      </c>
      <c r="BE56" s="173" t="s">
        <v>2299</v>
      </c>
      <c r="BF56" s="173" t="s">
        <v>2100</v>
      </c>
      <c r="BG56" s="173" t="s">
        <v>295</v>
      </c>
      <c r="BH56" s="175"/>
      <c r="BI56" s="173" t="s">
        <v>3245</v>
      </c>
      <c r="BJ56" s="173" t="s">
        <v>3246</v>
      </c>
      <c r="BK56" s="234"/>
      <c r="BL56" s="173" t="s">
        <v>2978</v>
      </c>
      <c r="BM56" s="173" t="s">
        <v>3070</v>
      </c>
      <c r="BN56" s="173" t="s">
        <v>3247</v>
      </c>
      <c r="BO56" s="170"/>
      <c r="BP56" s="177"/>
      <c r="BQ56" s="177" t="s">
        <v>2012</v>
      </c>
      <c r="BR56" s="177" t="s">
        <v>3248</v>
      </c>
      <c r="BS56" s="177" t="s">
        <v>3249</v>
      </c>
      <c r="BT56" s="177" t="s">
        <v>3250</v>
      </c>
      <c r="BU56" s="177" t="s">
        <v>3251</v>
      </c>
      <c r="BV56" s="177" t="s">
        <v>3252</v>
      </c>
      <c r="BW56" s="218"/>
      <c r="BX56" s="177" t="s">
        <v>3253</v>
      </c>
      <c r="BY56" s="177" t="s">
        <v>3254</v>
      </c>
      <c r="BZ56" s="177" t="s">
        <v>3255</v>
      </c>
      <c r="CA56" s="177"/>
      <c r="CB56" s="177" t="s">
        <v>3256</v>
      </c>
      <c r="CC56" s="177" t="s">
        <v>3257</v>
      </c>
      <c r="CD56" s="177" t="s">
        <v>3258</v>
      </c>
      <c r="CE56" s="177"/>
      <c r="CF56" s="242" t="s">
        <v>3259</v>
      </c>
      <c r="CG56" s="242" t="s">
        <v>3260</v>
      </c>
      <c r="CH56" s="242" t="s">
        <v>3261</v>
      </c>
      <c r="CI56" s="242" t="s">
        <v>3262</v>
      </c>
      <c r="CJ56" s="242" t="s">
        <v>535</v>
      </c>
      <c r="CK56" s="236"/>
      <c r="CL56" s="242" t="s">
        <v>190</v>
      </c>
      <c r="CM56" s="242" t="s">
        <v>1562</v>
      </c>
      <c r="CN56" s="236"/>
      <c r="CO56" s="242" t="s">
        <v>1464</v>
      </c>
      <c r="CP56" s="242"/>
      <c r="CQ56" s="242" t="s">
        <v>1549</v>
      </c>
      <c r="CR56" s="242" t="s">
        <v>3263</v>
      </c>
      <c r="CS56" s="170"/>
      <c r="CT56" s="237" t="s">
        <v>2451</v>
      </c>
      <c r="CU56" s="237" t="s">
        <v>3264</v>
      </c>
      <c r="CV56" s="237" t="s">
        <v>3265</v>
      </c>
      <c r="CW56" s="237" t="s">
        <v>813</v>
      </c>
      <c r="CX56" s="237" t="s">
        <v>3266</v>
      </c>
      <c r="CY56" s="237" t="s">
        <v>3267</v>
      </c>
      <c r="CZ56" s="237" t="s">
        <v>3268</v>
      </c>
      <c r="DA56" s="237" t="s">
        <v>1338</v>
      </c>
      <c r="DB56" s="237" t="s">
        <v>3269</v>
      </c>
      <c r="DC56" s="237" t="s">
        <v>2231</v>
      </c>
      <c r="DD56" s="237" t="s">
        <v>1594</v>
      </c>
      <c r="DE56" s="237" t="s">
        <v>3270</v>
      </c>
      <c r="DF56" s="170"/>
      <c r="DG56" s="251" t="s">
        <v>3271</v>
      </c>
      <c r="DH56" s="251" t="s">
        <v>191</v>
      </c>
      <c r="DI56" s="251" t="s">
        <v>3272</v>
      </c>
      <c r="DJ56" s="251" t="s">
        <v>3273</v>
      </c>
      <c r="DK56" s="251" t="s">
        <v>164</v>
      </c>
      <c r="DL56" s="251" t="s">
        <v>3274</v>
      </c>
      <c r="DM56" s="220"/>
      <c r="DN56" s="251" t="s">
        <v>3275</v>
      </c>
      <c r="DO56" s="251"/>
      <c r="DP56" s="220"/>
      <c r="DQ56" s="251" t="s">
        <v>3276</v>
      </c>
      <c r="DR56" s="251" t="s">
        <v>3277</v>
      </c>
      <c r="DS56" s="251" t="s">
        <v>3278</v>
      </c>
      <c r="DT56" s="251" t="s">
        <v>503</v>
      </c>
      <c r="DU56" s="220"/>
      <c r="DV56" s="251"/>
      <c r="DW56" s="222" t="s">
        <v>3279</v>
      </c>
      <c r="DX56" s="251" t="s">
        <v>2373</v>
      </c>
      <c r="DY56" s="251" t="s">
        <v>1025</v>
      </c>
      <c r="DZ56" s="251" t="s">
        <v>3280</v>
      </c>
      <c r="EA56" s="251" t="s">
        <v>3281</v>
      </c>
      <c r="EB56" s="251" t="s">
        <v>3076</v>
      </c>
    </row>
    <row r="57" ht="15.75" customHeight="1">
      <c r="A57" s="223" t="s">
        <v>3282</v>
      </c>
      <c r="B57" s="130" t="s">
        <v>3283</v>
      </c>
      <c r="C57" s="131" t="s">
        <v>896</v>
      </c>
      <c r="D57" s="132" t="s">
        <v>896</v>
      </c>
      <c r="E57" s="133" t="s">
        <v>896</v>
      </c>
      <c r="F57" s="134" t="s">
        <v>216</v>
      </c>
      <c r="G57" s="130" t="s">
        <v>897</v>
      </c>
      <c r="H57" s="185" t="s">
        <v>3284</v>
      </c>
      <c r="I57" s="185" t="s">
        <v>2946</v>
      </c>
      <c r="J57" s="185" t="s">
        <v>2290</v>
      </c>
      <c r="K57" s="185" t="s">
        <v>3285</v>
      </c>
      <c r="L57" s="154" t="s">
        <v>2580</v>
      </c>
      <c r="M57" s="185" t="s">
        <v>3286</v>
      </c>
      <c r="N57" s="185" t="s">
        <v>3287</v>
      </c>
      <c r="O57" s="185" t="s">
        <v>3288</v>
      </c>
      <c r="P57" s="142" t="s">
        <v>1872</v>
      </c>
      <c r="Q57" s="185" t="s">
        <v>3289</v>
      </c>
      <c r="R57" s="185" t="s">
        <v>308</v>
      </c>
      <c r="S57" s="185" t="s">
        <v>2700</v>
      </c>
      <c r="T57" s="225"/>
      <c r="U57" s="185" t="s">
        <v>3290</v>
      </c>
      <c r="V57" s="185" t="s">
        <v>3291</v>
      </c>
      <c r="W57" s="164"/>
      <c r="X57" s="185" t="s">
        <v>1224</v>
      </c>
      <c r="Y57" s="185" t="s">
        <v>2001</v>
      </c>
      <c r="Z57" s="185" t="s">
        <v>3292</v>
      </c>
      <c r="AA57" s="185" t="s">
        <v>717</v>
      </c>
      <c r="AB57" s="186" t="s">
        <v>2827</v>
      </c>
      <c r="AC57" s="185" t="s">
        <v>3293</v>
      </c>
      <c r="AD57" s="185"/>
      <c r="AE57" s="185" t="s">
        <v>3294</v>
      </c>
      <c r="AF57" s="185" t="s">
        <v>2047</v>
      </c>
      <c r="AG57" s="185" t="s">
        <v>999</v>
      </c>
      <c r="AH57" s="185"/>
      <c r="AI57" s="185" t="s">
        <v>366</v>
      </c>
      <c r="AJ57" s="142" t="s">
        <v>3295</v>
      </c>
      <c r="AK57" s="164"/>
      <c r="AL57" s="185" t="s">
        <v>3296</v>
      </c>
      <c r="AM57" s="186" t="s">
        <v>3297</v>
      </c>
      <c r="AN57" s="225"/>
      <c r="AO57" s="185" t="s">
        <v>3298</v>
      </c>
      <c r="AP57" s="186" t="s">
        <v>3299</v>
      </c>
      <c r="AQ57" s="225"/>
      <c r="AR57" s="225"/>
      <c r="AS57" s="185" t="s">
        <v>2108</v>
      </c>
      <c r="AT57" s="185" t="s">
        <v>1147</v>
      </c>
      <c r="AU57" s="185" t="s">
        <v>271</v>
      </c>
      <c r="AV57" s="225"/>
      <c r="AW57" s="185" t="s">
        <v>3300</v>
      </c>
      <c r="AX57" s="185" t="s">
        <v>3301</v>
      </c>
      <c r="AY57" s="170"/>
      <c r="AZ57" s="142" t="s">
        <v>1251</v>
      </c>
      <c r="BA57" s="185" t="s">
        <v>1303</v>
      </c>
      <c r="BB57" s="142" t="s">
        <v>1690</v>
      </c>
      <c r="BC57" s="142" t="s">
        <v>2570</v>
      </c>
      <c r="BD57" s="185" t="s">
        <v>2113</v>
      </c>
      <c r="BE57" s="185" t="s">
        <v>3302</v>
      </c>
      <c r="BF57" s="185" t="s">
        <v>1192</v>
      </c>
      <c r="BG57" s="185" t="s">
        <v>1957</v>
      </c>
      <c r="BH57" s="185" t="s">
        <v>3303</v>
      </c>
      <c r="BI57" s="185" t="s">
        <v>3304</v>
      </c>
      <c r="BJ57" s="185" t="s">
        <v>2723</v>
      </c>
      <c r="BK57" s="142" t="s">
        <v>3305</v>
      </c>
      <c r="BL57" s="142" t="s">
        <v>3306</v>
      </c>
      <c r="BM57" s="185" t="s">
        <v>1806</v>
      </c>
      <c r="BN57" s="185" t="s">
        <v>3307</v>
      </c>
      <c r="BO57" s="170"/>
      <c r="BP57" s="185" t="s">
        <v>3308</v>
      </c>
      <c r="BQ57" s="185" t="s">
        <v>538</v>
      </c>
      <c r="BR57" s="185" t="s">
        <v>1593</v>
      </c>
      <c r="BS57" s="186" t="s">
        <v>3309</v>
      </c>
      <c r="BT57" s="185" t="s">
        <v>3310</v>
      </c>
      <c r="BU57" s="186" t="s">
        <v>2662</v>
      </c>
      <c r="BV57" s="225"/>
      <c r="BW57" s="185" t="s">
        <v>3311</v>
      </c>
      <c r="BX57" s="185" t="s">
        <v>2912</v>
      </c>
      <c r="BY57" s="185" t="s">
        <v>1616</v>
      </c>
      <c r="BZ57" s="186" t="s">
        <v>3312</v>
      </c>
      <c r="CA57" s="211"/>
      <c r="CB57" s="142" t="s">
        <v>3313</v>
      </c>
      <c r="CC57" s="185" t="s">
        <v>1909</v>
      </c>
      <c r="CD57" s="142" t="s">
        <v>3314</v>
      </c>
      <c r="CE57" s="185"/>
      <c r="CF57" s="142" t="s">
        <v>2885</v>
      </c>
      <c r="CG57" s="142" t="s">
        <v>875</v>
      </c>
      <c r="CH57" s="154" t="s">
        <v>2917</v>
      </c>
      <c r="CI57" s="185" t="s">
        <v>3315</v>
      </c>
      <c r="CJ57" s="225"/>
      <c r="CK57" s="185" t="s">
        <v>3316</v>
      </c>
      <c r="CL57" s="142" t="s">
        <v>1062</v>
      </c>
      <c r="CM57" s="185" t="s">
        <v>3317</v>
      </c>
      <c r="CN57" s="225"/>
      <c r="CO57" s="185" t="s">
        <v>1786</v>
      </c>
      <c r="CP57" s="186"/>
      <c r="CQ57" s="185" t="s">
        <v>3318</v>
      </c>
      <c r="CR57" s="185" t="s">
        <v>3319</v>
      </c>
      <c r="CS57" s="170"/>
      <c r="CT57" s="185" t="s">
        <v>3320</v>
      </c>
      <c r="CU57" s="185" t="s">
        <v>2303</v>
      </c>
      <c r="CV57" s="185" t="s">
        <v>3321</v>
      </c>
      <c r="CW57" s="185" t="s">
        <v>3322</v>
      </c>
      <c r="CX57" s="185" t="s">
        <v>3323</v>
      </c>
      <c r="CY57" s="186" t="s">
        <v>2515</v>
      </c>
      <c r="CZ57" s="142" t="s">
        <v>3324</v>
      </c>
      <c r="DA57" s="185" t="s">
        <v>3325</v>
      </c>
      <c r="DB57" s="185" t="s">
        <v>3326</v>
      </c>
      <c r="DC57" s="185" t="s">
        <v>2868</v>
      </c>
      <c r="DD57" s="185" t="s">
        <v>3017</v>
      </c>
      <c r="DE57" s="185" t="s">
        <v>3327</v>
      </c>
      <c r="DF57" s="170"/>
      <c r="DG57" s="185" t="s">
        <v>3328</v>
      </c>
      <c r="DH57" s="186" t="s">
        <v>491</v>
      </c>
      <c r="DI57" s="225"/>
      <c r="DJ57" s="185" t="s">
        <v>3329</v>
      </c>
      <c r="DK57" s="186" t="s">
        <v>1056</v>
      </c>
      <c r="DL57" s="225"/>
      <c r="DM57" s="225"/>
      <c r="DN57" s="185" t="s">
        <v>3330</v>
      </c>
      <c r="DO57" s="185" t="s">
        <v>3331</v>
      </c>
      <c r="DP57" s="225"/>
      <c r="DQ57" s="185" t="s">
        <v>3147</v>
      </c>
      <c r="DR57" s="225"/>
      <c r="DS57" s="185" t="s">
        <v>3332</v>
      </c>
      <c r="DT57" s="186" t="s">
        <v>2733</v>
      </c>
      <c r="DU57" s="185" t="s">
        <v>3333</v>
      </c>
      <c r="DV57" s="186"/>
      <c r="DW57" s="207" t="s">
        <v>3334</v>
      </c>
      <c r="DX57" s="225"/>
      <c r="DY57" s="185" t="s">
        <v>2242</v>
      </c>
      <c r="DZ57" s="186" t="s">
        <v>3335</v>
      </c>
      <c r="EA57" s="225"/>
      <c r="EB57" s="225"/>
    </row>
    <row r="58" ht="15.75" customHeight="1">
      <c r="A58" s="62" t="s">
        <v>3336</v>
      </c>
      <c r="B58" s="63" t="s">
        <v>3337</v>
      </c>
      <c r="C58" s="64" t="s">
        <v>896</v>
      </c>
      <c r="D58" s="65" t="s">
        <v>821</v>
      </c>
      <c r="E58" s="66" t="s">
        <v>896</v>
      </c>
      <c r="F58" s="67" t="s">
        <v>426</v>
      </c>
      <c r="G58" s="63" t="s">
        <v>3338</v>
      </c>
      <c r="H58" s="163"/>
      <c r="I58" s="163" t="s">
        <v>3339</v>
      </c>
      <c r="J58" s="243" t="s">
        <v>3242</v>
      </c>
      <c r="K58" s="345" t="s">
        <v>3340</v>
      </c>
      <c r="L58" s="71" t="s">
        <v>484</v>
      </c>
      <c r="M58" s="339" t="s">
        <v>1545</v>
      </c>
      <c r="N58" s="243"/>
      <c r="O58" s="259" t="s">
        <v>1344</v>
      </c>
      <c r="P58" s="71" t="s">
        <v>1946</v>
      </c>
      <c r="Q58" s="243"/>
      <c r="R58" s="163"/>
      <c r="S58" s="163"/>
      <c r="T58" s="243"/>
      <c r="U58" s="243"/>
      <c r="V58" s="243"/>
      <c r="W58" s="164"/>
      <c r="X58" s="78" t="s">
        <v>1027</v>
      </c>
      <c r="Y58" s="230" t="s">
        <v>3341</v>
      </c>
      <c r="Z58" s="79" t="s">
        <v>635</v>
      </c>
      <c r="AA58" s="230" t="s">
        <v>2838</v>
      </c>
      <c r="AB58" s="79" t="s">
        <v>3342</v>
      </c>
      <c r="AC58" s="230" t="s">
        <v>3343</v>
      </c>
      <c r="AD58" s="254"/>
      <c r="AE58" s="166"/>
      <c r="AF58" s="254"/>
      <c r="AG58" s="254"/>
      <c r="AH58" s="254"/>
      <c r="AI58" s="254"/>
      <c r="AJ58" s="254"/>
      <c r="AK58" s="164"/>
      <c r="AL58" s="233"/>
      <c r="AM58" s="233"/>
      <c r="AN58" s="169" t="s">
        <v>3344</v>
      </c>
      <c r="AO58" s="233"/>
      <c r="AP58" s="233"/>
      <c r="AQ58" s="233"/>
      <c r="AR58" s="169" t="s">
        <v>3345</v>
      </c>
      <c r="AS58" s="245"/>
      <c r="AT58" s="233"/>
      <c r="AU58" s="233"/>
      <c r="AV58" s="233"/>
      <c r="AW58" s="233"/>
      <c r="AX58" s="233"/>
      <c r="AY58" s="170"/>
      <c r="AZ58" s="234"/>
      <c r="BA58" s="234"/>
      <c r="BB58" s="173" t="s">
        <v>737</v>
      </c>
      <c r="BC58" s="173" t="s">
        <v>2640</v>
      </c>
      <c r="BD58" s="173" t="s">
        <v>3346</v>
      </c>
      <c r="BE58" s="234"/>
      <c r="BF58" s="234"/>
      <c r="BG58" s="173" t="s">
        <v>359</v>
      </c>
      <c r="BH58" s="173" t="s">
        <v>3347</v>
      </c>
      <c r="BI58" s="198"/>
      <c r="BJ58" s="234"/>
      <c r="BK58" s="234"/>
      <c r="BL58" s="234"/>
      <c r="BM58" s="234"/>
      <c r="BN58" s="234"/>
      <c r="BO58" s="170"/>
      <c r="BP58" s="177" t="s">
        <v>3348</v>
      </c>
      <c r="BQ58" s="267" t="s">
        <v>3349</v>
      </c>
      <c r="BR58" s="178" t="s">
        <v>1786</v>
      </c>
      <c r="BS58" s="103" t="s">
        <v>2567</v>
      </c>
      <c r="BT58" s="218"/>
      <c r="BU58" s="103" t="s">
        <v>604</v>
      </c>
      <c r="BV58" s="218"/>
      <c r="BW58" s="178" t="s">
        <v>3350</v>
      </c>
      <c r="BX58" s="218"/>
      <c r="BY58" s="218"/>
      <c r="BZ58" s="218"/>
      <c r="CA58" s="218"/>
      <c r="CB58" s="218"/>
      <c r="CC58" s="218"/>
      <c r="CD58" s="218"/>
      <c r="CE58" s="218"/>
      <c r="CF58" s="249" t="s">
        <v>3079</v>
      </c>
      <c r="CG58" s="107" t="str">
        <f>HYPERLINK("https://www.youtube.com/watch?v=UbZGpsQP5wY","28.32")</f>
        <v>28.32</v>
      </c>
      <c r="CH58" s="249" t="s">
        <v>3351</v>
      </c>
      <c r="CI58" s="236"/>
      <c r="CJ58" s="236"/>
      <c r="CK58" s="242" t="s">
        <v>578</v>
      </c>
      <c r="CL58" s="242" t="s">
        <v>1065</v>
      </c>
      <c r="CM58" s="111" t="s">
        <v>1978</v>
      </c>
      <c r="CN58" s="236"/>
      <c r="CO58" s="236"/>
      <c r="CP58" s="236"/>
      <c r="CQ58" s="236"/>
      <c r="CR58" s="236"/>
      <c r="CS58" s="170"/>
      <c r="CT58" s="237" t="s">
        <v>3352</v>
      </c>
      <c r="CU58" s="219"/>
      <c r="CV58" s="337" t="s">
        <v>345</v>
      </c>
      <c r="CW58" s="237" t="s">
        <v>3353</v>
      </c>
      <c r="CX58" s="237" t="s">
        <v>1215</v>
      </c>
      <c r="CY58" s="237" t="s">
        <v>253</v>
      </c>
      <c r="CZ58" s="120" t="s">
        <v>3354</v>
      </c>
      <c r="DA58" s="219"/>
      <c r="DB58" s="219"/>
      <c r="DC58" s="219"/>
      <c r="DD58" s="219"/>
      <c r="DE58" s="219"/>
      <c r="DF58" s="170"/>
      <c r="DG58" s="220"/>
      <c r="DH58" s="220"/>
      <c r="DI58" s="220"/>
      <c r="DJ58" s="220"/>
      <c r="DK58" s="220"/>
      <c r="DL58" s="220"/>
      <c r="DM58" s="220"/>
      <c r="DN58" s="182" t="s">
        <v>3355</v>
      </c>
      <c r="DO58" s="182"/>
      <c r="DP58" s="221"/>
      <c r="DQ58" s="221"/>
      <c r="DR58" s="221"/>
      <c r="DS58" s="220"/>
      <c r="DT58" s="220"/>
      <c r="DU58" s="220"/>
      <c r="DV58" s="220"/>
      <c r="DW58" s="222"/>
      <c r="DX58" s="220"/>
      <c r="DY58" s="220"/>
      <c r="DZ58" s="220"/>
      <c r="EA58" s="220"/>
      <c r="EB58" s="220"/>
    </row>
    <row r="59" ht="15.75" customHeight="1">
      <c r="A59" s="223" t="s">
        <v>3356</v>
      </c>
      <c r="B59" s="130" t="s">
        <v>3357</v>
      </c>
      <c r="C59" s="131" t="s">
        <v>896</v>
      </c>
      <c r="D59" s="132" t="s">
        <v>896</v>
      </c>
      <c r="E59" s="133" t="s">
        <v>896</v>
      </c>
      <c r="F59" s="134" t="s">
        <v>620</v>
      </c>
      <c r="G59" s="130" t="s">
        <v>3338</v>
      </c>
      <c r="H59" s="186"/>
      <c r="I59" s="185" t="s">
        <v>3358</v>
      </c>
      <c r="J59" s="186" t="s">
        <v>1747</v>
      </c>
      <c r="K59" s="185" t="s">
        <v>3359</v>
      </c>
      <c r="L59" s="186" t="s">
        <v>3360</v>
      </c>
      <c r="M59" s="225"/>
      <c r="N59" s="185" t="s">
        <v>3361</v>
      </c>
      <c r="O59" s="186" t="s">
        <v>3362</v>
      </c>
      <c r="P59" s="185" t="s">
        <v>2182</v>
      </c>
      <c r="Q59" s="225"/>
      <c r="R59" s="225"/>
      <c r="S59" s="225"/>
      <c r="T59" s="225"/>
      <c r="U59" s="225"/>
      <c r="V59" s="225"/>
      <c r="W59" s="164"/>
      <c r="X59" s="186" t="s">
        <v>3363</v>
      </c>
      <c r="Y59" s="186" t="s">
        <v>3364</v>
      </c>
      <c r="Z59" s="185" t="s">
        <v>2348</v>
      </c>
      <c r="AA59" s="185" t="s">
        <v>2226</v>
      </c>
      <c r="AB59" s="186" t="s">
        <v>2530</v>
      </c>
      <c r="AC59" s="186" t="s">
        <v>3365</v>
      </c>
      <c r="AD59" s="225"/>
      <c r="AE59" s="225"/>
      <c r="AF59" s="186" t="s">
        <v>3366</v>
      </c>
      <c r="AG59" s="225"/>
      <c r="AH59" s="225"/>
      <c r="AI59" s="225"/>
      <c r="AJ59" s="225"/>
      <c r="AK59" s="164"/>
      <c r="AL59" s="225"/>
      <c r="AM59" s="225"/>
      <c r="AN59" s="225"/>
      <c r="AO59" s="225"/>
      <c r="AP59" s="225"/>
      <c r="AQ59" s="225"/>
      <c r="AR59" s="225"/>
      <c r="AS59" s="186" t="s">
        <v>3367</v>
      </c>
      <c r="AT59" s="185" t="s">
        <v>1384</v>
      </c>
      <c r="AU59" s="225"/>
      <c r="AV59" s="225"/>
      <c r="AW59" s="225"/>
      <c r="AX59" s="225"/>
      <c r="AY59" s="170"/>
      <c r="AZ59" s="225"/>
      <c r="BA59" s="186" t="s">
        <v>3368</v>
      </c>
      <c r="BB59" s="186" t="s">
        <v>648</v>
      </c>
      <c r="BC59" s="186" t="s">
        <v>3369</v>
      </c>
      <c r="BD59" s="186" t="s">
        <v>3370</v>
      </c>
      <c r="BE59" s="225"/>
      <c r="BF59" s="225"/>
      <c r="BG59" s="185" t="s">
        <v>359</v>
      </c>
      <c r="BH59" s="191"/>
      <c r="BI59" s="185" t="s">
        <v>3371</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3372</v>
      </c>
      <c r="CJ59" s="225"/>
      <c r="CK59" s="186" t="s">
        <v>3373</v>
      </c>
      <c r="CL59" s="185" t="s">
        <v>3374</v>
      </c>
      <c r="CM59" s="186" t="s">
        <v>3375</v>
      </c>
      <c r="CN59" s="225"/>
      <c r="CO59" s="225"/>
      <c r="CP59" s="225"/>
      <c r="CQ59" s="225"/>
      <c r="CR59" s="225"/>
      <c r="CS59" s="170"/>
      <c r="CT59" s="186" t="s">
        <v>3376</v>
      </c>
      <c r="CU59" s="225"/>
      <c r="CV59" s="186" t="s">
        <v>1010</v>
      </c>
      <c r="CW59" s="142" t="s">
        <v>3377</v>
      </c>
      <c r="CX59" s="186" t="s">
        <v>3378</v>
      </c>
      <c r="CY59" s="186" t="s">
        <v>3379</v>
      </c>
      <c r="CZ59" s="186" t="s">
        <v>3380</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3381</v>
      </c>
      <c r="B60" s="63" t="s">
        <v>3382</v>
      </c>
      <c r="C60" s="64" t="s">
        <v>896</v>
      </c>
      <c r="D60" s="65" t="s">
        <v>896</v>
      </c>
      <c r="E60" s="66" t="s">
        <v>896</v>
      </c>
      <c r="F60" s="67" t="s">
        <v>821</v>
      </c>
      <c r="G60" s="63" t="s">
        <v>3383</v>
      </c>
      <c r="H60" s="243"/>
      <c r="I60" s="163" t="s">
        <v>3384</v>
      </c>
      <c r="J60" s="163" t="s">
        <v>2837</v>
      </c>
      <c r="K60" s="163" t="s">
        <v>3385</v>
      </c>
      <c r="L60" s="163" t="s">
        <v>2580</v>
      </c>
      <c r="M60" s="163" t="s">
        <v>3386</v>
      </c>
      <c r="N60" s="163" t="s">
        <v>3387</v>
      </c>
      <c r="O60" s="163" t="s">
        <v>2786</v>
      </c>
      <c r="P60" s="163" t="s">
        <v>3388</v>
      </c>
      <c r="Q60" s="243"/>
      <c r="R60" s="243"/>
      <c r="S60" s="243"/>
      <c r="T60" s="243"/>
      <c r="U60" s="243"/>
      <c r="V60" s="243"/>
      <c r="W60" s="164"/>
      <c r="X60" s="166" t="s">
        <v>366</v>
      </c>
      <c r="Y60" s="166" t="s">
        <v>3389</v>
      </c>
      <c r="Z60" s="166" t="s">
        <v>2842</v>
      </c>
      <c r="AA60" s="166" t="s">
        <v>3390</v>
      </c>
      <c r="AB60" s="166" t="s">
        <v>2356</v>
      </c>
      <c r="AC60" s="166" t="s">
        <v>3391</v>
      </c>
      <c r="AD60" s="254"/>
      <c r="AE60" s="76" t="str">
        <f>HYPERLINK("https://www.youtube.com/watch?v=_LpPl0z5bco&amp;ab_channel=Taggo","1:33.83")</f>
        <v>1:33.83</v>
      </c>
      <c r="AF60" s="166" t="s">
        <v>2712</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3392</v>
      </c>
      <c r="BA60" s="198" t="s">
        <v>3393</v>
      </c>
      <c r="BB60" s="198" t="s">
        <v>1347</v>
      </c>
      <c r="BC60" s="198" t="s">
        <v>3394</v>
      </c>
      <c r="BD60" s="198" t="s">
        <v>3061</v>
      </c>
      <c r="BE60" s="234"/>
      <c r="BF60" s="234"/>
      <c r="BG60" s="198" t="s">
        <v>1814</v>
      </c>
      <c r="BH60" s="198" t="s">
        <v>3395</v>
      </c>
      <c r="BI60" s="198" t="s">
        <v>3396</v>
      </c>
      <c r="BJ60" s="198" t="s">
        <v>2905</v>
      </c>
      <c r="BK60" s="234"/>
      <c r="BL60" s="234"/>
      <c r="BM60" s="234"/>
      <c r="BN60" s="234"/>
      <c r="BO60" s="170"/>
      <c r="BP60" s="177"/>
      <c r="BQ60" s="178" t="s">
        <v>1425</v>
      </c>
      <c r="BR60" s="178" t="s">
        <v>2249</v>
      </c>
      <c r="BS60" s="178" t="s">
        <v>3397</v>
      </c>
      <c r="BT60" s="178" t="s">
        <v>2690</v>
      </c>
      <c r="BU60" s="178" t="s">
        <v>3398</v>
      </c>
      <c r="BV60" s="178" t="s">
        <v>3399</v>
      </c>
      <c r="BW60" s="178" t="s">
        <v>3400</v>
      </c>
      <c r="BX60" s="178" t="s">
        <v>3401</v>
      </c>
      <c r="BY60" s="178" t="s">
        <v>2563</v>
      </c>
      <c r="BZ60" s="218"/>
      <c r="CA60" s="218"/>
      <c r="CB60" s="218"/>
      <c r="CC60" s="218"/>
      <c r="CD60" s="218"/>
      <c r="CE60" s="218"/>
      <c r="CF60" s="249" t="s">
        <v>2467</v>
      </c>
      <c r="CG60" s="249" t="s">
        <v>1930</v>
      </c>
      <c r="CH60" s="249" t="s">
        <v>994</v>
      </c>
      <c r="CI60" s="249" t="s">
        <v>3402</v>
      </c>
      <c r="CJ60" s="249" t="s">
        <v>3403</v>
      </c>
      <c r="CK60" s="249" t="s">
        <v>3404</v>
      </c>
      <c r="CL60" s="249" t="s">
        <v>3003</v>
      </c>
      <c r="CM60" s="249" t="s">
        <v>2397</v>
      </c>
      <c r="CN60" s="236"/>
      <c r="CO60" s="236"/>
      <c r="CP60" s="236"/>
      <c r="CQ60" s="236"/>
      <c r="CR60" s="236"/>
      <c r="CS60" s="170"/>
      <c r="CT60" s="181" t="s">
        <v>1712</v>
      </c>
      <c r="CU60" s="181" t="s">
        <v>3405</v>
      </c>
      <c r="CV60" s="181" t="s">
        <v>3406</v>
      </c>
      <c r="CW60" s="181" t="s">
        <v>3407</v>
      </c>
      <c r="CX60" s="181" t="s">
        <v>3408</v>
      </c>
      <c r="CY60" s="237"/>
      <c r="CZ60" s="181" t="s">
        <v>3409</v>
      </c>
      <c r="DA60" s="181" t="s">
        <v>3410</v>
      </c>
      <c r="DB60" s="219"/>
      <c r="DC60" s="219"/>
      <c r="DD60" s="219"/>
      <c r="DE60" s="219"/>
      <c r="DF60" s="170"/>
      <c r="DG60" s="220"/>
      <c r="DH60" s="220"/>
      <c r="DI60" s="220"/>
      <c r="DJ60" s="220"/>
      <c r="DK60" s="220"/>
      <c r="DL60" s="220"/>
      <c r="DM60" s="220"/>
      <c r="DN60" s="182" t="s">
        <v>3411</v>
      </c>
      <c r="DO60" s="182"/>
      <c r="DP60" s="221"/>
      <c r="DQ60" s="220"/>
      <c r="DR60" s="220"/>
      <c r="DS60" s="220"/>
      <c r="DT60" s="220"/>
      <c r="DU60" s="220"/>
      <c r="DV60" s="220"/>
      <c r="DW60" s="222"/>
      <c r="DX60" s="220"/>
      <c r="DY60" s="220"/>
      <c r="DZ60" s="220"/>
      <c r="EA60" s="220"/>
      <c r="EB60" s="220"/>
    </row>
    <row r="61" ht="15.75" customHeight="1">
      <c r="A61" s="396" t="s">
        <v>3412</v>
      </c>
      <c r="B61" s="130" t="s">
        <v>3413</v>
      </c>
      <c r="C61" s="131" t="s">
        <v>896</v>
      </c>
      <c r="D61" s="132" t="s">
        <v>896</v>
      </c>
      <c r="E61" s="133" t="s">
        <v>896</v>
      </c>
      <c r="F61" s="134" t="s">
        <v>620</v>
      </c>
      <c r="G61" s="130" t="s">
        <v>3414</v>
      </c>
      <c r="H61" s="186" t="s">
        <v>1356</v>
      </c>
      <c r="I61" s="186" t="s">
        <v>3415</v>
      </c>
      <c r="J61" s="186" t="s">
        <v>3416</v>
      </c>
      <c r="K61" s="186" t="s">
        <v>3359</v>
      </c>
      <c r="L61" s="186" t="s">
        <v>3417</v>
      </c>
      <c r="M61" s="186" t="s">
        <v>3418</v>
      </c>
      <c r="N61" s="185" t="s">
        <v>3419</v>
      </c>
      <c r="O61" s="186" t="s">
        <v>3420</v>
      </c>
      <c r="P61" s="186" t="s">
        <v>1872</v>
      </c>
      <c r="Q61" s="186" t="s">
        <v>2994</v>
      </c>
      <c r="R61" s="185" t="s">
        <v>3421</v>
      </c>
      <c r="S61" s="185" t="s">
        <v>3422</v>
      </c>
      <c r="T61" s="225"/>
      <c r="U61" s="185" t="s">
        <v>3423</v>
      </c>
      <c r="V61" s="185" t="s">
        <v>3424</v>
      </c>
      <c r="W61" s="164"/>
      <c r="X61" s="186" t="s">
        <v>3057</v>
      </c>
      <c r="Y61" s="186" t="s">
        <v>3425</v>
      </c>
      <c r="Z61" s="186" t="s">
        <v>3426</v>
      </c>
      <c r="AA61" s="186" t="s">
        <v>3427</v>
      </c>
      <c r="AB61" s="186" t="s">
        <v>3428</v>
      </c>
      <c r="AC61" s="186" t="s">
        <v>3429</v>
      </c>
      <c r="AD61" s="225"/>
      <c r="AE61" s="186" t="s">
        <v>3430</v>
      </c>
      <c r="AF61" s="186" t="s">
        <v>3431</v>
      </c>
      <c r="AG61" s="225"/>
      <c r="AH61" s="185"/>
      <c r="AI61" s="185" t="s">
        <v>3432</v>
      </c>
      <c r="AJ61" s="225"/>
      <c r="AK61" s="164"/>
      <c r="AL61" s="186" t="s">
        <v>3433</v>
      </c>
      <c r="AM61" s="185" t="s">
        <v>602</v>
      </c>
      <c r="AN61" s="186" t="s">
        <v>3434</v>
      </c>
      <c r="AO61" s="185" t="s">
        <v>3435</v>
      </c>
      <c r="AP61" s="225"/>
      <c r="AQ61" s="225"/>
      <c r="AR61" s="225"/>
      <c r="AS61" s="186" t="s">
        <v>3436</v>
      </c>
      <c r="AT61" s="186" t="s">
        <v>3437</v>
      </c>
      <c r="AU61" s="186" t="s">
        <v>1412</v>
      </c>
      <c r="AV61" s="225"/>
      <c r="AW61" s="185" t="s">
        <v>2546</v>
      </c>
      <c r="AX61" s="225"/>
      <c r="AY61" s="170"/>
      <c r="AZ61" s="186" t="s">
        <v>1183</v>
      </c>
      <c r="BA61" s="186" t="s">
        <v>1979</v>
      </c>
      <c r="BB61" s="186" t="s">
        <v>2130</v>
      </c>
      <c r="BC61" s="187" t="s">
        <v>3239</v>
      </c>
      <c r="BD61" s="185" t="s">
        <v>3438</v>
      </c>
      <c r="BE61" s="186" t="s">
        <v>3439</v>
      </c>
      <c r="BF61" s="186"/>
      <c r="BG61" s="186" t="s">
        <v>1711</v>
      </c>
      <c r="BH61" s="186" t="s">
        <v>3440</v>
      </c>
      <c r="BI61" s="186"/>
      <c r="BJ61" s="186" t="s">
        <v>1696</v>
      </c>
      <c r="BK61" s="186" t="s">
        <v>792</v>
      </c>
      <c r="BL61" s="185" t="s">
        <v>2279</v>
      </c>
      <c r="BM61" s="186" t="s">
        <v>3441</v>
      </c>
      <c r="BN61" s="186" t="s">
        <v>225</v>
      </c>
      <c r="BO61" s="170"/>
      <c r="BP61" s="185"/>
      <c r="BQ61" s="186" t="s">
        <v>3442</v>
      </c>
      <c r="BR61" s="186" t="s">
        <v>1614</v>
      </c>
      <c r="BS61" s="186" t="s">
        <v>3443</v>
      </c>
      <c r="BT61" s="186" t="s">
        <v>3444</v>
      </c>
      <c r="BU61" s="186" t="s">
        <v>3445</v>
      </c>
      <c r="BV61" s="186" t="s">
        <v>3446</v>
      </c>
      <c r="BW61" s="186" t="s">
        <v>3447</v>
      </c>
      <c r="BX61" s="225"/>
      <c r="BY61" s="186" t="s">
        <v>3448</v>
      </c>
      <c r="BZ61" s="186" t="s">
        <v>3449</v>
      </c>
      <c r="CA61" s="186"/>
      <c r="CB61" s="186" t="s">
        <v>445</v>
      </c>
      <c r="CC61" s="185" t="s">
        <v>1873</v>
      </c>
      <c r="CD61" s="225"/>
      <c r="CE61" s="225"/>
      <c r="CF61" s="159" t="str">
        <f>HYPERLINK("https://www.youtube.com/watch?v=3HfPcnPS_pk","56.84")</f>
        <v>56.84</v>
      </c>
      <c r="CG61" s="186" t="s">
        <v>138</v>
      </c>
      <c r="CH61" s="185" t="s">
        <v>3450</v>
      </c>
      <c r="CI61" s="186" t="s">
        <v>3451</v>
      </c>
      <c r="CJ61" s="225"/>
      <c r="CK61" s="185" t="s">
        <v>3452</v>
      </c>
      <c r="CL61" s="186" t="s">
        <v>1732</v>
      </c>
      <c r="CM61" s="187" t="s">
        <v>3453</v>
      </c>
      <c r="CN61" s="225"/>
      <c r="CO61" s="186" t="s">
        <v>3454</v>
      </c>
      <c r="CP61" s="225"/>
      <c r="CQ61" s="225"/>
      <c r="CR61" s="225"/>
      <c r="CS61" s="170"/>
      <c r="CT61" s="185" t="s">
        <v>3455</v>
      </c>
      <c r="CU61" s="186" t="s">
        <v>1496</v>
      </c>
      <c r="CV61" s="159" t="str">
        <f>HYPERLINK("https://youtu.be/1NiHXh4G_7o","31.54")</f>
        <v>31.54</v>
      </c>
      <c r="CW61" s="186" t="s">
        <v>2883</v>
      </c>
      <c r="CX61" s="186" t="s">
        <v>3456</v>
      </c>
      <c r="CY61" s="186" t="s">
        <v>3457</v>
      </c>
      <c r="CZ61" s="186" t="s">
        <v>3458</v>
      </c>
      <c r="DA61" s="186" t="s">
        <v>546</v>
      </c>
      <c r="DB61" s="225"/>
      <c r="DC61" s="225"/>
      <c r="DD61" s="186" t="s">
        <v>3459</v>
      </c>
      <c r="DE61" s="225"/>
      <c r="DF61" s="170"/>
      <c r="DG61" s="225"/>
      <c r="DH61" s="185"/>
      <c r="DI61" s="186" t="s">
        <v>1234</v>
      </c>
      <c r="DJ61" s="186" t="s">
        <v>1934</v>
      </c>
      <c r="DK61" s="186" t="s">
        <v>3460</v>
      </c>
      <c r="DL61" s="186" t="s">
        <v>3461</v>
      </c>
      <c r="DM61" s="186" t="s">
        <v>2593</v>
      </c>
      <c r="DN61" s="186" t="s">
        <v>3462</v>
      </c>
      <c r="DO61" s="186"/>
      <c r="DP61" s="186" t="s">
        <v>223</v>
      </c>
      <c r="DQ61" s="186" t="s">
        <v>3463</v>
      </c>
      <c r="DR61" s="186" t="s">
        <v>3464</v>
      </c>
      <c r="DS61" s="186" t="s">
        <v>3465</v>
      </c>
      <c r="DT61" s="186" t="s">
        <v>2692</v>
      </c>
      <c r="DU61" s="186" t="s">
        <v>3466</v>
      </c>
      <c r="DV61" s="186"/>
      <c r="DW61" s="207" t="s">
        <v>3467</v>
      </c>
      <c r="DX61" s="186" t="s">
        <v>3468</v>
      </c>
      <c r="DY61" s="186" t="s">
        <v>3469</v>
      </c>
      <c r="DZ61" s="186" t="s">
        <v>3470</v>
      </c>
      <c r="EA61" s="186" t="s">
        <v>506</v>
      </c>
      <c r="EB61" s="186" t="s">
        <v>2585</v>
      </c>
    </row>
    <row r="62" ht="15.75" customHeight="1">
      <c r="A62" s="397" t="s">
        <v>3471</v>
      </c>
      <c r="B62" s="63" t="s">
        <v>3472</v>
      </c>
      <c r="C62" s="64" t="s">
        <v>896</v>
      </c>
      <c r="D62" s="65" t="s">
        <v>896</v>
      </c>
      <c r="E62" s="66" t="s">
        <v>896</v>
      </c>
      <c r="F62" s="67" t="s">
        <v>217</v>
      </c>
      <c r="G62" s="63" t="s">
        <v>2708</v>
      </c>
      <c r="H62" s="163"/>
      <c r="I62" s="71" t="s">
        <v>3473</v>
      </c>
      <c r="J62" s="161" t="s">
        <v>3474</v>
      </c>
      <c r="K62" s="161" t="s">
        <v>2789</v>
      </c>
      <c r="L62" s="398" t="str">
        <f>hyperlink("https://www.twitch.tv/videos/642998947","44.64")</f>
        <v>44.64</v>
      </c>
      <c r="M62" s="243"/>
      <c r="N62" s="398" t="str">
        <f>hyperlink("https://www.twitch.tv/videos/642995088","1:11.81")</f>
        <v>1:11.81</v>
      </c>
      <c r="O62" s="163" t="s">
        <v>2751</v>
      </c>
      <c r="P62" s="161" t="s">
        <v>335</v>
      </c>
      <c r="Q62" s="243"/>
      <c r="R62" s="243"/>
      <c r="S62" s="243"/>
      <c r="T62" s="243"/>
      <c r="U62" s="243"/>
      <c r="V62" s="161" t="s">
        <v>3475</v>
      </c>
      <c r="W62" s="164"/>
      <c r="X62" s="166" t="s">
        <v>1463</v>
      </c>
      <c r="Y62" s="166" t="s">
        <v>3476</v>
      </c>
      <c r="Z62" s="166" t="s">
        <v>1672</v>
      </c>
      <c r="AA62" s="76" t="str">
        <f>hyperlink("https://www.twitch.tv/videos/777078691","45.31")</f>
        <v>45.31</v>
      </c>
      <c r="AB62" s="166" t="s">
        <v>2449</v>
      </c>
      <c r="AC62" s="166" t="s">
        <v>3477</v>
      </c>
      <c r="AD62" s="254"/>
      <c r="AE62" s="79" t="s">
        <v>406</v>
      </c>
      <c r="AF62" s="254"/>
      <c r="AG62" s="254"/>
      <c r="AH62" s="254"/>
      <c r="AI62" s="254"/>
      <c r="AJ62" s="230" t="s">
        <v>3478</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3479</v>
      </c>
      <c r="BS62" s="178" t="s">
        <v>3480</v>
      </c>
      <c r="BT62" s="218"/>
      <c r="BU62" s="103" t="s">
        <v>2367</v>
      </c>
      <c r="BV62" s="218"/>
      <c r="BW62" s="218"/>
      <c r="BX62" s="218"/>
      <c r="BY62" s="178" t="s">
        <v>3481</v>
      </c>
      <c r="BZ62" s="218"/>
      <c r="CA62" s="218"/>
      <c r="CB62" s="218"/>
      <c r="CC62" s="218"/>
      <c r="CD62" s="177" t="s">
        <v>3482</v>
      </c>
      <c r="CE62" s="177"/>
      <c r="CF62" s="399" t="str">
        <f>hyperlink("https://twitter.com/Reborn_Frog/status/1374633444911640583","55.70")</f>
        <v>55.70</v>
      </c>
      <c r="CG62" s="399" t="str">
        <f>hyperlink("https://twitter.com/Reborn_Frog/status/1364932529577357313","28.55")</f>
        <v>28.55</v>
      </c>
      <c r="CH62" s="249" t="s">
        <v>3483</v>
      </c>
      <c r="CI62" s="236"/>
      <c r="CJ62" s="236"/>
      <c r="CK62" s="249" t="s">
        <v>3484</v>
      </c>
      <c r="CL62" s="249" t="s">
        <v>3485</v>
      </c>
      <c r="CM62" s="242" t="s">
        <v>3147</v>
      </c>
      <c r="CN62" s="236"/>
      <c r="CO62" s="236"/>
      <c r="CP62" s="236"/>
      <c r="CQ62" s="236"/>
      <c r="CR62" s="236"/>
      <c r="CS62" s="170"/>
      <c r="CT62" s="120" t="s">
        <v>3486</v>
      </c>
      <c r="CU62" s="181" t="s">
        <v>1801</v>
      </c>
      <c r="CV62" s="120" t="s">
        <v>3487</v>
      </c>
      <c r="CW62" s="120" t="s">
        <v>3488</v>
      </c>
      <c r="CX62" s="219"/>
      <c r="CY62" s="219"/>
      <c r="CZ62" s="120" t="s">
        <v>3489</v>
      </c>
      <c r="DA62" s="181" t="s">
        <v>3490</v>
      </c>
      <c r="DB62" s="219"/>
      <c r="DC62" s="219"/>
      <c r="DD62" s="219"/>
      <c r="DE62" s="356" t="s">
        <v>3491</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3492</v>
      </c>
      <c r="B63" s="130" t="s">
        <v>3493</v>
      </c>
      <c r="C63" s="131" t="s">
        <v>896</v>
      </c>
      <c r="D63" s="132" t="s">
        <v>896</v>
      </c>
      <c r="E63" s="133" t="s">
        <v>896</v>
      </c>
      <c r="F63" s="134" t="s">
        <v>896</v>
      </c>
      <c r="G63" s="130" t="s">
        <v>1621</v>
      </c>
      <c r="H63" s="186"/>
      <c r="I63" s="185" t="s">
        <v>3494</v>
      </c>
      <c r="J63" s="186" t="s">
        <v>3495</v>
      </c>
      <c r="K63" s="186" t="s">
        <v>3496</v>
      </c>
      <c r="L63" s="185" t="s">
        <v>3290</v>
      </c>
      <c r="M63" s="225"/>
      <c r="N63" s="186" t="s">
        <v>3497</v>
      </c>
      <c r="O63" s="186" t="s">
        <v>2321</v>
      </c>
      <c r="P63" s="186" t="s">
        <v>3498</v>
      </c>
      <c r="Q63" s="225"/>
      <c r="R63" s="225"/>
      <c r="S63" s="186" t="s">
        <v>3499</v>
      </c>
      <c r="T63" s="225"/>
      <c r="U63" s="186" t="s">
        <v>3500</v>
      </c>
      <c r="V63" s="225"/>
      <c r="W63" s="164"/>
      <c r="X63" s="186" t="s">
        <v>1429</v>
      </c>
      <c r="Y63" s="186" t="s">
        <v>745</v>
      </c>
      <c r="Z63" s="186" t="s">
        <v>3501</v>
      </c>
      <c r="AA63" s="186" t="s">
        <v>3502</v>
      </c>
      <c r="AB63" s="186" t="s">
        <v>1916</v>
      </c>
      <c r="AC63" s="186" t="s">
        <v>3503</v>
      </c>
      <c r="AD63" s="225"/>
      <c r="AE63" s="186" t="s">
        <v>1882</v>
      </c>
      <c r="AF63" s="225"/>
      <c r="AG63" s="225"/>
      <c r="AH63" s="186"/>
      <c r="AI63" s="186" t="s">
        <v>1874</v>
      </c>
      <c r="AJ63" s="225"/>
      <c r="AK63" s="164"/>
      <c r="AL63" s="225"/>
      <c r="AM63" s="186" t="s">
        <v>3030</v>
      </c>
      <c r="AN63" s="225"/>
      <c r="AO63" s="186" t="s">
        <v>3504</v>
      </c>
      <c r="AP63" s="225"/>
      <c r="AQ63" s="225"/>
      <c r="AR63" s="225"/>
      <c r="AS63" s="186" t="s">
        <v>2108</v>
      </c>
      <c r="AT63" s="185" t="s">
        <v>3505</v>
      </c>
      <c r="AU63" s="225"/>
      <c r="AV63" s="186"/>
      <c r="AW63" s="186" t="s">
        <v>2258</v>
      </c>
      <c r="AX63" s="225"/>
      <c r="AY63" s="170"/>
      <c r="AZ63" s="186" t="s">
        <v>3506</v>
      </c>
      <c r="BA63" s="186" t="s">
        <v>3053</v>
      </c>
      <c r="BB63" s="225"/>
      <c r="BC63" s="185" t="s">
        <v>631</v>
      </c>
      <c r="BD63" s="186" t="s">
        <v>767</v>
      </c>
      <c r="BE63" s="225"/>
      <c r="BF63" s="225"/>
      <c r="BG63" s="186" t="s">
        <v>869</v>
      </c>
      <c r="BH63" s="186" t="s">
        <v>3507</v>
      </c>
      <c r="BI63" s="186"/>
      <c r="BJ63" s="225"/>
      <c r="BK63" s="225"/>
      <c r="BL63" s="186" t="s">
        <v>2523</v>
      </c>
      <c r="BM63" s="225"/>
      <c r="BN63" s="225"/>
      <c r="BO63" s="170"/>
      <c r="BP63" s="185" t="s">
        <v>3508</v>
      </c>
      <c r="BQ63" s="186" t="s">
        <v>2515</v>
      </c>
      <c r="BR63" s="186" t="s">
        <v>3509</v>
      </c>
      <c r="BS63" s="186" t="s">
        <v>3510</v>
      </c>
      <c r="BT63" s="186" t="s">
        <v>3511</v>
      </c>
      <c r="BU63" s="186" t="s">
        <v>2692</v>
      </c>
      <c r="BV63" s="225"/>
      <c r="BW63" s="186" t="s">
        <v>1470</v>
      </c>
      <c r="BX63" s="186" t="s">
        <v>3512</v>
      </c>
      <c r="BY63" s="186"/>
      <c r="BZ63" s="225"/>
      <c r="CA63" s="186"/>
      <c r="CB63" s="186" t="s">
        <v>3513</v>
      </c>
      <c r="CC63" s="186" t="s">
        <v>338</v>
      </c>
      <c r="CD63" s="225"/>
      <c r="CE63" s="225"/>
      <c r="CF63" s="186" t="s">
        <v>2622</v>
      </c>
      <c r="CG63" s="185" t="s">
        <v>288</v>
      </c>
      <c r="CH63" s="186" t="s">
        <v>3514</v>
      </c>
      <c r="CI63" s="186" t="s">
        <v>3515</v>
      </c>
      <c r="CJ63" s="225"/>
      <c r="CK63" s="186" t="s">
        <v>3516</v>
      </c>
      <c r="CL63" s="186" t="s">
        <v>2768</v>
      </c>
      <c r="CM63" s="225"/>
      <c r="CN63" s="225"/>
      <c r="CO63" s="225"/>
      <c r="CP63" s="186"/>
      <c r="CQ63" s="186" t="s">
        <v>3517</v>
      </c>
      <c r="CR63" s="225"/>
      <c r="CS63" s="170"/>
      <c r="CT63" s="186" t="s">
        <v>2699</v>
      </c>
      <c r="CU63" s="225"/>
      <c r="CV63" s="186" t="s">
        <v>3518</v>
      </c>
      <c r="CW63" s="185" t="s">
        <v>3519</v>
      </c>
      <c r="CX63" s="185" t="s">
        <v>3061</v>
      </c>
      <c r="CY63" s="225"/>
      <c r="CZ63" s="186" t="s">
        <v>3520</v>
      </c>
      <c r="DA63" s="185" t="s">
        <v>3521</v>
      </c>
      <c r="DB63" s="225"/>
      <c r="DC63" s="186" t="s">
        <v>2185</v>
      </c>
      <c r="DD63" s="225"/>
      <c r="DE63" s="225"/>
      <c r="DF63" s="170"/>
      <c r="DG63" s="225"/>
      <c r="DH63" s="225"/>
      <c r="DI63" s="225"/>
      <c r="DJ63" s="225"/>
      <c r="DK63" s="225"/>
      <c r="DL63" s="225"/>
      <c r="DM63" s="225"/>
      <c r="DN63" s="225"/>
      <c r="DO63" s="225"/>
      <c r="DP63" s="186" t="s">
        <v>1278</v>
      </c>
      <c r="DQ63" s="186" t="s">
        <v>1734</v>
      </c>
      <c r="DR63" s="225"/>
      <c r="DS63" s="225"/>
      <c r="DT63" s="186" t="s">
        <v>3522</v>
      </c>
      <c r="DU63" s="225"/>
      <c r="DV63" s="225"/>
      <c r="DW63" s="207"/>
      <c r="DX63" s="225"/>
      <c r="DY63" s="186" t="s">
        <v>753</v>
      </c>
      <c r="DZ63" s="186" t="s">
        <v>3523</v>
      </c>
      <c r="EA63" s="225"/>
      <c r="EB63" s="225"/>
    </row>
    <row r="64">
      <c r="A64" s="62" t="s">
        <v>3524</v>
      </c>
      <c r="B64" s="63" t="s">
        <v>3525</v>
      </c>
      <c r="C64" s="64" t="s">
        <v>896</v>
      </c>
      <c r="D64" s="65" t="s">
        <v>821</v>
      </c>
      <c r="E64" s="66" t="s">
        <v>896</v>
      </c>
      <c r="F64" s="67" t="s">
        <v>215</v>
      </c>
      <c r="G64" s="63" t="s">
        <v>3025</v>
      </c>
      <c r="H64" s="71" t="s">
        <v>3302</v>
      </c>
      <c r="I64" s="345" t="s">
        <v>3526</v>
      </c>
      <c r="J64" s="345" t="s">
        <v>3527</v>
      </c>
      <c r="K64" s="71" t="s">
        <v>3528</v>
      </c>
      <c r="L64" s="71" t="s">
        <v>1476</v>
      </c>
      <c r="M64" s="354" t="s">
        <v>803</v>
      </c>
      <c r="N64" s="161" t="s">
        <v>1040</v>
      </c>
      <c r="O64" s="345" t="s">
        <v>845</v>
      </c>
      <c r="P64" s="71" t="s">
        <v>335</v>
      </c>
      <c r="Q64" s="243"/>
      <c r="R64" s="243"/>
      <c r="S64" s="243"/>
      <c r="T64" s="243"/>
      <c r="U64" s="243"/>
      <c r="V64" s="243"/>
      <c r="W64" s="164"/>
      <c r="X64" s="79" t="s">
        <v>3529</v>
      </c>
      <c r="Y64" s="79" t="s">
        <v>3530</v>
      </c>
      <c r="Z64" s="230" t="s">
        <v>3225</v>
      </c>
      <c r="AA64" s="230" t="s">
        <v>3531</v>
      </c>
      <c r="AB64" s="230" t="s">
        <v>3532</v>
      </c>
      <c r="AC64" s="79" t="s">
        <v>1950</v>
      </c>
      <c r="AD64" s="401"/>
      <c r="AE64" s="79" t="s">
        <v>348</v>
      </c>
      <c r="AF64" s="79" t="s">
        <v>1331</v>
      </c>
      <c r="AG64" s="254"/>
      <c r="AH64" s="254"/>
      <c r="AI64" s="254"/>
      <c r="AJ64" s="254"/>
      <c r="AK64" s="164"/>
      <c r="AL64" s="233"/>
      <c r="AM64" s="233"/>
      <c r="AN64" s="233"/>
      <c r="AO64" s="233"/>
      <c r="AP64" s="233"/>
      <c r="AQ64" s="233"/>
      <c r="AR64" s="233"/>
      <c r="AS64" s="262" t="s">
        <v>3533</v>
      </c>
      <c r="AT64" s="168" t="s">
        <v>707</v>
      </c>
      <c r="AU64" s="233"/>
      <c r="AV64" s="233"/>
      <c r="AW64" s="233"/>
      <c r="AX64" s="233"/>
      <c r="AY64" s="170"/>
      <c r="AZ64" s="173" t="s">
        <v>3534</v>
      </c>
      <c r="BA64" s="173" t="s">
        <v>3535</v>
      </c>
      <c r="BB64" s="173" t="s">
        <v>3536</v>
      </c>
      <c r="BC64" s="234"/>
      <c r="BD64" s="173" t="s">
        <v>2454</v>
      </c>
      <c r="BE64" s="234"/>
      <c r="BF64" s="234"/>
      <c r="BG64" s="173" t="s">
        <v>537</v>
      </c>
      <c r="BH64" s="173" t="s">
        <v>3537</v>
      </c>
      <c r="BI64" s="234"/>
      <c r="BJ64" s="173" t="s">
        <v>3538</v>
      </c>
      <c r="BK64" s="234"/>
      <c r="BL64" s="234"/>
      <c r="BM64" s="234"/>
      <c r="BN64" s="234"/>
      <c r="BO64" s="170"/>
      <c r="BP64" s="177" t="s">
        <v>2918</v>
      </c>
      <c r="BQ64" s="177" t="s">
        <v>3539</v>
      </c>
      <c r="BR64" s="333" t="s">
        <v>3540</v>
      </c>
      <c r="BS64" s="103" t="s">
        <v>3541</v>
      </c>
      <c r="BT64" s="177" t="s">
        <v>3542</v>
      </c>
      <c r="BU64" s="177" t="s">
        <v>3543</v>
      </c>
      <c r="BV64" s="218"/>
      <c r="BW64" s="218"/>
      <c r="BX64" s="218"/>
      <c r="BY64" s="177" t="s">
        <v>2987</v>
      </c>
      <c r="BZ64" s="218"/>
      <c r="CA64" s="218"/>
      <c r="CB64" s="218"/>
      <c r="CC64" s="218"/>
      <c r="CD64" s="218"/>
      <c r="CE64" s="218"/>
      <c r="CF64" s="242" t="s">
        <v>1049</v>
      </c>
      <c r="CG64" s="111" t="s">
        <v>3544</v>
      </c>
      <c r="CH64" s="242" t="s">
        <v>3545</v>
      </c>
      <c r="CI64" s="201" t="s">
        <v>3546</v>
      </c>
      <c r="CJ64" s="236"/>
      <c r="CK64" s="236"/>
      <c r="CL64" s="250" t="s">
        <v>3547</v>
      </c>
      <c r="CM64" s="242" t="s">
        <v>3548</v>
      </c>
      <c r="CN64" s="236"/>
      <c r="CO64" s="236"/>
      <c r="CP64" s="236"/>
      <c r="CQ64" s="236"/>
      <c r="CR64" s="236"/>
      <c r="CS64" s="170"/>
      <c r="CT64" s="356" t="s">
        <v>2451</v>
      </c>
      <c r="CU64" s="219"/>
      <c r="CV64" s="237" t="s">
        <v>1103</v>
      </c>
      <c r="CW64" s="120" t="s">
        <v>3549</v>
      </c>
      <c r="CX64" s="219"/>
      <c r="CY64" s="237" t="s">
        <v>2449</v>
      </c>
      <c r="CZ64" s="120" t="s">
        <v>3550</v>
      </c>
      <c r="DA64" s="356" t="s">
        <v>2274</v>
      </c>
      <c r="DB64" s="219"/>
      <c r="DC64" s="219"/>
      <c r="DD64" s="219"/>
      <c r="DE64" s="219"/>
      <c r="DF64" s="170"/>
      <c r="DG64" s="124" t="s">
        <v>2882</v>
      </c>
      <c r="DH64" s="220"/>
      <c r="DI64" s="220"/>
      <c r="DJ64" s="220"/>
      <c r="DK64" s="220"/>
      <c r="DL64" s="220"/>
      <c r="DM64" s="220"/>
      <c r="DN64" s="251" t="s">
        <v>3551</v>
      </c>
      <c r="DO64" s="251" t="s">
        <v>3552</v>
      </c>
      <c r="DP64" s="220"/>
      <c r="DQ64" s="220"/>
      <c r="DR64" s="220"/>
      <c r="DS64" s="220"/>
      <c r="DT64" s="220"/>
      <c r="DU64" s="220"/>
      <c r="DV64" s="220"/>
      <c r="DW64" s="402"/>
      <c r="DX64" s="220"/>
      <c r="DY64" s="220"/>
      <c r="DZ64" s="220"/>
      <c r="EA64" s="220"/>
      <c r="EB64" s="220"/>
    </row>
    <row r="65" ht="15.75" customHeight="1">
      <c r="A65" s="223" t="s">
        <v>3553</v>
      </c>
      <c r="B65" s="130" t="s">
        <v>3554</v>
      </c>
      <c r="C65" s="131" t="s">
        <v>896</v>
      </c>
      <c r="D65" s="132" t="s">
        <v>896</v>
      </c>
      <c r="E65" s="133" t="s">
        <v>896</v>
      </c>
      <c r="F65" s="134" t="s">
        <v>2708</v>
      </c>
      <c r="G65" s="130" t="s">
        <v>3025</v>
      </c>
      <c r="H65" s="186" t="s">
        <v>3555</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3556</v>
      </c>
      <c r="BD65" s="159" t="str">
        <f>HYPERLINK("https://www.twitch.tv/videos/212002831","53.30")</f>
        <v>53.30</v>
      </c>
      <c r="BE65" s="225"/>
      <c r="BF65" s="225"/>
      <c r="BG65" s="159" t="str">
        <f>HYPERLINK("https://clips.twitch.tv/ImpossibleLitigiousElephantSpicyBoy","28.85")</f>
        <v>28.85</v>
      </c>
      <c r="BH65" s="191"/>
      <c r="BI65" s="187" t="s">
        <v>3557</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3558</v>
      </c>
      <c r="CH65" s="159" t="str">
        <f>HYPERLINK("https://clips.twitch.tv/VenomousSavoryOtterPeteZaroll","48.70")</f>
        <v>48.70</v>
      </c>
      <c r="CI65" s="190" t="str">
        <f>HYPERLINK("https://www.twitch.tv/videos/203127903","1:35.90")</f>
        <v>1:35.90</v>
      </c>
      <c r="CJ65" s="225"/>
      <c r="CK65" s="187" t="s">
        <v>1973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3559</v>
      </c>
      <c r="B66" s="63" t="s">
        <v>3560</v>
      </c>
      <c r="C66" s="64" t="s">
        <v>896</v>
      </c>
      <c r="D66" s="65" t="s">
        <v>896</v>
      </c>
      <c r="E66" s="66" t="s">
        <v>896</v>
      </c>
      <c r="F66" s="67" t="s">
        <v>2708</v>
      </c>
      <c r="G66" s="63" t="s">
        <v>3561</v>
      </c>
      <c r="H66" s="163" t="s">
        <v>3562</v>
      </c>
      <c r="I66" s="163" t="s">
        <v>3563</v>
      </c>
      <c r="J66" s="71" t="s">
        <v>3564</v>
      </c>
      <c r="K66" s="71" t="s">
        <v>2877</v>
      </c>
      <c r="L66" s="71" t="s">
        <v>636</v>
      </c>
      <c r="M66" s="163" t="s">
        <v>3565</v>
      </c>
      <c r="N66" s="163" t="s">
        <v>3566</v>
      </c>
      <c r="O66" s="71" t="s">
        <v>1250</v>
      </c>
      <c r="P66" s="71" t="s">
        <v>2041</v>
      </c>
      <c r="Q66" s="163" t="s">
        <v>3567</v>
      </c>
      <c r="R66" s="243"/>
      <c r="S66" s="71" t="s">
        <v>1941</v>
      </c>
      <c r="T66" s="243"/>
      <c r="U66" s="71" t="s">
        <v>3568</v>
      </c>
      <c r="V66" s="161" t="s">
        <v>3569</v>
      </c>
      <c r="W66" s="164"/>
      <c r="X66" s="166" t="s">
        <v>3373</v>
      </c>
      <c r="Y66" s="79" t="s">
        <v>3341</v>
      </c>
      <c r="Z66" s="79" t="s">
        <v>3292</v>
      </c>
      <c r="AA66" s="166" t="s">
        <v>932</v>
      </c>
      <c r="AB66" s="79" t="s">
        <v>3094</v>
      </c>
      <c r="AC66" s="79" t="s">
        <v>3570</v>
      </c>
      <c r="AD66" s="81"/>
      <c r="AE66" s="79" t="s">
        <v>2557</v>
      </c>
      <c r="AF66" s="166" t="s">
        <v>3571</v>
      </c>
      <c r="AG66" s="254"/>
      <c r="AH66" s="254"/>
      <c r="AI66" s="254"/>
      <c r="AJ66" s="230" t="s">
        <v>3572</v>
      </c>
      <c r="AK66" s="164"/>
      <c r="AL66" s="233"/>
      <c r="AM66" s="169" t="s">
        <v>3573</v>
      </c>
      <c r="AN66" s="233"/>
      <c r="AO66" s="85" t="s">
        <v>3574</v>
      </c>
      <c r="AP66" s="262" t="s">
        <v>3575</v>
      </c>
      <c r="AQ66" s="262" t="s">
        <v>3576</v>
      </c>
      <c r="AR66" s="262" t="s">
        <v>3577</v>
      </c>
      <c r="AS66" s="85" t="s">
        <v>3578</v>
      </c>
      <c r="AT66" s="85" t="s">
        <v>2640</v>
      </c>
      <c r="AU66" s="233"/>
      <c r="AV66" s="233"/>
      <c r="AW66" s="169" t="s">
        <v>1837</v>
      </c>
      <c r="AX66" s="262" t="s">
        <v>3579</v>
      </c>
      <c r="AY66" s="170"/>
      <c r="AZ66" s="94" t="s">
        <v>3580</v>
      </c>
      <c r="BA66" s="198" t="s">
        <v>3581</v>
      </c>
      <c r="BB66" s="198" t="s">
        <v>177</v>
      </c>
      <c r="BC66" s="176" t="s">
        <v>2520</v>
      </c>
      <c r="BD66" s="94" t="s">
        <v>3168</v>
      </c>
      <c r="BE66" s="198" t="s">
        <v>2489</v>
      </c>
      <c r="BF66" s="234"/>
      <c r="BG66" s="94" t="s">
        <v>2491</v>
      </c>
      <c r="BH66" s="198" t="s">
        <v>3582</v>
      </c>
      <c r="BI66" s="198"/>
      <c r="BJ66" s="198" t="s">
        <v>2327</v>
      </c>
      <c r="BK66" s="234"/>
      <c r="BL66" s="198" t="s">
        <v>3583</v>
      </c>
      <c r="BM66" s="198" t="s">
        <v>3584</v>
      </c>
      <c r="BN66" s="234"/>
      <c r="BO66" s="170"/>
      <c r="BP66" s="103" t="s">
        <v>3585</v>
      </c>
      <c r="BQ66" s="103" t="s">
        <v>662</v>
      </c>
      <c r="BR66" s="103" t="s">
        <v>3586</v>
      </c>
      <c r="BS66" s="103" t="s">
        <v>2758</v>
      </c>
      <c r="BT66" s="103" t="s">
        <v>3587</v>
      </c>
      <c r="BU66" s="103" t="s">
        <v>1202</v>
      </c>
      <c r="BV66" s="218"/>
      <c r="BW66" s="177" t="s">
        <v>3588</v>
      </c>
      <c r="BX66" s="218"/>
      <c r="BY66" s="178" t="s">
        <v>3589</v>
      </c>
      <c r="BZ66" s="178" t="s">
        <v>3590</v>
      </c>
      <c r="CA66" s="105"/>
      <c r="CB66" s="103" t="s">
        <v>2441</v>
      </c>
      <c r="CC66" s="178" t="s">
        <v>3591</v>
      </c>
      <c r="CD66" s="177" t="s">
        <v>3592</v>
      </c>
      <c r="CE66" s="177"/>
      <c r="CF66" s="111" t="s">
        <v>3593</v>
      </c>
      <c r="CG66" s="111" t="s">
        <v>1286</v>
      </c>
      <c r="CH66" s="111" t="s">
        <v>2098</v>
      </c>
      <c r="CI66" s="249" t="s">
        <v>3594</v>
      </c>
      <c r="CJ66" s="111" t="s">
        <v>3595</v>
      </c>
      <c r="CK66" s="111" t="s">
        <v>3596</v>
      </c>
      <c r="CL66" s="111" t="s">
        <v>3060</v>
      </c>
      <c r="CM66" s="111" t="s">
        <v>2225</v>
      </c>
      <c r="CN66" s="236"/>
      <c r="CO66" s="236"/>
      <c r="CP66" s="249"/>
      <c r="CQ66" s="249" t="s">
        <v>3597</v>
      </c>
      <c r="CR66" s="236"/>
      <c r="CS66" s="170"/>
      <c r="CT66" s="120" t="s">
        <v>3598</v>
      </c>
      <c r="CU66" s="237" t="s">
        <v>3190</v>
      </c>
      <c r="CV66" s="181" t="s">
        <v>3599</v>
      </c>
      <c r="CW66" s="120" t="s">
        <v>3093</v>
      </c>
      <c r="CX66" s="120" t="s">
        <v>3600</v>
      </c>
      <c r="CY66" s="181" t="s">
        <v>1990</v>
      </c>
      <c r="CZ66" s="120" t="s">
        <v>3601</v>
      </c>
      <c r="DA66" s="181" t="s">
        <v>3602</v>
      </c>
      <c r="DB66" s="219"/>
      <c r="DC66" s="219"/>
      <c r="DD66" s="219"/>
      <c r="DE66" s="237" t="s">
        <v>3603</v>
      </c>
      <c r="DF66" s="170"/>
      <c r="DG66" s="124" t="s">
        <v>1749</v>
      </c>
      <c r="DH66" s="220"/>
      <c r="DI66" s="220"/>
      <c r="DJ66" s="220"/>
      <c r="DK66" s="220"/>
      <c r="DL66" s="220"/>
      <c r="DM66" s="220"/>
      <c r="DN66" s="182" t="s">
        <v>3604</v>
      </c>
      <c r="DO66" s="182"/>
      <c r="DP66" s="182" t="s">
        <v>3605</v>
      </c>
      <c r="DQ66" s="124" t="s">
        <v>3606</v>
      </c>
      <c r="DR66" s="220"/>
      <c r="DS66" s="220"/>
      <c r="DT66" s="220"/>
      <c r="DU66" s="220"/>
      <c r="DV66" s="251"/>
      <c r="DW66" s="222" t="s">
        <v>3607</v>
      </c>
      <c r="DX66" s="220"/>
      <c r="DY66" s="220"/>
      <c r="DZ66" s="124" t="s">
        <v>3608</v>
      </c>
      <c r="EA66" s="220"/>
      <c r="EB66" s="124" t="s">
        <v>3609</v>
      </c>
    </row>
    <row r="67" ht="15.75" customHeight="1">
      <c r="A67" s="223" t="s">
        <v>3610</v>
      </c>
      <c r="B67" s="130" t="s">
        <v>3611</v>
      </c>
      <c r="C67" s="131" t="s">
        <v>896</v>
      </c>
      <c r="D67" s="132" t="s">
        <v>896</v>
      </c>
      <c r="E67" s="133" t="s">
        <v>896</v>
      </c>
      <c r="F67" s="134" t="s">
        <v>3338</v>
      </c>
      <c r="G67" s="130" t="s">
        <v>102</v>
      </c>
      <c r="H67" s="142" t="s">
        <v>3612</v>
      </c>
      <c r="I67" s="142" t="s">
        <v>3153</v>
      </c>
      <c r="J67" s="142" t="s">
        <v>3613</v>
      </c>
      <c r="K67" s="142" t="s">
        <v>3614</v>
      </c>
      <c r="L67" s="142" t="s">
        <v>3615</v>
      </c>
      <c r="M67" s="185" t="s">
        <v>3616</v>
      </c>
      <c r="N67" s="142" t="s">
        <v>3617</v>
      </c>
      <c r="O67" s="142" t="s">
        <v>3618</v>
      </c>
      <c r="P67" s="142" t="s">
        <v>3453</v>
      </c>
      <c r="Q67" s="185" t="s">
        <v>3619</v>
      </c>
      <c r="R67" s="185" t="s">
        <v>1349</v>
      </c>
      <c r="S67" s="185" t="s">
        <v>3035</v>
      </c>
      <c r="T67" s="185" t="s">
        <v>1044</v>
      </c>
      <c r="U67" s="185" t="s">
        <v>3620</v>
      </c>
      <c r="V67" s="185" t="s">
        <v>3621</v>
      </c>
      <c r="W67" s="164"/>
      <c r="X67" s="142" t="s">
        <v>662</v>
      </c>
      <c r="Y67" s="142" t="s">
        <v>246</v>
      </c>
      <c r="Z67" s="142" t="s">
        <v>3622</v>
      </c>
      <c r="AA67" s="185" t="s">
        <v>3450</v>
      </c>
      <c r="AB67" s="185" t="s">
        <v>1892</v>
      </c>
      <c r="AC67" s="142" t="s">
        <v>1807</v>
      </c>
      <c r="AD67" s="142" t="s">
        <v>3623</v>
      </c>
      <c r="AE67" s="142" t="s">
        <v>3624</v>
      </c>
      <c r="AF67" s="142" t="s">
        <v>1324</v>
      </c>
      <c r="AG67" s="185" t="s">
        <v>3625</v>
      </c>
      <c r="AH67" s="185" t="s">
        <v>1301</v>
      </c>
      <c r="AI67" s="185" t="s">
        <v>1336</v>
      </c>
      <c r="AJ67" s="185" t="s">
        <v>3626</v>
      </c>
      <c r="AK67" s="164"/>
      <c r="AL67" s="185" t="s">
        <v>1311</v>
      </c>
      <c r="AM67" s="185" t="s">
        <v>3627</v>
      </c>
      <c r="AN67" s="185" t="s">
        <v>3628</v>
      </c>
      <c r="AO67" s="185" t="s">
        <v>606</v>
      </c>
      <c r="AP67" s="185" t="s">
        <v>3629</v>
      </c>
      <c r="AQ67" s="185" t="s">
        <v>3576</v>
      </c>
      <c r="AR67" s="185" t="s">
        <v>2433</v>
      </c>
      <c r="AS67" s="142" t="s">
        <v>1805</v>
      </c>
      <c r="AT67" s="142" t="s">
        <v>488</v>
      </c>
      <c r="AU67" s="185" t="s">
        <v>3630</v>
      </c>
      <c r="AV67" s="185" t="s">
        <v>3631</v>
      </c>
      <c r="AW67" s="185" t="s">
        <v>1282</v>
      </c>
      <c r="AX67" s="185" t="s">
        <v>3632</v>
      </c>
      <c r="AY67" s="170"/>
      <c r="AZ67" s="142" t="s">
        <v>578</v>
      </c>
      <c r="BA67" s="142" t="s">
        <v>170</v>
      </c>
      <c r="BB67" s="142" t="s">
        <v>2320</v>
      </c>
      <c r="BC67" s="142" t="s">
        <v>3633</v>
      </c>
      <c r="BD67" s="185" t="s">
        <v>3634</v>
      </c>
      <c r="BE67" s="185" t="s">
        <v>3635</v>
      </c>
      <c r="BF67" s="185" t="s">
        <v>3636</v>
      </c>
      <c r="BG67" s="142" t="s">
        <v>395</v>
      </c>
      <c r="BH67" s="185" t="s">
        <v>3637</v>
      </c>
      <c r="BI67" s="185"/>
      <c r="BJ67" s="142" t="s">
        <v>3638</v>
      </c>
      <c r="BK67" s="185" t="s">
        <v>3639</v>
      </c>
      <c r="BL67" s="185" t="s">
        <v>2329</v>
      </c>
      <c r="BM67" s="142" t="s">
        <v>3640</v>
      </c>
      <c r="BN67" s="185" t="s">
        <v>3641</v>
      </c>
      <c r="BO67" s="170"/>
      <c r="BP67" s="227"/>
      <c r="BQ67" s="185" t="s">
        <v>3642</v>
      </c>
      <c r="BR67" s="142" t="s">
        <v>3643</v>
      </c>
      <c r="BS67" s="142" t="s">
        <v>2285</v>
      </c>
      <c r="BT67" s="142" t="s">
        <v>3644</v>
      </c>
      <c r="BU67" s="142" t="s">
        <v>1154</v>
      </c>
      <c r="BV67" s="185" t="s">
        <v>3295</v>
      </c>
      <c r="BW67" s="185" t="s">
        <v>3645</v>
      </c>
      <c r="BX67" s="225"/>
      <c r="BY67" s="142" t="s">
        <v>3646</v>
      </c>
      <c r="BZ67" s="142" t="s">
        <v>3647</v>
      </c>
      <c r="CA67" s="142" t="s">
        <v>3648</v>
      </c>
      <c r="CB67" s="142" t="s">
        <v>831</v>
      </c>
      <c r="CC67" s="185" t="s">
        <v>3649</v>
      </c>
      <c r="CD67" s="185" t="s">
        <v>3650</v>
      </c>
      <c r="CE67" s="185"/>
      <c r="CF67" s="142" t="s">
        <v>3651</v>
      </c>
      <c r="CG67" s="142" t="s">
        <v>836</v>
      </c>
      <c r="CH67" s="142" t="s">
        <v>3652</v>
      </c>
      <c r="CI67" s="185" t="s">
        <v>3653</v>
      </c>
      <c r="CJ67" s="142" t="s">
        <v>3190</v>
      </c>
      <c r="CK67" s="142" t="s">
        <v>3654</v>
      </c>
      <c r="CL67" s="142" t="s">
        <v>3655</v>
      </c>
      <c r="CM67" s="142" t="s">
        <v>1127</v>
      </c>
      <c r="CN67" s="185" t="s">
        <v>3656</v>
      </c>
      <c r="CO67" s="185" t="s">
        <v>365</v>
      </c>
      <c r="CP67" s="185" t="s">
        <v>1662</v>
      </c>
      <c r="CQ67" s="185" t="s">
        <v>3657</v>
      </c>
      <c r="CR67" s="185" t="s">
        <v>474</v>
      </c>
      <c r="CS67" s="170"/>
      <c r="CT67" s="185" t="s">
        <v>3658</v>
      </c>
      <c r="CU67" s="185" t="s">
        <v>1714</v>
      </c>
      <c r="CV67" s="185" t="s">
        <v>3659</v>
      </c>
      <c r="CW67" s="185" t="s">
        <v>3660</v>
      </c>
      <c r="CX67" s="185" t="s">
        <v>1072</v>
      </c>
      <c r="CY67" s="185" t="s">
        <v>1636</v>
      </c>
      <c r="CZ67" s="185" t="s">
        <v>3661</v>
      </c>
      <c r="DA67" s="185" t="s">
        <v>130</v>
      </c>
      <c r="DB67" s="185" t="s">
        <v>3662</v>
      </c>
      <c r="DC67" s="185" t="s">
        <v>538</v>
      </c>
      <c r="DD67" s="185" t="s">
        <v>730</v>
      </c>
      <c r="DE67" s="185" t="s">
        <v>3663</v>
      </c>
      <c r="DF67" s="170"/>
      <c r="DG67" s="185" t="s">
        <v>3664</v>
      </c>
      <c r="DH67" s="185" t="s">
        <v>3665</v>
      </c>
      <c r="DI67" s="185" t="s">
        <v>3666</v>
      </c>
      <c r="DJ67" s="185" t="s">
        <v>3667</v>
      </c>
      <c r="DK67" s="185" t="s">
        <v>3668</v>
      </c>
      <c r="DL67" s="185" t="s">
        <v>1857</v>
      </c>
      <c r="DM67" s="185" t="s">
        <v>3200</v>
      </c>
      <c r="DN67" s="185" t="s">
        <v>3669</v>
      </c>
      <c r="DO67" s="185" t="s">
        <v>3670</v>
      </c>
      <c r="DP67" s="185" t="s">
        <v>1002</v>
      </c>
      <c r="DQ67" s="185" t="s">
        <v>3671</v>
      </c>
      <c r="DR67" s="185" t="s">
        <v>3672</v>
      </c>
      <c r="DS67" s="185" t="s">
        <v>3673</v>
      </c>
      <c r="DT67" s="185" t="s">
        <v>3037</v>
      </c>
      <c r="DU67" s="185" t="s">
        <v>2388</v>
      </c>
      <c r="DV67" s="185"/>
      <c r="DW67" s="207" t="s">
        <v>3674</v>
      </c>
      <c r="DX67" s="185" t="s">
        <v>1010</v>
      </c>
      <c r="DY67" s="185" t="s">
        <v>1687</v>
      </c>
      <c r="DZ67" s="185" t="s">
        <v>1352</v>
      </c>
      <c r="EA67" s="185" t="s">
        <v>3675</v>
      </c>
      <c r="EB67" s="185" t="s">
        <v>3676</v>
      </c>
    </row>
    <row r="68" ht="15.75" customHeight="1">
      <c r="A68" s="404" t="s">
        <v>3677</v>
      </c>
      <c r="B68" s="405" t="s">
        <v>3678</v>
      </c>
      <c r="C68" s="406" t="s">
        <v>896</v>
      </c>
      <c r="D68" s="407" t="s">
        <v>896</v>
      </c>
      <c r="E68" s="408" t="s">
        <v>821</v>
      </c>
      <c r="F68" s="409" t="s">
        <v>3679</v>
      </c>
      <c r="G68" s="405" t="s">
        <v>3680</v>
      </c>
      <c r="H68" s="410" t="s">
        <v>3681</v>
      </c>
      <c r="I68" s="411" t="s">
        <v>3551</v>
      </c>
      <c r="J68" s="410" t="s">
        <v>3682</v>
      </c>
      <c r="K68" s="410" t="s">
        <v>3683</v>
      </c>
      <c r="L68" s="410" t="s">
        <v>940</v>
      </c>
      <c r="M68" s="412" t="s">
        <v>3684</v>
      </c>
      <c r="N68" s="411" t="s">
        <v>3685</v>
      </c>
      <c r="O68" s="412" t="s">
        <v>140</v>
      </c>
      <c r="P68" s="413" t="s">
        <v>3431</v>
      </c>
      <c r="Q68" s="413" t="s">
        <v>3686</v>
      </c>
      <c r="R68" s="413" t="s">
        <v>1719</v>
      </c>
      <c r="S68" s="413" t="s">
        <v>3687</v>
      </c>
      <c r="T68" s="413" t="s">
        <v>2868</v>
      </c>
      <c r="U68" s="413" t="s">
        <v>3688</v>
      </c>
      <c r="V68" s="412" t="s">
        <v>3689</v>
      </c>
      <c r="W68" s="414"/>
      <c r="X68" s="415" t="s">
        <v>949</v>
      </c>
      <c r="Y68" s="416" t="s">
        <v>3690</v>
      </c>
      <c r="Z68" s="417" t="s">
        <v>289</v>
      </c>
      <c r="AA68" s="417" t="s">
        <v>1115</v>
      </c>
      <c r="AB68" s="415" t="s">
        <v>848</v>
      </c>
      <c r="AC68" s="417" t="s">
        <v>3691</v>
      </c>
      <c r="AD68" s="416"/>
      <c r="AE68" s="416" t="s">
        <v>3692</v>
      </c>
      <c r="AF68" s="418" t="s">
        <v>3571</v>
      </c>
      <c r="AG68" s="415" t="s">
        <v>3693</v>
      </c>
      <c r="AH68" s="419" t="s">
        <v>3694</v>
      </c>
      <c r="AI68" s="79" t="s">
        <v>2103</v>
      </c>
      <c r="AJ68" s="419" t="s">
        <v>3695</v>
      </c>
      <c r="AK68" s="414"/>
      <c r="AL68" s="420" t="s">
        <v>3488</v>
      </c>
      <c r="AM68" s="420" t="s">
        <v>1969</v>
      </c>
      <c r="AN68" s="421" t="s">
        <v>3696</v>
      </c>
      <c r="AO68" s="422" t="s">
        <v>3697</v>
      </c>
      <c r="AP68" s="422" t="s">
        <v>3698</v>
      </c>
      <c r="AQ68" s="420" t="s">
        <v>3699</v>
      </c>
      <c r="AR68" s="422" t="s">
        <v>3700</v>
      </c>
      <c r="AS68" s="422" t="s">
        <v>1890</v>
      </c>
      <c r="AT68" s="423" t="s">
        <v>1735</v>
      </c>
      <c r="AU68" s="420" t="s">
        <v>3701</v>
      </c>
      <c r="AV68" s="422" t="s">
        <v>555</v>
      </c>
      <c r="AW68" s="422" t="s">
        <v>337</v>
      </c>
      <c r="AX68" s="422" t="s">
        <v>3702</v>
      </c>
      <c r="AY68" s="424"/>
      <c r="AZ68" s="425" t="s">
        <v>3703</v>
      </c>
      <c r="BA68" s="426" t="s">
        <v>192</v>
      </c>
      <c r="BB68" s="425" t="s">
        <v>1134</v>
      </c>
      <c r="BC68" s="427" t="s">
        <v>139</v>
      </c>
      <c r="BD68" s="425" t="s">
        <v>3704</v>
      </c>
      <c r="BE68" s="425" t="s">
        <v>3705</v>
      </c>
      <c r="BF68" s="425" t="s">
        <v>3706</v>
      </c>
      <c r="BG68" s="425" t="s">
        <v>1674</v>
      </c>
      <c r="BH68" s="428" t="s">
        <v>3707</v>
      </c>
      <c r="BI68" s="173"/>
      <c r="BJ68" s="429" t="s">
        <v>1696</v>
      </c>
      <c r="BK68" s="430"/>
      <c r="BL68" s="430"/>
      <c r="BM68" s="430"/>
      <c r="BN68" s="430"/>
      <c r="BO68" s="424"/>
      <c r="BP68" s="431"/>
      <c r="BQ68" s="432" t="s">
        <v>2324</v>
      </c>
      <c r="BR68" s="433" t="s">
        <v>1142</v>
      </c>
      <c r="BS68" s="432" t="s">
        <v>3708</v>
      </c>
      <c r="BT68" s="433" t="s">
        <v>3706</v>
      </c>
      <c r="BU68" s="433" t="s">
        <v>3110</v>
      </c>
      <c r="BV68" s="433" t="s">
        <v>3709</v>
      </c>
      <c r="BW68" s="434" t="s">
        <v>3710</v>
      </c>
      <c r="BX68" s="431"/>
      <c r="BY68" s="435" t="s">
        <v>3711</v>
      </c>
      <c r="BZ68" s="431"/>
      <c r="CA68" s="431"/>
      <c r="CB68" s="431"/>
      <c r="CC68" s="431"/>
      <c r="CD68" s="431"/>
      <c r="CE68" s="431"/>
      <c r="CF68" s="436" t="s">
        <v>3712</v>
      </c>
      <c r="CG68" s="437" t="s">
        <v>415</v>
      </c>
      <c r="CH68" s="438" t="s">
        <v>3713</v>
      </c>
      <c r="CI68" s="437" t="s">
        <v>3714</v>
      </c>
      <c r="CJ68" s="436" t="s">
        <v>3715</v>
      </c>
      <c r="CK68" s="437" t="s">
        <v>3716</v>
      </c>
      <c r="CL68" s="437" t="s">
        <v>3717</v>
      </c>
      <c r="CM68" s="438" t="s">
        <v>3718</v>
      </c>
      <c r="CN68" s="439"/>
      <c r="CO68" s="438" t="s">
        <v>3719</v>
      </c>
      <c r="CP68" s="440" t="s">
        <v>3720</v>
      </c>
      <c r="CQ68" s="441"/>
      <c r="CR68" s="441"/>
      <c r="CS68" s="424"/>
      <c r="CT68" s="442" t="s">
        <v>3635</v>
      </c>
      <c r="CU68" s="443" t="s">
        <v>1133</v>
      </c>
      <c r="CV68" s="444" t="s">
        <v>3721</v>
      </c>
      <c r="CW68" s="443" t="s">
        <v>593</v>
      </c>
      <c r="CX68" s="444" t="s">
        <v>3722</v>
      </c>
      <c r="CY68" s="445" t="s">
        <v>3723</v>
      </c>
      <c r="CZ68" s="446" t="s">
        <v>3724</v>
      </c>
      <c r="DA68" s="447" t="s">
        <v>3725</v>
      </c>
      <c r="DB68" s="448"/>
      <c r="DC68" s="448"/>
      <c r="DD68" s="448"/>
      <c r="DE68" s="448"/>
      <c r="DF68" s="424"/>
      <c r="DG68" s="449" t="s">
        <v>3417</v>
      </c>
      <c r="DH68" s="450"/>
      <c r="DI68" s="449" t="s">
        <v>3726</v>
      </c>
      <c r="DJ68" s="449" t="s">
        <v>3727</v>
      </c>
      <c r="DK68" s="449" t="s">
        <v>1296</v>
      </c>
      <c r="DL68" s="449" t="s">
        <v>1233</v>
      </c>
      <c r="DM68" s="449" t="s">
        <v>3728</v>
      </c>
      <c r="DN68" s="449" t="s">
        <v>3729</v>
      </c>
      <c r="DO68" s="451" t="s">
        <v>2894</v>
      </c>
      <c r="DP68" s="452" t="s">
        <v>1490</v>
      </c>
      <c r="DQ68" s="453" t="s">
        <v>3730</v>
      </c>
      <c r="DR68" s="449" t="s">
        <v>3731</v>
      </c>
      <c r="DS68" s="454"/>
      <c r="DT68" s="453" t="s">
        <v>1583</v>
      </c>
      <c r="DU68" s="450"/>
      <c r="DV68" s="449"/>
      <c r="DW68" s="125" t="s">
        <v>3732</v>
      </c>
      <c r="DX68" s="453" t="s">
        <v>1430</v>
      </c>
      <c r="DY68" s="449" t="s">
        <v>3733</v>
      </c>
      <c r="DZ68" s="454"/>
      <c r="EA68" s="449" t="s">
        <v>941</v>
      </c>
      <c r="EB68" s="454"/>
    </row>
    <row r="69" ht="15.75" customHeight="1">
      <c r="A69" s="223" t="s">
        <v>3734</v>
      </c>
      <c r="B69" s="130" t="s">
        <v>3735</v>
      </c>
      <c r="C69" s="131" t="s">
        <v>896</v>
      </c>
      <c r="D69" s="132" t="s">
        <v>896</v>
      </c>
      <c r="E69" s="133" t="s">
        <v>896</v>
      </c>
      <c r="F69" s="134" t="s">
        <v>896</v>
      </c>
      <c r="G69" s="130" t="s">
        <v>1620</v>
      </c>
      <c r="H69" s="225"/>
      <c r="I69" s="185" t="s">
        <v>3736</v>
      </c>
      <c r="J69" s="185" t="s">
        <v>2290</v>
      </c>
      <c r="K69" s="186" t="s">
        <v>3737</v>
      </c>
      <c r="L69" s="185" t="s">
        <v>1662</v>
      </c>
      <c r="M69" s="225"/>
      <c r="N69" s="186" t="s">
        <v>3738</v>
      </c>
      <c r="O69" s="186" t="s">
        <v>2749</v>
      </c>
      <c r="P69" s="186" t="s">
        <v>2412</v>
      </c>
      <c r="Q69" s="225"/>
      <c r="R69" s="185" t="s">
        <v>2880</v>
      </c>
      <c r="S69" s="185" t="s">
        <v>763</v>
      </c>
      <c r="T69" s="225"/>
      <c r="U69" s="225"/>
      <c r="V69" s="225"/>
      <c r="W69" s="164"/>
      <c r="X69" s="185" t="s">
        <v>2720</v>
      </c>
      <c r="Y69" s="186" t="s">
        <v>130</v>
      </c>
      <c r="Z69" s="186" t="s">
        <v>1946</v>
      </c>
      <c r="AA69" s="252" t="s">
        <v>3739</v>
      </c>
      <c r="AB69" s="455" t="s">
        <v>3060</v>
      </c>
      <c r="AC69" s="185" t="s">
        <v>3740</v>
      </c>
      <c r="AD69" s="185"/>
      <c r="AE69" s="186" t="s">
        <v>3741</v>
      </c>
      <c r="AF69" s="186" t="s">
        <v>3671</v>
      </c>
      <c r="AG69" s="225"/>
      <c r="AH69" s="225"/>
      <c r="AI69" s="225"/>
      <c r="AJ69" s="185" t="s">
        <v>3742</v>
      </c>
      <c r="AK69" s="164"/>
      <c r="AL69" s="186"/>
      <c r="AM69" s="186" t="s">
        <v>3743</v>
      </c>
      <c r="AN69" s="225"/>
      <c r="AO69" s="186" t="s">
        <v>971</v>
      </c>
      <c r="AP69" s="225"/>
      <c r="AQ69" s="225"/>
      <c r="AR69" s="225"/>
      <c r="AS69" s="225"/>
      <c r="AT69" s="186" t="s">
        <v>295</v>
      </c>
      <c r="AU69" s="225"/>
      <c r="AV69" s="225"/>
      <c r="AW69" s="186" t="s">
        <v>1080</v>
      </c>
      <c r="AX69" s="225"/>
      <c r="AY69" s="170"/>
      <c r="AZ69" s="225"/>
      <c r="BA69" s="225"/>
      <c r="BB69" s="186" t="s">
        <v>2423</v>
      </c>
      <c r="BC69" s="455" t="s">
        <v>3744</v>
      </c>
      <c r="BD69" s="186" t="s">
        <v>2315</v>
      </c>
      <c r="BE69" s="225"/>
      <c r="BF69" s="225"/>
      <c r="BG69" s="186" t="s">
        <v>1014</v>
      </c>
      <c r="BH69" s="186" t="s">
        <v>3745</v>
      </c>
      <c r="BI69" s="186"/>
      <c r="BJ69" s="225"/>
      <c r="BK69" s="225"/>
      <c r="BL69" s="186" t="s">
        <v>2615</v>
      </c>
      <c r="BM69" s="225"/>
      <c r="BN69" s="225"/>
      <c r="BO69" s="170"/>
      <c r="BP69" s="185" t="s">
        <v>3746</v>
      </c>
      <c r="BQ69" s="185" t="s">
        <v>2515</v>
      </c>
      <c r="BR69" s="186" t="s">
        <v>2249</v>
      </c>
      <c r="BS69" s="185" t="s">
        <v>3747</v>
      </c>
      <c r="BT69" s="186" t="s">
        <v>3748</v>
      </c>
      <c r="BU69" s="186" t="s">
        <v>1904</v>
      </c>
      <c r="BV69" s="225"/>
      <c r="BW69" s="186" t="s">
        <v>3749</v>
      </c>
      <c r="BX69" s="186"/>
      <c r="BY69" s="186" t="s">
        <v>3750</v>
      </c>
      <c r="BZ69" s="225"/>
      <c r="CA69" s="225"/>
      <c r="CB69" s="225"/>
      <c r="CC69" s="225"/>
      <c r="CD69" s="207" t="s">
        <v>3751</v>
      </c>
      <c r="CE69" s="207"/>
      <c r="CF69" s="186" t="s">
        <v>1830</v>
      </c>
      <c r="CG69" s="186" t="s">
        <v>3518</v>
      </c>
      <c r="CH69" s="225"/>
      <c r="CI69" s="186" t="s">
        <v>3752</v>
      </c>
      <c r="CJ69" s="225"/>
      <c r="CK69" s="185" t="s">
        <v>3753</v>
      </c>
      <c r="CL69" s="185" t="s">
        <v>2465</v>
      </c>
      <c r="CM69" s="186" t="s">
        <v>211</v>
      </c>
      <c r="CN69" s="225"/>
      <c r="CO69" s="225"/>
      <c r="CP69" s="225"/>
      <c r="CQ69" s="225"/>
      <c r="CR69" s="185" t="s">
        <v>3754</v>
      </c>
      <c r="CS69" s="170"/>
      <c r="CT69" s="185" t="s">
        <v>3755</v>
      </c>
      <c r="CU69" s="225"/>
      <c r="CV69" s="186" t="s">
        <v>2968</v>
      </c>
      <c r="CW69" s="225"/>
      <c r="CX69" s="186" t="s">
        <v>3756</v>
      </c>
      <c r="CY69" s="186" t="s">
        <v>461</v>
      </c>
      <c r="CZ69" s="185" t="s">
        <v>3757</v>
      </c>
      <c r="DA69" s="185" t="s">
        <v>3325</v>
      </c>
      <c r="DB69" s="225"/>
      <c r="DC69" s="225"/>
      <c r="DD69" s="225"/>
      <c r="DE69" s="185" t="s">
        <v>3758</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3759</v>
      </c>
      <c r="B70" s="63" t="s">
        <v>3760</v>
      </c>
      <c r="C70" s="64" t="s">
        <v>821</v>
      </c>
      <c r="D70" s="65" t="s">
        <v>821</v>
      </c>
      <c r="E70" s="66" t="s">
        <v>821</v>
      </c>
      <c r="F70" s="67" t="s">
        <v>618</v>
      </c>
      <c r="G70" s="63" t="s">
        <v>3761</v>
      </c>
      <c r="H70" s="243"/>
      <c r="I70" s="243"/>
      <c r="J70" s="243"/>
      <c r="K70" s="323" t="s">
        <v>1544</v>
      </c>
      <c r="L70" s="163"/>
      <c r="M70" s="243"/>
      <c r="N70" s="456" t="s">
        <v>3762</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3763</v>
      </c>
      <c r="AA70" s="460" t="s">
        <v>994</v>
      </c>
      <c r="AB70" s="461" t="s">
        <v>3764</v>
      </c>
      <c r="AC70" s="254"/>
      <c r="AD70" s="254"/>
      <c r="AE70" s="462" t="s">
        <v>348</v>
      </c>
      <c r="AF70" s="461" t="s">
        <v>1672</v>
      </c>
      <c r="AG70" s="254"/>
      <c r="AH70" s="254"/>
      <c r="AI70" s="254"/>
      <c r="AJ70" s="254"/>
      <c r="AK70" s="164"/>
      <c r="AL70" s="233"/>
      <c r="AM70" s="233"/>
      <c r="AN70" s="233"/>
      <c r="AO70" s="233"/>
      <c r="AP70" s="233"/>
      <c r="AQ70" s="233"/>
      <c r="AR70" s="233"/>
      <c r="AS70" s="463" t="s">
        <v>2132</v>
      </c>
      <c r="AT70" s="169" t="s">
        <v>3765</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3135</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3766</v>
      </c>
      <c r="B71" s="130" t="s">
        <v>3767</v>
      </c>
      <c r="C71" s="131" t="s">
        <v>896</v>
      </c>
      <c r="D71" s="132" t="s">
        <v>896</v>
      </c>
      <c r="E71" s="133" t="s">
        <v>896</v>
      </c>
      <c r="F71" s="134" t="s">
        <v>3768</v>
      </c>
      <c r="G71" s="130" t="s">
        <v>3769</v>
      </c>
      <c r="H71" s="225"/>
      <c r="I71" s="225"/>
      <c r="J71" s="154" t="s">
        <v>3770</v>
      </c>
      <c r="K71" s="142" t="s">
        <v>981</v>
      </c>
      <c r="L71" s="185" t="s">
        <v>3771</v>
      </c>
      <c r="M71" s="225"/>
      <c r="N71" s="225"/>
      <c r="O71" s="225"/>
      <c r="P71" s="185" t="s">
        <v>3225</v>
      </c>
      <c r="Q71" s="225"/>
      <c r="R71" s="225"/>
      <c r="S71" s="225"/>
      <c r="T71" s="225"/>
      <c r="U71" s="185" t="s">
        <v>3772</v>
      </c>
      <c r="V71" s="225"/>
      <c r="W71" s="164"/>
      <c r="X71" s="142" t="s">
        <v>909</v>
      </c>
      <c r="Y71" s="225"/>
      <c r="Z71" s="142" t="s">
        <v>335</v>
      </c>
      <c r="AA71" s="185" t="s">
        <v>3773</v>
      </c>
      <c r="AB71" s="210" t="s">
        <v>836</v>
      </c>
      <c r="AC71" s="185" t="s">
        <v>3774</v>
      </c>
      <c r="AD71" s="225"/>
      <c r="AE71" s="185" t="s">
        <v>1675</v>
      </c>
      <c r="AF71" s="142" t="s">
        <v>2715</v>
      </c>
      <c r="AG71" s="225"/>
      <c r="AH71" s="225"/>
      <c r="AI71" s="225"/>
      <c r="AJ71" s="225"/>
      <c r="AK71" s="164"/>
      <c r="AL71" s="225"/>
      <c r="AM71" s="210" t="s">
        <v>3775</v>
      </c>
      <c r="AN71" s="225"/>
      <c r="AO71" s="225"/>
      <c r="AP71" s="225"/>
      <c r="AQ71" s="225"/>
      <c r="AR71" s="225"/>
      <c r="AS71" s="142" t="s">
        <v>3776</v>
      </c>
      <c r="AT71" s="185" t="s">
        <v>553</v>
      </c>
      <c r="AU71" s="225"/>
      <c r="AV71" s="225"/>
      <c r="AW71" s="225"/>
      <c r="AX71" s="225"/>
      <c r="AY71" s="170"/>
      <c r="AZ71" s="225"/>
      <c r="BA71" s="185" t="s">
        <v>3535</v>
      </c>
      <c r="BB71" s="185" t="s">
        <v>2750</v>
      </c>
      <c r="BC71" s="185" t="s">
        <v>3777</v>
      </c>
      <c r="BD71" s="186" t="s">
        <v>3778</v>
      </c>
      <c r="BE71" s="225"/>
      <c r="BF71" s="225"/>
      <c r="BG71" s="185" t="s">
        <v>2797</v>
      </c>
      <c r="BH71" s="191"/>
      <c r="BI71" s="185"/>
      <c r="BJ71" s="185" t="s">
        <v>2429</v>
      </c>
      <c r="BK71" s="225"/>
      <c r="BL71" s="225"/>
      <c r="BM71" s="225"/>
      <c r="BN71" s="225"/>
      <c r="BO71" s="170"/>
      <c r="BP71" s="185"/>
      <c r="BQ71" s="185" t="s">
        <v>3444</v>
      </c>
      <c r="BR71" s="225"/>
      <c r="BS71" s="185" t="s">
        <v>3779</v>
      </c>
      <c r="BT71" s="185" t="s">
        <v>2972</v>
      </c>
      <c r="BU71" s="142" t="s">
        <v>2857</v>
      </c>
      <c r="BV71" s="225"/>
      <c r="BW71" s="225"/>
      <c r="BX71" s="225"/>
      <c r="BY71" s="142" t="s">
        <v>1517</v>
      </c>
      <c r="BZ71" s="225"/>
      <c r="CA71" s="225"/>
      <c r="CB71" s="225"/>
      <c r="CC71" s="225"/>
      <c r="CD71" s="225"/>
      <c r="CE71" s="225"/>
      <c r="CF71" s="225"/>
      <c r="CG71" s="225"/>
      <c r="CH71" s="185" t="s">
        <v>3780</v>
      </c>
      <c r="CI71" s="225"/>
      <c r="CJ71" s="225"/>
      <c r="CK71" s="225"/>
      <c r="CL71" s="225"/>
      <c r="CM71" s="142" t="s">
        <v>2225</v>
      </c>
      <c r="CN71" s="225"/>
      <c r="CO71" s="225"/>
      <c r="CP71" s="225"/>
      <c r="CQ71" s="225"/>
      <c r="CR71" s="225"/>
      <c r="CS71" s="170"/>
      <c r="CT71" s="185" t="s">
        <v>3781</v>
      </c>
      <c r="CU71" s="225"/>
      <c r="CV71" s="225"/>
      <c r="CW71" s="186" t="s">
        <v>3519</v>
      </c>
      <c r="CX71" s="185" t="s">
        <v>3782</v>
      </c>
      <c r="CY71" s="185" t="s">
        <v>1102</v>
      </c>
      <c r="CZ71" s="225"/>
      <c r="DA71" s="185" t="s">
        <v>3783</v>
      </c>
      <c r="DB71" s="225"/>
      <c r="DC71" s="225"/>
      <c r="DD71" s="225"/>
      <c r="DE71" s="225"/>
      <c r="DF71" s="170"/>
      <c r="DG71" s="211"/>
      <c r="DH71" s="225"/>
      <c r="DI71" s="225"/>
      <c r="DJ71" s="225"/>
      <c r="DK71" s="225"/>
      <c r="DL71" s="225"/>
      <c r="DM71" s="225"/>
      <c r="DN71" s="225"/>
      <c r="DO71" s="225"/>
      <c r="DP71" s="225"/>
      <c r="DQ71" s="225"/>
      <c r="DR71" s="225"/>
      <c r="DS71" s="225"/>
      <c r="DT71" s="185" t="s">
        <v>3784</v>
      </c>
      <c r="DU71" s="225"/>
      <c r="DV71" s="225"/>
      <c r="DW71" s="207"/>
      <c r="DX71" s="225"/>
      <c r="DY71" s="225"/>
      <c r="DZ71" s="225"/>
      <c r="EA71" s="225"/>
      <c r="EB71" s="225"/>
    </row>
    <row r="72" ht="15.75" customHeight="1">
      <c r="A72" s="470" t="s">
        <v>3785</v>
      </c>
      <c r="B72" s="63" t="s">
        <v>3786</v>
      </c>
      <c r="C72" s="64" t="s">
        <v>896</v>
      </c>
      <c r="D72" s="65" t="s">
        <v>896</v>
      </c>
      <c r="E72" s="66" t="s">
        <v>896</v>
      </c>
      <c r="F72" s="67" t="s">
        <v>426</v>
      </c>
      <c r="G72" s="63" t="s">
        <v>2737</v>
      </c>
      <c r="H72" s="471"/>
      <c r="I72" s="243"/>
      <c r="J72" s="161" t="s">
        <v>919</v>
      </c>
      <c r="K72" s="161" t="s">
        <v>3787</v>
      </c>
      <c r="L72" s="161" t="s">
        <v>3788</v>
      </c>
      <c r="M72" s="161" t="s">
        <v>3789</v>
      </c>
      <c r="N72" s="161" t="s">
        <v>3790</v>
      </c>
      <c r="O72" s="161" t="s">
        <v>3791</v>
      </c>
      <c r="P72" s="71" t="s">
        <v>1872</v>
      </c>
      <c r="Q72" s="243"/>
      <c r="R72" s="243"/>
      <c r="S72" s="243"/>
      <c r="T72" s="243"/>
      <c r="U72" s="243"/>
      <c r="V72" s="161" t="s">
        <v>3792</v>
      </c>
      <c r="W72" s="164"/>
      <c r="X72" s="229" t="s">
        <v>3793</v>
      </c>
      <c r="Y72" s="230" t="s">
        <v>2001</v>
      </c>
      <c r="Z72" s="79" t="s">
        <v>3794</v>
      </c>
      <c r="AA72" s="230" t="s">
        <v>3104</v>
      </c>
      <c r="AB72" s="230" t="s">
        <v>3795</v>
      </c>
      <c r="AC72" s="229" t="s">
        <v>2231</v>
      </c>
      <c r="AD72" s="230"/>
      <c r="AE72" s="165" t="s">
        <v>3796</v>
      </c>
      <c r="AF72" s="79" t="s">
        <v>1331</v>
      </c>
      <c r="AG72" s="254"/>
      <c r="AH72" s="254"/>
      <c r="AI72" s="254"/>
      <c r="AJ72" s="230" t="s">
        <v>3797</v>
      </c>
      <c r="AK72" s="164"/>
      <c r="AL72" s="332"/>
      <c r="AM72" s="332"/>
      <c r="AN72" s="332"/>
      <c r="AO72" s="332"/>
      <c r="AP72" s="262" t="s">
        <v>531</v>
      </c>
      <c r="AQ72" s="233"/>
      <c r="AR72" s="233"/>
      <c r="AS72" s="262" t="s">
        <v>517</v>
      </c>
      <c r="AT72" s="331" t="s">
        <v>3798</v>
      </c>
      <c r="AU72" s="233"/>
      <c r="AV72" s="233"/>
      <c r="AW72" s="85" t="s">
        <v>110</v>
      </c>
      <c r="AX72" s="262" t="s">
        <v>3799</v>
      </c>
      <c r="AY72" s="170"/>
      <c r="AZ72" s="173" t="s">
        <v>3800</v>
      </c>
      <c r="BA72" s="173" t="s">
        <v>1232</v>
      </c>
      <c r="BB72" s="173" t="s">
        <v>3801</v>
      </c>
      <c r="BC72" s="234"/>
      <c r="BD72" s="173" t="s">
        <v>1764</v>
      </c>
      <c r="BE72" s="234"/>
      <c r="BF72" s="234"/>
      <c r="BG72" s="472" t="s">
        <v>3802</v>
      </c>
      <c r="BH72" s="234"/>
      <c r="BI72" s="173" t="s">
        <v>3803</v>
      </c>
      <c r="BJ72" s="234"/>
      <c r="BK72" s="173"/>
      <c r="BL72" s="173" t="s">
        <v>3719</v>
      </c>
      <c r="BM72" s="173" t="s">
        <v>3804</v>
      </c>
      <c r="BN72" s="234"/>
      <c r="BO72" s="170"/>
      <c r="BP72" s="218"/>
      <c r="BQ72" s="177" t="s">
        <v>1629</v>
      </c>
      <c r="BR72" s="473" t="s">
        <v>3805</v>
      </c>
      <c r="BS72" s="177" t="s">
        <v>2909</v>
      </c>
      <c r="BT72" s="177" t="s">
        <v>3806</v>
      </c>
      <c r="BU72" s="177" t="s">
        <v>2138</v>
      </c>
      <c r="BV72" s="218"/>
      <c r="BW72" s="218"/>
      <c r="BX72" s="218"/>
      <c r="BY72" s="177" t="s">
        <v>423</v>
      </c>
      <c r="BZ72" s="103" t="s">
        <v>3807</v>
      </c>
      <c r="CA72" s="218"/>
      <c r="CB72" s="218"/>
      <c r="CC72" s="103" t="s">
        <v>1909</v>
      </c>
      <c r="CD72" s="177" t="s">
        <v>3808</v>
      </c>
      <c r="CE72" s="177"/>
      <c r="CF72" s="242" t="s">
        <v>3809</v>
      </c>
      <c r="CG72" s="111" t="s">
        <v>1974</v>
      </c>
      <c r="CH72" s="242" t="s">
        <v>3810</v>
      </c>
      <c r="CI72" s="242" t="s">
        <v>3811</v>
      </c>
      <c r="CJ72" s="236"/>
      <c r="CK72" s="236"/>
      <c r="CL72" s="242" t="s">
        <v>3812</v>
      </c>
      <c r="CM72" s="111" t="s">
        <v>3147</v>
      </c>
      <c r="CN72" s="236"/>
      <c r="CO72" s="242"/>
      <c r="CP72" s="236"/>
      <c r="CQ72" s="236"/>
      <c r="CR72" s="242" t="s">
        <v>3813</v>
      </c>
      <c r="CS72" s="170"/>
      <c r="CT72" s="237" t="s">
        <v>3688</v>
      </c>
      <c r="CU72" s="219"/>
      <c r="CV72" s="334" t="s">
        <v>3814</v>
      </c>
      <c r="CW72" s="237" t="s">
        <v>3390</v>
      </c>
      <c r="CX72" s="237" t="s">
        <v>3815</v>
      </c>
      <c r="CY72" s="237" t="s">
        <v>3816</v>
      </c>
      <c r="CZ72" s="120" t="s">
        <v>3817</v>
      </c>
      <c r="DA72" s="237" t="s">
        <v>3325</v>
      </c>
      <c r="DB72" s="334" t="s">
        <v>3818</v>
      </c>
      <c r="DC72" s="219"/>
      <c r="DD72" s="219"/>
      <c r="DE72" s="120" t="s">
        <v>3819</v>
      </c>
      <c r="DF72" s="170"/>
      <c r="DG72" s="220"/>
      <c r="DH72" s="220"/>
      <c r="DI72" s="220"/>
      <c r="DJ72" s="251" t="s">
        <v>3820</v>
      </c>
      <c r="DK72" s="220"/>
      <c r="DL72" s="220"/>
      <c r="DM72" s="220"/>
      <c r="DN72" s="251" t="s">
        <v>870</v>
      </c>
      <c r="DO72" s="220"/>
      <c r="DP72" s="251" t="s">
        <v>3821</v>
      </c>
      <c r="DQ72" s="220"/>
      <c r="DR72" s="220"/>
      <c r="DS72" s="220"/>
      <c r="DT72" s="220"/>
      <c r="DU72" s="220"/>
      <c r="DV72" s="251"/>
      <c r="DW72" s="222" t="s">
        <v>3822</v>
      </c>
      <c r="DX72" s="220"/>
      <c r="DY72" s="220"/>
      <c r="DZ72" s="251" t="s">
        <v>158</v>
      </c>
      <c r="EA72" s="220"/>
      <c r="EB72" s="220"/>
    </row>
    <row r="73" ht="15.75" customHeight="1">
      <c r="A73" s="223" t="s">
        <v>3823</v>
      </c>
      <c r="B73" s="130" t="s">
        <v>3824</v>
      </c>
      <c r="C73" s="131" t="s">
        <v>896</v>
      </c>
      <c r="D73" s="132" t="s">
        <v>896</v>
      </c>
      <c r="E73" s="133" t="s">
        <v>896</v>
      </c>
      <c r="F73" s="134" t="s">
        <v>325</v>
      </c>
      <c r="G73" s="130" t="s">
        <v>3825</v>
      </c>
      <c r="H73" s="225"/>
      <c r="I73" s="186" t="s">
        <v>2089</v>
      </c>
      <c r="J73" s="186" t="s">
        <v>3474</v>
      </c>
      <c r="K73" s="186" t="s">
        <v>1823</v>
      </c>
      <c r="L73" s="212" t="s">
        <v>3826</v>
      </c>
      <c r="M73" s="225"/>
      <c r="N73" s="186" t="s">
        <v>3827</v>
      </c>
      <c r="O73" s="186" t="s">
        <v>3828</v>
      </c>
      <c r="P73" s="186" t="s">
        <v>1872</v>
      </c>
      <c r="Q73" s="225"/>
      <c r="R73" s="225"/>
      <c r="S73" s="225"/>
      <c r="T73" s="225"/>
      <c r="U73" s="225"/>
      <c r="V73" s="225"/>
      <c r="W73" s="164"/>
      <c r="X73" s="186" t="s">
        <v>3829</v>
      </c>
      <c r="Y73" s="186" t="s">
        <v>3830</v>
      </c>
      <c r="Z73" s="186" t="s">
        <v>3831</v>
      </c>
      <c r="AA73" s="186" t="s">
        <v>1949</v>
      </c>
      <c r="AB73" s="142" t="s">
        <v>913</v>
      </c>
      <c r="AC73" s="186" t="s">
        <v>3832</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3833</v>
      </c>
      <c r="BH73" s="225"/>
      <c r="BI73" s="225"/>
      <c r="BJ73" s="225"/>
      <c r="BK73" s="225"/>
      <c r="BL73" s="225"/>
      <c r="BM73" s="225"/>
      <c r="BN73" s="225"/>
      <c r="BO73" s="170"/>
      <c r="BP73" s="225"/>
      <c r="BQ73" s="186" t="s">
        <v>1797</v>
      </c>
      <c r="BR73" s="186" t="s">
        <v>3834</v>
      </c>
      <c r="BS73" s="186" t="s">
        <v>3543</v>
      </c>
      <c r="BT73" s="186" t="s">
        <v>3835</v>
      </c>
      <c r="BU73" s="186" t="s">
        <v>3481</v>
      </c>
      <c r="BV73" s="225"/>
      <c r="BW73" s="225"/>
      <c r="BX73" s="186" t="s">
        <v>3836</v>
      </c>
      <c r="BY73" s="225"/>
      <c r="BZ73" s="225"/>
      <c r="CA73" s="225"/>
      <c r="CB73" s="225"/>
      <c r="CC73" s="225"/>
      <c r="CD73" s="225"/>
      <c r="CE73" s="225"/>
      <c r="CF73" s="186" t="s">
        <v>3105</v>
      </c>
      <c r="CG73" s="142" t="s">
        <v>1974</v>
      </c>
      <c r="CH73" s="225"/>
      <c r="CI73" s="225"/>
      <c r="CJ73" s="225"/>
      <c r="CK73" s="225"/>
      <c r="CL73" s="253" t="s">
        <v>1440</v>
      </c>
      <c r="CM73" s="225"/>
      <c r="CN73" s="225"/>
      <c r="CO73" s="225"/>
      <c r="CP73" s="225"/>
      <c r="CQ73" s="225"/>
      <c r="CR73" s="225"/>
      <c r="CS73" s="170"/>
      <c r="CT73" s="186" t="s">
        <v>3837</v>
      </c>
      <c r="CU73" s="225"/>
      <c r="CV73" s="225"/>
      <c r="CW73" s="225"/>
      <c r="CX73" s="186" t="s">
        <v>3838</v>
      </c>
      <c r="CY73" s="225"/>
      <c r="CZ73" s="142" t="s">
        <v>3839</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3840</v>
      </c>
      <c r="B74" s="63" t="s">
        <v>3841</v>
      </c>
      <c r="C74" s="64" t="s">
        <v>821</v>
      </c>
      <c r="D74" s="65" t="s">
        <v>896</v>
      </c>
      <c r="E74" s="66" t="s">
        <v>896</v>
      </c>
      <c r="F74" s="67" t="s">
        <v>895</v>
      </c>
      <c r="G74" s="63" t="s">
        <v>3842</v>
      </c>
      <c r="H74" s="243"/>
      <c r="I74" s="161" t="s">
        <v>3384</v>
      </c>
      <c r="J74" s="354" t="s">
        <v>3843</v>
      </c>
      <c r="K74" s="71" t="s">
        <v>1161</v>
      </c>
      <c r="L74" s="161" t="s">
        <v>3844</v>
      </c>
      <c r="M74" s="161" t="s">
        <v>3845</v>
      </c>
      <c r="N74" s="161" t="s">
        <v>1341</v>
      </c>
      <c r="O74" s="161" t="s">
        <v>1698</v>
      </c>
      <c r="P74" s="163" t="s">
        <v>3846</v>
      </c>
      <c r="Q74" s="243"/>
      <c r="R74" s="243"/>
      <c r="S74" s="243"/>
      <c r="T74" s="243"/>
      <c r="U74" s="243"/>
      <c r="V74" s="243"/>
      <c r="W74" s="164"/>
      <c r="X74" s="340" t="s">
        <v>872</v>
      </c>
      <c r="Y74" s="254"/>
      <c r="Z74" s="79" t="s">
        <v>2230</v>
      </c>
      <c r="AA74" s="230" t="s">
        <v>3847</v>
      </c>
      <c r="AB74" s="230" t="s">
        <v>2698</v>
      </c>
      <c r="AC74" s="230" t="s">
        <v>3848</v>
      </c>
      <c r="AD74" s="254"/>
      <c r="AE74" s="229" t="s">
        <v>567</v>
      </c>
      <c r="AF74" s="166" t="s">
        <v>3849</v>
      </c>
      <c r="AG74" s="254"/>
      <c r="AH74" s="254"/>
      <c r="AI74" s="254"/>
      <c r="AJ74" s="254"/>
      <c r="AK74" s="164"/>
      <c r="AL74" s="233"/>
      <c r="AM74" s="262" t="s">
        <v>160</v>
      </c>
      <c r="AN74" s="233"/>
      <c r="AO74" s="233"/>
      <c r="AP74" s="233"/>
      <c r="AQ74" s="233"/>
      <c r="AR74" s="233"/>
      <c r="AS74" s="262" t="s">
        <v>448</v>
      </c>
      <c r="AT74" s="169" t="s">
        <v>1958</v>
      </c>
      <c r="AU74" s="233"/>
      <c r="AV74" s="233"/>
      <c r="AW74" s="233"/>
      <c r="AX74" s="233"/>
      <c r="AY74" s="170"/>
      <c r="AZ74" s="198"/>
      <c r="BA74" s="173" t="s">
        <v>881</v>
      </c>
      <c r="BB74" s="173" t="s">
        <v>737</v>
      </c>
      <c r="BC74" s="234"/>
      <c r="BD74" s="173" t="s">
        <v>3432</v>
      </c>
      <c r="BE74" s="234"/>
      <c r="BF74" s="234"/>
      <c r="BG74" s="91" t="s">
        <v>1415</v>
      </c>
      <c r="BH74" s="173" t="s">
        <v>3850</v>
      </c>
      <c r="BI74" s="198"/>
      <c r="BJ74" s="173" t="s">
        <v>1696</v>
      </c>
      <c r="BK74" s="234"/>
      <c r="BL74" s="234"/>
      <c r="BM74" s="234"/>
      <c r="BN74" s="234"/>
      <c r="BO74" s="170"/>
      <c r="BP74" s="177" t="s">
        <v>3851</v>
      </c>
      <c r="BQ74" s="177" t="s">
        <v>3852</v>
      </c>
      <c r="BR74" s="199" t="s">
        <v>3140</v>
      </c>
      <c r="BS74" s="199" t="s">
        <v>3853</v>
      </c>
      <c r="BT74" s="177" t="s">
        <v>3854</v>
      </c>
      <c r="BU74" s="475" t="s">
        <v>3820</v>
      </c>
      <c r="BV74" s="218"/>
      <c r="BW74" s="199" t="s">
        <v>3855</v>
      </c>
      <c r="BX74" s="218"/>
      <c r="BY74" s="177" t="s">
        <v>3443</v>
      </c>
      <c r="BZ74" s="218"/>
      <c r="CA74" s="218"/>
      <c r="CB74" s="218"/>
      <c r="CC74" s="177" t="s">
        <v>2110</v>
      </c>
      <c r="CD74" s="218"/>
      <c r="CE74" s="218"/>
      <c r="CF74" s="242" t="s">
        <v>3856</v>
      </c>
      <c r="CG74" s="242" t="s">
        <v>2075</v>
      </c>
      <c r="CH74" s="249" t="s">
        <v>3857</v>
      </c>
      <c r="CI74" s="236"/>
      <c r="CJ74" s="236"/>
      <c r="CK74" s="236"/>
      <c r="CL74" s="242" t="s">
        <v>2109</v>
      </c>
      <c r="CM74" s="242" t="s">
        <v>3858</v>
      </c>
      <c r="CN74" s="236"/>
      <c r="CO74" s="236"/>
      <c r="CP74" s="236"/>
      <c r="CQ74" s="236"/>
      <c r="CR74" s="236"/>
      <c r="CS74" s="170"/>
      <c r="CT74" s="237" t="s">
        <v>1435</v>
      </c>
      <c r="CU74" s="237" t="s">
        <v>3859</v>
      </c>
      <c r="CV74" s="237" t="s">
        <v>3860</v>
      </c>
      <c r="CW74" s="219"/>
      <c r="CX74" s="219"/>
      <c r="CY74" s="219"/>
      <c r="CZ74" s="237" t="s">
        <v>3861</v>
      </c>
      <c r="DA74" s="114" t="s">
        <v>3862</v>
      </c>
      <c r="DB74" s="219"/>
      <c r="DC74" s="219"/>
      <c r="DD74" s="219"/>
      <c r="DE74" s="219"/>
      <c r="DF74" s="170"/>
      <c r="DG74" s="220"/>
      <c r="DH74" s="220"/>
      <c r="DI74" s="220"/>
      <c r="DJ74" s="220"/>
      <c r="DK74" s="220"/>
      <c r="DL74" s="220"/>
      <c r="DM74" s="220"/>
      <c r="DN74" s="204" t="s">
        <v>3863</v>
      </c>
      <c r="DO74" s="476"/>
      <c r="DP74" s="221"/>
      <c r="DQ74" s="220"/>
      <c r="DR74" s="220"/>
      <c r="DS74" s="220"/>
      <c r="DT74" s="220"/>
      <c r="DU74" s="220"/>
      <c r="DV74" s="220"/>
      <c r="DW74" s="222"/>
      <c r="DX74" s="220"/>
      <c r="DY74" s="220"/>
      <c r="DZ74" s="220"/>
      <c r="EA74" s="220"/>
      <c r="EB74" s="220"/>
    </row>
    <row r="75" ht="15.75" customHeight="1">
      <c r="A75" s="223" t="s">
        <v>3864</v>
      </c>
      <c r="B75" s="130" t="s">
        <v>3865</v>
      </c>
      <c r="C75" s="131" t="s">
        <v>896</v>
      </c>
      <c r="D75" s="132" t="s">
        <v>896</v>
      </c>
      <c r="E75" s="133" t="s">
        <v>896</v>
      </c>
      <c r="F75" s="134" t="s">
        <v>620</v>
      </c>
      <c r="G75" s="130" t="s">
        <v>2708</v>
      </c>
      <c r="H75" s="186" t="s">
        <v>3866</v>
      </c>
      <c r="I75" s="225"/>
      <c r="J75" s="186" t="s">
        <v>2555</v>
      </c>
      <c r="K75" s="186" t="s">
        <v>3867</v>
      </c>
      <c r="L75" s="186" t="s">
        <v>3868</v>
      </c>
      <c r="M75" s="186" t="s">
        <v>702</v>
      </c>
      <c r="N75" s="186" t="s">
        <v>3869</v>
      </c>
      <c r="O75" s="186" t="s">
        <v>1344</v>
      </c>
      <c r="P75" s="186" t="s">
        <v>2704</v>
      </c>
      <c r="Q75" s="225"/>
      <c r="R75" s="225"/>
      <c r="S75" s="225"/>
      <c r="T75" s="225"/>
      <c r="U75" s="225"/>
      <c r="V75" s="225"/>
      <c r="W75" s="164"/>
      <c r="X75" s="225"/>
      <c r="Y75" s="186" t="s">
        <v>2841</v>
      </c>
      <c r="Z75" s="186" t="s">
        <v>1127</v>
      </c>
      <c r="AA75" s="187" t="s">
        <v>1370</v>
      </c>
      <c r="AB75" s="186" t="s">
        <v>3487</v>
      </c>
      <c r="AC75" s="186" t="s">
        <v>3870</v>
      </c>
      <c r="AD75" s="225"/>
      <c r="AE75" s="225"/>
      <c r="AF75" s="186" t="s">
        <v>2534</v>
      </c>
      <c r="AG75" s="225"/>
      <c r="AH75" s="225"/>
      <c r="AI75" s="225"/>
      <c r="AJ75" s="225"/>
      <c r="AK75" s="164"/>
      <c r="AL75" s="225"/>
      <c r="AM75" s="225"/>
      <c r="AN75" s="225"/>
      <c r="AO75" s="225"/>
      <c r="AP75" s="225"/>
      <c r="AQ75" s="225"/>
      <c r="AR75" s="225"/>
      <c r="AS75" s="159" t="str">
        <f>HYPERLINK("https://clips.twitch.tv/WiseAntsyAsparagusCoolStoryBro","18.27")</f>
        <v>18.27</v>
      </c>
      <c r="AT75" s="186" t="s">
        <v>3871</v>
      </c>
      <c r="AU75" s="225"/>
      <c r="AV75" s="225"/>
      <c r="AW75" s="225"/>
      <c r="AX75" s="225"/>
      <c r="AY75" s="170"/>
      <c r="AZ75" s="225"/>
      <c r="BA75" s="186" t="s">
        <v>2680</v>
      </c>
      <c r="BB75" s="186" t="s">
        <v>3872</v>
      </c>
      <c r="BC75" s="186" t="s">
        <v>776</v>
      </c>
      <c r="BD75" s="186"/>
      <c r="BE75" s="186" t="s">
        <v>995</v>
      </c>
      <c r="BF75" s="225"/>
      <c r="BG75" s="159" t="str">
        <f>HYPERLINK("https://www.youtube.com/watch?v=D3qit_yrtB8&amp;feature=youtu.be","27.76")</f>
        <v>27.76</v>
      </c>
      <c r="BH75" s="186" t="s">
        <v>3873</v>
      </c>
      <c r="BI75" s="186"/>
      <c r="BJ75" s="186" t="s">
        <v>3874</v>
      </c>
      <c r="BK75" s="225"/>
      <c r="BL75" s="186" t="s">
        <v>3875</v>
      </c>
      <c r="BM75" s="225"/>
      <c r="BN75" s="225"/>
      <c r="BO75" s="170"/>
      <c r="BP75" s="225"/>
      <c r="BQ75" s="186" t="s">
        <v>3876</v>
      </c>
      <c r="BR75" s="186" t="s">
        <v>3877</v>
      </c>
      <c r="BS75" s="186" t="s">
        <v>3398</v>
      </c>
      <c r="BT75" s="225"/>
      <c r="BU75" s="186" t="s">
        <v>1843</v>
      </c>
      <c r="BV75" s="225"/>
      <c r="BW75" s="186" t="s">
        <v>3878</v>
      </c>
      <c r="BX75" s="225"/>
      <c r="BY75" s="186" t="s">
        <v>3879</v>
      </c>
      <c r="BZ75" s="186" t="s">
        <v>3880</v>
      </c>
      <c r="CA75" s="225"/>
      <c r="CB75" s="225"/>
      <c r="CC75" s="225"/>
      <c r="CD75" s="225"/>
      <c r="CE75" s="225"/>
      <c r="CF75" s="186" t="s">
        <v>3881</v>
      </c>
      <c r="CG75" s="187" t="s">
        <v>1983</v>
      </c>
      <c r="CH75" s="186"/>
      <c r="CI75" s="225"/>
      <c r="CJ75" s="186" t="s">
        <v>1074</v>
      </c>
      <c r="CK75" s="225"/>
      <c r="CL75" s="187" t="s">
        <v>3060</v>
      </c>
      <c r="CM75" s="186" t="s">
        <v>3882</v>
      </c>
      <c r="CN75" s="225"/>
      <c r="CO75" s="225"/>
      <c r="CP75" s="225"/>
      <c r="CQ75" s="225"/>
      <c r="CR75" s="225"/>
      <c r="CS75" s="170"/>
      <c r="CT75" s="186" t="s">
        <v>3883</v>
      </c>
      <c r="CU75" s="186"/>
      <c r="CV75" s="186" t="s">
        <v>3321</v>
      </c>
      <c r="CW75" s="225"/>
      <c r="CX75" s="225"/>
      <c r="CY75" s="225"/>
      <c r="CZ75" s="186" t="s">
        <v>3884</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3885</v>
      </c>
      <c r="B76" s="63" t="s">
        <v>3886</v>
      </c>
      <c r="C76" s="64" t="s">
        <v>896</v>
      </c>
      <c r="D76" s="65" t="s">
        <v>896</v>
      </c>
      <c r="E76" s="66" t="s">
        <v>896</v>
      </c>
      <c r="F76" s="67" t="s">
        <v>821</v>
      </c>
      <c r="G76" s="63" t="s">
        <v>3887</v>
      </c>
      <c r="H76" s="163" t="s">
        <v>3888</v>
      </c>
      <c r="I76" s="163" t="s">
        <v>3889</v>
      </c>
      <c r="J76" s="163" t="s">
        <v>1667</v>
      </c>
      <c r="K76" s="323" t="s">
        <v>3403</v>
      </c>
      <c r="L76" s="163" t="s">
        <v>592</v>
      </c>
      <c r="M76" s="243"/>
      <c r="N76" s="163" t="s">
        <v>2678</v>
      </c>
      <c r="O76" s="163" t="s">
        <v>1999</v>
      </c>
      <c r="P76" s="163" t="s">
        <v>3058</v>
      </c>
      <c r="Q76" s="163" t="s">
        <v>3890</v>
      </c>
      <c r="R76" s="163"/>
      <c r="S76" s="163" t="s">
        <v>3891</v>
      </c>
      <c r="T76" s="243"/>
      <c r="U76" s="163" t="s">
        <v>3892</v>
      </c>
      <c r="V76" s="163" t="s">
        <v>3893</v>
      </c>
      <c r="W76" s="164"/>
      <c r="X76" s="166" t="s">
        <v>3894</v>
      </c>
      <c r="Y76" s="324" t="s">
        <v>3895</v>
      </c>
      <c r="Z76" s="166" t="s">
        <v>2101</v>
      </c>
      <c r="AA76" s="166" t="s">
        <v>3896</v>
      </c>
      <c r="AB76" s="166" t="s">
        <v>1592</v>
      </c>
      <c r="AC76" s="166" t="s">
        <v>3067</v>
      </c>
      <c r="AD76" s="166" t="s">
        <v>3897</v>
      </c>
      <c r="AE76" s="166" t="s">
        <v>3898</v>
      </c>
      <c r="AF76" s="324" t="s">
        <v>3899</v>
      </c>
      <c r="AG76" s="254"/>
      <c r="AH76" s="167"/>
      <c r="AI76" s="76" t="str">
        <f>HYPERLINK("https://www.youtube.com/watch?v=KtPfnnrz_CQ","1:01.05")</f>
        <v>1:01.05</v>
      </c>
      <c r="AJ76" s="254"/>
      <c r="AK76" s="164"/>
      <c r="AL76" s="169" t="s">
        <v>2749</v>
      </c>
      <c r="AM76" s="233"/>
      <c r="AN76" s="233"/>
      <c r="AO76" s="233"/>
      <c r="AP76" s="233"/>
      <c r="AQ76" s="233"/>
      <c r="AR76" s="233"/>
      <c r="AS76" s="245"/>
      <c r="AT76" s="233"/>
      <c r="AU76" s="233"/>
      <c r="AV76" s="233"/>
      <c r="AW76" s="169" t="s">
        <v>3900</v>
      </c>
      <c r="AX76" s="233"/>
      <c r="AY76" s="170"/>
      <c r="AZ76" s="198" t="s">
        <v>3901</v>
      </c>
      <c r="BA76" s="198" t="s">
        <v>3535</v>
      </c>
      <c r="BB76" s="198" t="s">
        <v>847</v>
      </c>
      <c r="BC76" s="198" t="s">
        <v>3902</v>
      </c>
      <c r="BD76" s="234"/>
      <c r="BE76" s="234"/>
      <c r="BF76" s="234"/>
      <c r="BG76" s="198" t="s">
        <v>3903</v>
      </c>
      <c r="BH76" s="175"/>
      <c r="BI76" s="234"/>
      <c r="BJ76" s="234"/>
      <c r="BK76" s="234"/>
      <c r="BL76" s="198" t="s">
        <v>3904</v>
      </c>
      <c r="BM76" s="198" t="s">
        <v>1858</v>
      </c>
      <c r="BN76" s="234"/>
      <c r="BO76" s="170"/>
      <c r="BP76" s="218"/>
      <c r="BQ76" s="178"/>
      <c r="BR76" s="178" t="s">
        <v>3905</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3906</v>
      </c>
      <c r="CW76" s="219"/>
      <c r="CX76" s="219"/>
      <c r="CY76" s="219"/>
      <c r="CZ76" s="181" t="s">
        <v>3907</v>
      </c>
      <c r="DA76" s="219"/>
      <c r="DB76" s="219"/>
      <c r="DC76" s="219"/>
      <c r="DD76" s="219"/>
      <c r="DE76" s="219"/>
      <c r="DF76" s="170"/>
      <c r="DG76" s="220"/>
      <c r="DH76" s="220"/>
      <c r="DI76" s="220"/>
      <c r="DJ76" s="220"/>
      <c r="DK76" s="182" t="s">
        <v>3908</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3909</v>
      </c>
      <c r="B77" s="130" t="s">
        <v>3910</v>
      </c>
      <c r="C77" s="131" t="s">
        <v>896</v>
      </c>
      <c r="D77" s="132" t="s">
        <v>896</v>
      </c>
      <c r="E77" s="133" t="s">
        <v>896</v>
      </c>
      <c r="F77" s="134" t="s">
        <v>896</v>
      </c>
      <c r="G77" s="130" t="s">
        <v>1245</v>
      </c>
      <c r="H77" s="225"/>
      <c r="I77" s="185" t="s">
        <v>3911</v>
      </c>
      <c r="J77" s="185" t="s">
        <v>1945</v>
      </c>
      <c r="K77" s="186" t="s">
        <v>695</v>
      </c>
      <c r="L77" s="185" t="s">
        <v>1045</v>
      </c>
      <c r="M77" s="225"/>
      <c r="N77" s="185" t="s">
        <v>3912</v>
      </c>
      <c r="O77" s="185" t="s">
        <v>1635</v>
      </c>
      <c r="P77" s="186" t="s">
        <v>3913</v>
      </c>
      <c r="Q77" s="225"/>
      <c r="R77" s="225"/>
      <c r="S77" s="225"/>
      <c r="T77" s="225"/>
      <c r="U77" s="225"/>
      <c r="V77" s="225"/>
      <c r="W77" s="164"/>
      <c r="X77" s="185" t="s">
        <v>2201</v>
      </c>
      <c r="Y77" s="185" t="s">
        <v>3914</v>
      </c>
      <c r="Z77" s="185" t="s">
        <v>3915</v>
      </c>
      <c r="AA77" s="185" t="s">
        <v>2865</v>
      </c>
      <c r="AB77" s="185" t="s">
        <v>3916</v>
      </c>
      <c r="AC77" s="185" t="s">
        <v>3917</v>
      </c>
      <c r="AD77" s="225"/>
      <c r="AE77" s="185" t="s">
        <v>2791</v>
      </c>
      <c r="AF77" s="186" t="s">
        <v>3918</v>
      </c>
      <c r="AG77" s="225"/>
      <c r="AH77" s="225"/>
      <c r="AI77" s="225"/>
      <c r="AJ77" s="225"/>
      <c r="AK77" s="164"/>
      <c r="AL77" s="225"/>
      <c r="AM77" s="185" t="s">
        <v>517</v>
      </c>
      <c r="AN77" s="225"/>
      <c r="AO77" s="225"/>
      <c r="AP77" s="225"/>
      <c r="AQ77" s="225"/>
      <c r="AR77" s="225"/>
      <c r="AS77" s="186" t="s">
        <v>2716</v>
      </c>
      <c r="AT77" s="185" t="s">
        <v>2768</v>
      </c>
      <c r="AU77" s="225"/>
      <c r="AV77" s="225"/>
      <c r="AW77" s="225"/>
      <c r="AX77" s="225"/>
      <c r="AY77" s="170"/>
      <c r="AZ77" s="186" t="s">
        <v>1523</v>
      </c>
      <c r="BA77" s="186" t="s">
        <v>170</v>
      </c>
      <c r="BB77" s="186" t="s">
        <v>737</v>
      </c>
      <c r="BC77" s="185" t="s">
        <v>3919</v>
      </c>
      <c r="BD77" s="186" t="s">
        <v>2937</v>
      </c>
      <c r="BE77" s="225"/>
      <c r="BF77" s="225"/>
      <c r="BG77" s="185" t="s">
        <v>2056</v>
      </c>
      <c r="BH77" s="186" t="s">
        <v>2887</v>
      </c>
      <c r="BI77" s="186"/>
      <c r="BJ77" s="186" t="s">
        <v>2429</v>
      </c>
      <c r="BK77" s="225"/>
      <c r="BL77" s="225"/>
      <c r="BM77" s="225"/>
      <c r="BN77" s="225"/>
      <c r="BO77" s="170"/>
      <c r="BP77" s="185"/>
      <c r="BQ77" s="186" t="s">
        <v>3920</v>
      </c>
      <c r="BR77" s="185" t="s">
        <v>3921</v>
      </c>
      <c r="BS77" s="186" t="s">
        <v>3922</v>
      </c>
      <c r="BT77" s="185" t="s">
        <v>3923</v>
      </c>
      <c r="BU77" s="185" t="s">
        <v>3924</v>
      </c>
      <c r="BV77" s="225"/>
      <c r="BW77" s="186" t="s">
        <v>3925</v>
      </c>
      <c r="BX77" s="185" t="s">
        <v>2359</v>
      </c>
      <c r="BY77" s="225"/>
      <c r="BZ77" s="225"/>
      <c r="CA77" s="225"/>
      <c r="CB77" s="225"/>
      <c r="CC77" s="225"/>
      <c r="CD77" s="225"/>
      <c r="CE77" s="225"/>
      <c r="CF77" s="185" t="s">
        <v>3926</v>
      </c>
      <c r="CG77" s="185" t="s">
        <v>553</v>
      </c>
      <c r="CH77" s="186" t="s">
        <v>3927</v>
      </c>
      <c r="CI77" s="186" t="s">
        <v>3928</v>
      </c>
      <c r="CJ77" s="225"/>
      <c r="CK77" s="185" t="s">
        <v>3929</v>
      </c>
      <c r="CL77" s="185" t="s">
        <v>3930</v>
      </c>
      <c r="CM77" s="185" t="s">
        <v>211</v>
      </c>
      <c r="CN77" s="225"/>
      <c r="CO77" s="225"/>
      <c r="CP77" s="225"/>
      <c r="CQ77" s="225"/>
      <c r="CR77" s="225"/>
      <c r="CS77" s="170"/>
      <c r="CT77" s="186" t="s">
        <v>3931</v>
      </c>
      <c r="CU77" s="225"/>
      <c r="CV77" s="185" t="s">
        <v>1607</v>
      </c>
      <c r="CW77" s="185" t="s">
        <v>3932</v>
      </c>
      <c r="CX77" s="186" t="s">
        <v>765</v>
      </c>
      <c r="CY77" s="186" t="s">
        <v>1636</v>
      </c>
      <c r="CZ77" s="185" t="s">
        <v>3933</v>
      </c>
      <c r="DA77" s="186" t="s">
        <v>817</v>
      </c>
      <c r="DB77" s="225"/>
      <c r="DC77" s="225"/>
      <c r="DD77" s="225"/>
      <c r="DE77" s="225"/>
      <c r="DF77" s="170"/>
      <c r="DG77" s="186" t="s">
        <v>1959</v>
      </c>
      <c r="DH77" s="225"/>
      <c r="DI77" s="225"/>
      <c r="DJ77" s="225"/>
      <c r="DK77" s="225"/>
      <c r="DL77" s="225"/>
      <c r="DM77" s="225"/>
      <c r="DN77" s="185" t="s">
        <v>3934</v>
      </c>
      <c r="DO77" s="186"/>
      <c r="DP77" s="225"/>
      <c r="DQ77" s="225"/>
      <c r="DR77" s="225"/>
      <c r="DS77" s="225"/>
      <c r="DT77" s="225"/>
      <c r="DU77" s="225"/>
      <c r="DV77" s="225"/>
      <c r="DW77" s="207"/>
      <c r="DX77" s="225"/>
      <c r="DY77" s="225"/>
      <c r="DZ77" s="225"/>
      <c r="EA77" s="225"/>
      <c r="EB77" s="225"/>
    </row>
    <row r="78" ht="15.75" customHeight="1">
      <c r="A78" s="62" t="s">
        <v>3935</v>
      </c>
      <c r="B78" s="63" t="s">
        <v>3936</v>
      </c>
      <c r="C78" s="64" t="s">
        <v>896</v>
      </c>
      <c r="D78" s="65" t="s">
        <v>896</v>
      </c>
      <c r="E78" s="66" t="s">
        <v>896</v>
      </c>
      <c r="F78" s="67" t="s">
        <v>895</v>
      </c>
      <c r="G78" s="63" t="s">
        <v>3937</v>
      </c>
      <c r="H78" s="163" t="s">
        <v>3938</v>
      </c>
      <c r="I78" s="163" t="s">
        <v>3012</v>
      </c>
      <c r="J78" s="163" t="s">
        <v>3939</v>
      </c>
      <c r="K78" s="163" t="s">
        <v>2863</v>
      </c>
      <c r="L78" s="163" t="s">
        <v>2739</v>
      </c>
      <c r="M78" s="163" t="s">
        <v>3940</v>
      </c>
      <c r="N78" s="163" t="s">
        <v>3941</v>
      </c>
      <c r="O78" s="163" t="s">
        <v>3942</v>
      </c>
      <c r="P78" s="163" t="s">
        <v>2041</v>
      </c>
      <c r="Q78" s="243"/>
      <c r="R78" s="243"/>
      <c r="S78" s="243"/>
      <c r="T78" s="243"/>
      <c r="U78" s="243"/>
      <c r="V78" s="243"/>
      <c r="W78" s="164"/>
      <c r="X78" s="166" t="s">
        <v>2584</v>
      </c>
      <c r="Y78" s="166" t="s">
        <v>2684</v>
      </c>
      <c r="Z78" s="166" t="s">
        <v>3943</v>
      </c>
      <c r="AA78" s="76" t="str">
        <f>HYPERLINK("https://youtu.be/qJ6N4MrS6B4","48.05")</f>
        <v>48.05</v>
      </c>
      <c r="AB78" s="166" t="s">
        <v>1674</v>
      </c>
      <c r="AC78" s="76" t="str">
        <f>HYPERLINK("https://www.twitch.tv/videos/230818041","57.20")</f>
        <v>57.20</v>
      </c>
      <c r="AD78" s="254"/>
      <c r="AE78" s="166" t="s">
        <v>2307</v>
      </c>
      <c r="AF78" s="166" t="s">
        <v>3431</v>
      </c>
      <c r="AG78" s="254"/>
      <c r="AH78" s="254"/>
      <c r="AI78" s="254"/>
      <c r="AJ78" s="254"/>
      <c r="AK78" s="164"/>
      <c r="AL78" s="233"/>
      <c r="AM78" s="233"/>
      <c r="AN78" s="233"/>
      <c r="AO78" s="233"/>
      <c r="AP78" s="233"/>
      <c r="AQ78" s="233"/>
      <c r="AR78" s="233"/>
      <c r="AS78" s="169" t="s">
        <v>2265</v>
      </c>
      <c r="AT78" s="169" t="s">
        <v>1811</v>
      </c>
      <c r="AU78" s="233"/>
      <c r="AV78" s="233"/>
      <c r="AW78" s="233"/>
      <c r="AX78" s="233"/>
      <c r="AY78" s="170"/>
      <c r="AZ78" s="198"/>
      <c r="BA78" s="198" t="s">
        <v>636</v>
      </c>
      <c r="BB78" s="91" t="str">
        <f>HYPERLINK("https://youtu.be/jzNyA3Lqtt4","28.84")</f>
        <v>28.84</v>
      </c>
      <c r="BC78" s="198" t="s">
        <v>3944</v>
      </c>
      <c r="BD78" s="198" t="s">
        <v>3945</v>
      </c>
      <c r="BE78" s="234"/>
      <c r="BF78" s="234"/>
      <c r="BG78" s="198" t="s">
        <v>1471</v>
      </c>
      <c r="BH78" s="175"/>
      <c r="BI78" s="198" t="s">
        <v>3946</v>
      </c>
      <c r="BJ78" s="198" t="s">
        <v>3947</v>
      </c>
      <c r="BK78" s="234"/>
      <c r="BL78" s="234"/>
      <c r="BM78" s="234"/>
      <c r="BN78" s="234"/>
      <c r="BO78" s="170"/>
      <c r="BP78" s="104"/>
      <c r="BQ78" s="218"/>
      <c r="BR78" s="178" t="s">
        <v>2640</v>
      </c>
      <c r="BS78" s="178" t="s">
        <v>3948</v>
      </c>
      <c r="BT78" s="178" t="s">
        <v>1560</v>
      </c>
      <c r="BU78" s="98" t="str">
        <f>HYPERLINK("https://www.youtube.com/watch?v=HaeMpTna7bY","21.54")</f>
        <v>21.54</v>
      </c>
      <c r="BV78" s="218"/>
      <c r="BW78" s="267"/>
      <c r="BX78" s="267"/>
      <c r="BY78" s="218"/>
      <c r="BZ78" s="218"/>
      <c r="CA78" s="218"/>
      <c r="CB78" s="218"/>
      <c r="CC78" s="218"/>
      <c r="CD78" s="218"/>
      <c r="CE78" s="218"/>
      <c r="CF78" s="249" t="s">
        <v>3800</v>
      </c>
      <c r="CG78" s="249" t="s">
        <v>121</v>
      </c>
      <c r="CH78" s="249" t="s">
        <v>3949</v>
      </c>
      <c r="CI78" s="236"/>
      <c r="CJ78" s="236"/>
      <c r="CK78" s="249" t="s">
        <v>3154</v>
      </c>
      <c r="CL78" s="249" t="s">
        <v>3428</v>
      </c>
      <c r="CM78" s="236"/>
      <c r="CN78" s="236"/>
      <c r="CO78" s="236"/>
      <c r="CP78" s="236"/>
      <c r="CQ78" s="236"/>
      <c r="CR78" s="236"/>
      <c r="CS78" s="170"/>
      <c r="CT78" s="181" t="s">
        <v>3950</v>
      </c>
      <c r="CU78" s="219"/>
      <c r="CV78" s="181" t="s">
        <v>1129</v>
      </c>
      <c r="CW78" s="181" t="s">
        <v>2658</v>
      </c>
      <c r="CX78" s="237"/>
      <c r="CY78" s="479"/>
      <c r="CZ78" s="181" t="s">
        <v>3951</v>
      </c>
      <c r="DA78" s="181" t="s">
        <v>3952</v>
      </c>
      <c r="DB78" s="219"/>
      <c r="DC78" s="219"/>
      <c r="DD78" s="219"/>
      <c r="DE78" s="219"/>
      <c r="DF78" s="170"/>
      <c r="DG78" s="220"/>
      <c r="DH78" s="220"/>
      <c r="DI78" s="220"/>
      <c r="DJ78" s="220"/>
      <c r="DK78" s="220"/>
      <c r="DL78" s="220"/>
      <c r="DM78" s="220"/>
      <c r="DN78" s="182" t="s">
        <v>3953</v>
      </c>
      <c r="DO78" s="182"/>
      <c r="DP78" s="221"/>
      <c r="DQ78" s="221"/>
      <c r="DR78" s="220"/>
      <c r="DS78" s="220"/>
      <c r="DT78" s="220"/>
      <c r="DU78" s="220"/>
      <c r="DV78" s="220"/>
      <c r="DW78" s="222"/>
      <c r="DX78" s="220"/>
      <c r="DY78" s="220"/>
      <c r="DZ78" s="220"/>
      <c r="EA78" s="220"/>
      <c r="EB78" s="220"/>
    </row>
    <row r="79" ht="15.75" customHeight="1">
      <c r="A79" s="480" t="s">
        <v>3954</v>
      </c>
      <c r="B79" s="130" t="s">
        <v>3955</v>
      </c>
      <c r="C79" s="131" t="s">
        <v>821</v>
      </c>
      <c r="D79" s="132" t="s">
        <v>896</v>
      </c>
      <c r="E79" s="133" t="s">
        <v>896</v>
      </c>
      <c r="F79" s="134" t="s">
        <v>619</v>
      </c>
      <c r="G79" s="130" t="s">
        <v>1157</v>
      </c>
      <c r="H79" s="225"/>
      <c r="I79" s="225"/>
      <c r="J79" s="225"/>
      <c r="K79" s="185" t="s">
        <v>3956</v>
      </c>
      <c r="L79" s="185" t="s">
        <v>1017</v>
      </c>
      <c r="M79" s="225"/>
      <c r="N79" s="225"/>
      <c r="O79" s="142" t="s">
        <v>3957</v>
      </c>
      <c r="P79" s="185" t="s">
        <v>335</v>
      </c>
      <c r="Q79" s="225"/>
      <c r="R79" s="225"/>
      <c r="S79" s="225"/>
      <c r="T79" s="225"/>
      <c r="U79" s="225"/>
      <c r="V79" s="225"/>
      <c r="W79" s="164"/>
      <c r="X79" s="185" t="s">
        <v>3958</v>
      </c>
      <c r="Y79" s="185" t="s">
        <v>3058</v>
      </c>
      <c r="Z79" s="185" t="s">
        <v>1262</v>
      </c>
      <c r="AA79" s="185" t="s">
        <v>1828</v>
      </c>
      <c r="AB79" s="142" t="s">
        <v>1592</v>
      </c>
      <c r="AC79" s="185" t="s">
        <v>1095</v>
      </c>
      <c r="AD79" s="225"/>
      <c r="AE79" s="225"/>
      <c r="AF79" s="185" t="s">
        <v>125</v>
      </c>
      <c r="AG79" s="225"/>
      <c r="AH79" s="225"/>
      <c r="AI79" s="225"/>
      <c r="AJ79" s="225"/>
      <c r="AK79" s="164"/>
      <c r="AL79" s="225"/>
      <c r="AM79" s="185" t="s">
        <v>1605</v>
      </c>
      <c r="AN79" s="225"/>
      <c r="AO79" s="225"/>
      <c r="AP79" s="225"/>
      <c r="AQ79" s="225"/>
      <c r="AR79" s="225"/>
      <c r="AS79" s="225"/>
      <c r="AT79" s="225"/>
      <c r="AU79" s="225"/>
      <c r="AV79" s="225"/>
      <c r="AW79" s="225"/>
      <c r="AX79" s="225"/>
      <c r="AY79" s="170"/>
      <c r="AZ79" s="225"/>
      <c r="BA79" s="225"/>
      <c r="BB79" s="185" t="s">
        <v>1895</v>
      </c>
      <c r="BC79" s="185" t="s">
        <v>3331</v>
      </c>
      <c r="BD79" s="225"/>
      <c r="BE79" s="153" t="s">
        <v>2068</v>
      </c>
      <c r="BF79" s="225"/>
      <c r="BG79" s="185" t="s">
        <v>3833</v>
      </c>
      <c r="BH79" s="225"/>
      <c r="BI79" s="225"/>
      <c r="BJ79" s="225"/>
      <c r="BK79" s="225"/>
      <c r="BL79" s="185" t="s">
        <v>107</v>
      </c>
      <c r="BM79" s="225"/>
      <c r="BN79" s="225"/>
      <c r="BO79" s="170"/>
      <c r="BP79" s="225"/>
      <c r="BQ79" s="225"/>
      <c r="BR79" s="185" t="s">
        <v>2329</v>
      </c>
      <c r="BS79" s="225"/>
      <c r="BT79" s="225"/>
      <c r="BU79" s="185" t="s">
        <v>2335</v>
      </c>
      <c r="BV79" s="225"/>
      <c r="BW79" s="225"/>
      <c r="BX79" s="225"/>
      <c r="BY79" s="225"/>
      <c r="BZ79" s="225"/>
      <c r="CA79" s="225"/>
      <c r="CB79" s="225"/>
      <c r="CC79" s="225"/>
      <c r="CD79" s="225"/>
      <c r="CE79" s="225"/>
      <c r="CF79" s="185" t="s">
        <v>2928</v>
      </c>
      <c r="CG79" s="185" t="s">
        <v>1225</v>
      </c>
      <c r="CH79" s="185" t="s">
        <v>1848</v>
      </c>
      <c r="CI79" s="225"/>
      <c r="CJ79" s="225"/>
      <c r="CK79" s="225"/>
      <c r="CL79" s="185" t="s">
        <v>3959</v>
      </c>
      <c r="CM79" s="225"/>
      <c r="CN79" s="225"/>
      <c r="CO79" s="225"/>
      <c r="CP79" s="225"/>
      <c r="CQ79" s="225"/>
      <c r="CR79" s="225"/>
      <c r="CS79" s="170"/>
      <c r="CT79" s="225"/>
      <c r="CU79" s="225"/>
      <c r="CV79" s="225"/>
      <c r="CW79" s="225"/>
      <c r="CX79" s="225"/>
      <c r="CY79" s="225"/>
      <c r="CZ79" s="225"/>
      <c r="DA79" s="225"/>
      <c r="DB79" s="225"/>
      <c r="DC79" s="225"/>
      <c r="DD79" s="225"/>
      <c r="DE79" s="225"/>
      <c r="DF79" s="170"/>
      <c r="DG79" s="225"/>
      <c r="DH79" s="225"/>
      <c r="DI79" s="225"/>
      <c r="DJ79" s="225"/>
      <c r="DK79" s="225"/>
      <c r="DL79" s="225"/>
      <c r="DM79" s="225"/>
      <c r="DN79" s="225"/>
      <c r="DO79" s="225"/>
      <c r="DP79" s="225"/>
      <c r="DQ79" s="225"/>
      <c r="DR79" s="225"/>
      <c r="DS79" s="225"/>
      <c r="DT79" s="225"/>
      <c r="DU79" s="225"/>
      <c r="DV79" s="225"/>
      <c r="DW79" s="207"/>
      <c r="DX79" s="225"/>
      <c r="DY79" s="225"/>
      <c r="DZ79" s="225"/>
      <c r="EA79" s="225"/>
      <c r="EB79" s="225"/>
    </row>
    <row r="80" ht="15.75" customHeight="1">
      <c r="A80" s="62" t="s">
        <v>3960</v>
      </c>
      <c r="B80" s="63" t="s">
        <v>3961</v>
      </c>
      <c r="C80" s="64" t="s">
        <v>896</v>
      </c>
      <c r="D80" s="65" t="s">
        <v>896</v>
      </c>
      <c r="E80" s="66" t="s">
        <v>821</v>
      </c>
      <c r="F80" s="67" t="s">
        <v>323</v>
      </c>
      <c r="G80" s="63" t="s">
        <v>3338</v>
      </c>
      <c r="H80" s="163"/>
      <c r="I80" s="243"/>
      <c r="J80" s="243"/>
      <c r="K80" s="243"/>
      <c r="L80" s="163" t="s">
        <v>113</v>
      </c>
      <c r="M80" s="243"/>
      <c r="N80" s="243"/>
      <c r="O80" s="161" t="s">
        <v>2321</v>
      </c>
      <c r="P80" s="161" t="s">
        <v>1946</v>
      </c>
      <c r="Q80" s="73" t="s">
        <v>3778</v>
      </c>
      <c r="R80" s="243"/>
      <c r="S80" s="243"/>
      <c r="T80" s="161" t="s">
        <v>988</v>
      </c>
      <c r="U80" s="161" t="s">
        <v>2535</v>
      </c>
      <c r="V80" s="163" t="s">
        <v>3962</v>
      </c>
      <c r="W80" s="164"/>
      <c r="X80" s="254"/>
      <c r="Y80" s="230" t="s">
        <v>1876</v>
      </c>
      <c r="Z80" s="76" t="str">
        <f>HYPERLINK("https://youtu.be/esd_xoh2Wlk","14.77")</f>
        <v>14.77</v>
      </c>
      <c r="AA80" s="254"/>
      <c r="AB80" s="230" t="s">
        <v>2869</v>
      </c>
      <c r="AC80" s="254"/>
      <c r="AD80" s="254"/>
      <c r="AE80" s="254"/>
      <c r="AF80" s="254"/>
      <c r="AG80" s="166" t="s">
        <v>3407</v>
      </c>
      <c r="AH80" s="166"/>
      <c r="AI80" s="230" t="s">
        <v>3963</v>
      </c>
      <c r="AJ80" s="166" t="s">
        <v>3964</v>
      </c>
      <c r="AK80" s="164"/>
      <c r="AL80" s="233"/>
      <c r="AM80" s="233"/>
      <c r="AN80" s="169" t="s">
        <v>3965</v>
      </c>
      <c r="AO80" s="233"/>
      <c r="AP80" s="85" t="s">
        <v>3966</v>
      </c>
      <c r="AQ80" s="233"/>
      <c r="AR80" s="169" t="s">
        <v>2885</v>
      </c>
      <c r="AS80" s="233"/>
      <c r="AT80" s="233"/>
      <c r="AU80" s="85" t="s">
        <v>2356</v>
      </c>
      <c r="AV80" s="233"/>
      <c r="AW80" s="233"/>
      <c r="AX80" s="233"/>
      <c r="AY80" s="170"/>
      <c r="AZ80" s="234"/>
      <c r="BA80" s="234"/>
      <c r="BB80" s="234"/>
      <c r="BC80" s="234"/>
      <c r="BD80" s="234"/>
      <c r="BE80" s="198" t="s">
        <v>2960</v>
      </c>
      <c r="BF80" s="234"/>
      <c r="BG80" s="94" t="s">
        <v>1739</v>
      </c>
      <c r="BH80" s="234"/>
      <c r="BI80" s="234"/>
      <c r="BJ80" s="173" t="s">
        <v>1781</v>
      </c>
      <c r="BK80" s="234"/>
      <c r="BL80" s="234"/>
      <c r="BM80" s="234"/>
      <c r="BN80" s="198" t="s">
        <v>3967</v>
      </c>
      <c r="BO80" s="170"/>
      <c r="BP80" s="218"/>
      <c r="BQ80" s="218"/>
      <c r="BR80" s="177" t="s">
        <v>3968</v>
      </c>
      <c r="BS80" s="98" t="str">
        <f>HYPERLINK("https://youtu.be/Py8eE2VfnzE","26.37")</f>
        <v>26.37</v>
      </c>
      <c r="BT80" s="218"/>
      <c r="BU80" s="218"/>
      <c r="BV80" s="218"/>
      <c r="BW80" s="218"/>
      <c r="BX80" s="218"/>
      <c r="BY80" s="218"/>
      <c r="BZ80" s="218"/>
      <c r="CA80" s="218"/>
      <c r="CB80" s="218"/>
      <c r="CC80" s="178" t="s">
        <v>140</v>
      </c>
      <c r="CD80" s="178" t="s">
        <v>3969</v>
      </c>
      <c r="CE80" s="178"/>
      <c r="CF80" s="249" t="s">
        <v>2599</v>
      </c>
      <c r="CG80" s="236"/>
      <c r="CH80" s="481" t="s">
        <v>1726</v>
      </c>
      <c r="CI80" s="242" t="s">
        <v>1800</v>
      </c>
      <c r="CJ80" s="242" t="s">
        <v>2755</v>
      </c>
      <c r="CK80" s="236"/>
      <c r="CL80" s="236"/>
      <c r="CM80" s="236"/>
      <c r="CN80" s="236"/>
      <c r="CO80" s="111" t="s">
        <v>844</v>
      </c>
      <c r="CP80" s="236"/>
      <c r="CQ80" s="236"/>
      <c r="CR80" s="249" t="s">
        <v>3970</v>
      </c>
      <c r="CS80" s="170"/>
      <c r="CT80" s="219"/>
      <c r="CU80" s="219"/>
      <c r="CV80" s="219"/>
      <c r="CW80" s="219"/>
      <c r="CX80" s="219"/>
      <c r="CY80" s="219"/>
      <c r="CZ80" s="181" t="s">
        <v>3971</v>
      </c>
      <c r="DA80" s="219"/>
      <c r="DB80" s="219"/>
      <c r="DC80" s="237"/>
      <c r="DD80" s="181" t="s">
        <v>2899</v>
      </c>
      <c r="DE80" s="181" t="s">
        <v>3972</v>
      </c>
      <c r="DF80" s="170"/>
      <c r="DG80" s="221"/>
      <c r="DH80" s="221"/>
      <c r="DI80" s="221"/>
      <c r="DJ80" s="221"/>
      <c r="DK80" s="221"/>
      <c r="DL80" s="220"/>
      <c r="DM80" s="220"/>
      <c r="DN80" s="220"/>
      <c r="DO80" s="251" t="s">
        <v>3973</v>
      </c>
      <c r="DP80" s="220"/>
      <c r="DQ80" s="220"/>
      <c r="DR80" s="220"/>
      <c r="DS80" s="220"/>
      <c r="DT80" s="220"/>
      <c r="DU80" s="220"/>
      <c r="DV80" s="220"/>
      <c r="DW80" s="222"/>
      <c r="DX80" s="220"/>
      <c r="DY80" s="125" t="s">
        <v>2465</v>
      </c>
      <c r="DZ80" s="125" t="str">
        <f>HYPERLINK("https://youtu.be/cSRvv7G0qWk","25.28")</f>
        <v>25.28</v>
      </c>
      <c r="EA80" s="251" t="s">
        <v>3974</v>
      </c>
      <c r="EB80" s="251" t="s">
        <v>3975</v>
      </c>
    </row>
    <row r="81" ht="15.75" customHeight="1">
      <c r="A81" s="482" t="s">
        <v>3976</v>
      </c>
      <c r="B81" s="130" t="s">
        <v>3977</v>
      </c>
      <c r="C81" s="131" t="s">
        <v>896</v>
      </c>
      <c r="D81" s="132" t="s">
        <v>896</v>
      </c>
      <c r="E81" s="133" t="s">
        <v>896</v>
      </c>
      <c r="F81" s="134" t="s">
        <v>821</v>
      </c>
      <c r="G81" s="130" t="s">
        <v>2737</v>
      </c>
      <c r="H81" s="186" t="s">
        <v>715</v>
      </c>
      <c r="I81" s="186" t="s">
        <v>3978</v>
      </c>
      <c r="J81" s="186" t="s">
        <v>3979</v>
      </c>
      <c r="K81" s="186" t="s">
        <v>3867</v>
      </c>
      <c r="L81" s="186" t="s">
        <v>2102</v>
      </c>
      <c r="M81" s="186" t="s">
        <v>3980</v>
      </c>
      <c r="N81" s="186" t="s">
        <v>3981</v>
      </c>
      <c r="O81" s="186" t="s">
        <v>1177</v>
      </c>
      <c r="P81" s="186" t="s">
        <v>3982</v>
      </c>
      <c r="Q81" s="225"/>
      <c r="R81" s="225"/>
      <c r="S81" s="186" t="s">
        <v>3983</v>
      </c>
      <c r="T81" s="225"/>
      <c r="U81" s="186" t="s">
        <v>1285</v>
      </c>
      <c r="V81" s="225"/>
      <c r="W81" s="164"/>
      <c r="X81" s="186" t="s">
        <v>1371</v>
      </c>
      <c r="Y81" s="186" t="s">
        <v>1178</v>
      </c>
      <c r="Z81" s="186" t="s">
        <v>3984</v>
      </c>
      <c r="AA81" s="186" t="s">
        <v>2261</v>
      </c>
      <c r="AB81" s="256" t="s">
        <v>1654</v>
      </c>
      <c r="AC81" s="225"/>
      <c r="AD81" s="225"/>
      <c r="AE81" s="225"/>
      <c r="AF81" s="185" t="s">
        <v>3985</v>
      </c>
      <c r="AG81" s="225"/>
      <c r="AH81" s="225"/>
      <c r="AI81" s="225"/>
      <c r="AJ81" s="225"/>
      <c r="AK81" s="164"/>
      <c r="AL81" s="186" t="s">
        <v>3986</v>
      </c>
      <c r="AM81" s="185" t="s">
        <v>3987</v>
      </c>
      <c r="AN81" s="225"/>
      <c r="AO81" s="225"/>
      <c r="AP81" s="225"/>
      <c r="AQ81" s="185" t="s">
        <v>3787</v>
      </c>
      <c r="AR81" s="225"/>
      <c r="AS81" s="186" t="s">
        <v>2237</v>
      </c>
      <c r="AT81" s="186" t="s">
        <v>2732</v>
      </c>
      <c r="AU81" s="185" t="s">
        <v>3988</v>
      </c>
      <c r="AV81" s="225"/>
      <c r="AW81" s="186" t="s">
        <v>3989</v>
      </c>
      <c r="AX81" s="186" t="s">
        <v>3990</v>
      </c>
      <c r="AY81" s="170"/>
      <c r="AZ81" s="185" t="s">
        <v>3991</v>
      </c>
      <c r="BA81" s="186" t="s">
        <v>3992</v>
      </c>
      <c r="BB81" s="186" t="s">
        <v>3872</v>
      </c>
      <c r="BC81" s="185" t="s">
        <v>626</v>
      </c>
      <c r="BD81" s="186" t="s">
        <v>2454</v>
      </c>
      <c r="BE81" s="185" t="s">
        <v>3993</v>
      </c>
      <c r="BF81" s="185" t="s">
        <v>3994</v>
      </c>
      <c r="BG81" s="186" t="s">
        <v>3995</v>
      </c>
      <c r="BH81" s="191"/>
      <c r="BI81" s="185" t="s">
        <v>3996</v>
      </c>
      <c r="BJ81" s="185" t="s">
        <v>3997</v>
      </c>
      <c r="BK81" s="225"/>
      <c r="BL81" s="225"/>
      <c r="BM81" s="186"/>
      <c r="BN81" s="225"/>
      <c r="BO81" s="170"/>
      <c r="BP81" s="225"/>
      <c r="BQ81" s="225"/>
      <c r="BR81" s="186" t="s">
        <v>3998</v>
      </c>
      <c r="BS81" s="185" t="s">
        <v>713</v>
      </c>
      <c r="BT81" s="225"/>
      <c r="BU81" s="185" t="s">
        <v>2938</v>
      </c>
      <c r="BV81" s="225"/>
      <c r="BW81" s="225"/>
      <c r="BX81" s="225"/>
      <c r="BY81" s="185" t="s">
        <v>3999</v>
      </c>
      <c r="BZ81" s="225"/>
      <c r="CA81" s="186"/>
      <c r="CB81" s="186" t="s">
        <v>2352</v>
      </c>
      <c r="CC81" s="225"/>
      <c r="CD81" s="225"/>
      <c r="CE81" s="225"/>
      <c r="CF81" s="186" t="s">
        <v>4000</v>
      </c>
      <c r="CG81" s="186" t="s">
        <v>4001</v>
      </c>
      <c r="CH81" s="186" t="s">
        <v>4002</v>
      </c>
      <c r="CI81" s="186"/>
      <c r="CJ81" s="186" t="s">
        <v>4003</v>
      </c>
      <c r="CK81" s="186" t="s">
        <v>3756</v>
      </c>
      <c r="CL81" s="387" t="s">
        <v>3995</v>
      </c>
      <c r="CM81" s="185" t="s">
        <v>1886</v>
      </c>
      <c r="CN81" s="225"/>
      <c r="CO81" s="225"/>
      <c r="CP81" s="186"/>
      <c r="CQ81" s="186" t="s">
        <v>4004</v>
      </c>
      <c r="CR81" s="225"/>
      <c r="CS81" s="170"/>
      <c r="CT81" s="185" t="s">
        <v>570</v>
      </c>
      <c r="CU81" s="186" t="s">
        <v>2381</v>
      </c>
      <c r="CV81" s="186" t="s">
        <v>4005</v>
      </c>
      <c r="CW81" s="225"/>
      <c r="CX81" s="225"/>
      <c r="CY81" s="186" t="s">
        <v>158</v>
      </c>
      <c r="CZ81" s="185" t="s">
        <v>3933</v>
      </c>
      <c r="DA81" s="186" t="s">
        <v>1283</v>
      </c>
      <c r="DB81" s="225"/>
      <c r="DC81" s="225"/>
      <c r="DD81" s="185" t="s">
        <v>2204</v>
      </c>
      <c r="DE81" s="186" t="s">
        <v>803</v>
      </c>
      <c r="DF81" s="170"/>
      <c r="DG81" s="225"/>
      <c r="DH81" s="225"/>
      <c r="DI81" s="225"/>
      <c r="DJ81" s="186" t="s">
        <v>4006</v>
      </c>
      <c r="DK81" s="225"/>
      <c r="DL81" s="225"/>
      <c r="DM81" s="225"/>
      <c r="DN81" s="225"/>
      <c r="DO81" s="225"/>
      <c r="DP81" s="186" t="s">
        <v>4007</v>
      </c>
      <c r="DQ81" s="186" t="s">
        <v>3461</v>
      </c>
      <c r="DR81" s="185" t="s">
        <v>4008</v>
      </c>
      <c r="DS81" s="225"/>
      <c r="DT81" s="225"/>
      <c r="DU81" s="225"/>
      <c r="DV81" s="225"/>
      <c r="DW81" s="207"/>
      <c r="DX81" s="225"/>
      <c r="DY81" s="225"/>
      <c r="DZ81" s="225"/>
      <c r="EA81" s="225"/>
      <c r="EB81" s="225"/>
    </row>
    <row r="82" ht="15.75" customHeight="1">
      <c r="A82" s="62" t="s">
        <v>4009</v>
      </c>
      <c r="B82" s="63" t="s">
        <v>4010</v>
      </c>
      <c r="C82" s="64" t="s">
        <v>896</v>
      </c>
      <c r="D82" s="65" t="s">
        <v>896</v>
      </c>
      <c r="E82" s="66" t="s">
        <v>896</v>
      </c>
      <c r="F82" s="67" t="s">
        <v>4011</v>
      </c>
      <c r="G82" s="63" t="s">
        <v>4012</v>
      </c>
      <c r="H82" s="357"/>
      <c r="I82" s="483" t="s">
        <v>4013</v>
      </c>
      <c r="J82" s="163" t="s">
        <v>2458</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3341</v>
      </c>
      <c r="Z82" s="76" t="str">
        <f>HYPERLINK("https://clips.twitch.tv/ConsiderateInterestingFlamingoDancingBaby","15.36")</f>
        <v>15.36</v>
      </c>
      <c r="AA82" s="166" t="s">
        <v>377</v>
      </c>
      <c r="AB82" s="254"/>
      <c r="AC82" s="166" t="s">
        <v>3570</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4" t="s">
        <v>1919</v>
      </c>
      <c r="AR82" s="233"/>
      <c r="AS82" s="233"/>
      <c r="AT82" s="169" t="s">
        <v>3021</v>
      </c>
      <c r="AU82" s="233"/>
      <c r="AV82" s="88" t="str">
        <f>HYPERLINK("https://www.youtube.com/watch?v=ZrfhNe_zSDk","41.12")</f>
        <v>41.12</v>
      </c>
      <c r="AW82" s="245"/>
      <c r="AX82" s="233"/>
      <c r="AY82" s="170"/>
      <c r="AZ82" s="234"/>
      <c r="BA82" s="234"/>
      <c r="BB82" s="234"/>
      <c r="BC82" s="198" t="s">
        <v>4014</v>
      </c>
      <c r="BD82" s="234"/>
      <c r="BE82" s="485"/>
      <c r="BF82" s="175"/>
      <c r="BG82" s="234"/>
      <c r="BH82" s="198" t="s">
        <v>4015</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4016</v>
      </c>
      <c r="BT82" s="218"/>
      <c r="BU82" s="178" t="s">
        <v>2600</v>
      </c>
      <c r="BV82" s="218"/>
      <c r="BW82" s="98" t="s">
        <v>4017</v>
      </c>
      <c r="BX82" s="267" t="s">
        <v>4018</v>
      </c>
      <c r="BY82" s="218"/>
      <c r="BZ82" s="267" t="s">
        <v>4019</v>
      </c>
      <c r="CA82" s="104"/>
      <c r="CB82" s="98" t="str">
        <f>HYPERLINK("https://www.youtube.com/watch?v=kKfeqwrHHg8","1:09.15")</f>
        <v>1:09.15</v>
      </c>
      <c r="CC82" s="98" t="str">
        <f>HYPERLINK("https://www.youtube.com/watch?v=FJKfE_oi77Q","44.53")</f>
        <v>44.53</v>
      </c>
      <c r="CD82" s="218"/>
      <c r="CE82" s="218"/>
      <c r="CF82" s="486" t="s">
        <v>2384</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4020</v>
      </c>
      <c r="CU82" s="181"/>
      <c r="CV82" s="181" t="s">
        <v>2011</v>
      </c>
      <c r="CW82" s="219"/>
      <c r="CX82" s="120" t="s">
        <v>2045</v>
      </c>
      <c r="CY82" s="120" t="s">
        <v>4021</v>
      </c>
      <c r="CZ82" s="117" t="s">
        <v>4022</v>
      </c>
      <c r="DA82" s="219"/>
      <c r="DB82" s="219"/>
      <c r="DC82" s="117" t="str">
        <f>HYPERLINK("https://www.youtube.com/watch?v=bLjbsRbEWJo","1:01.28")</f>
        <v>1:01.28</v>
      </c>
      <c r="DD82" s="219"/>
      <c r="DE82" s="219"/>
      <c r="DF82" s="170"/>
      <c r="DG82" s="351"/>
      <c r="DH82" s="487" t="s">
        <v>2307</v>
      </c>
      <c r="DI82" s="220"/>
      <c r="DJ82" s="220"/>
      <c r="DK82" s="487"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4023</v>
      </c>
      <c r="B83" s="130" t="s">
        <v>4024</v>
      </c>
      <c r="C83" s="131" t="s">
        <v>896</v>
      </c>
      <c r="D83" s="132" t="s">
        <v>821</v>
      </c>
      <c r="E83" s="133" t="s">
        <v>896</v>
      </c>
      <c r="F83" s="134" t="s">
        <v>4025</v>
      </c>
      <c r="G83" s="130" t="s">
        <v>2737</v>
      </c>
      <c r="H83" s="185" t="s">
        <v>385</v>
      </c>
      <c r="I83" s="142" t="s">
        <v>3153</v>
      </c>
      <c r="J83" s="142" t="s">
        <v>2040</v>
      </c>
      <c r="K83" s="142" t="s">
        <v>3359</v>
      </c>
      <c r="L83" s="142" t="s">
        <v>2102</v>
      </c>
      <c r="M83" s="142" t="s">
        <v>4026</v>
      </c>
      <c r="N83" s="142" t="s">
        <v>4027</v>
      </c>
      <c r="O83" s="142" t="s">
        <v>2321</v>
      </c>
      <c r="P83" s="142" t="s">
        <v>4028</v>
      </c>
      <c r="Q83" s="142" t="s">
        <v>4029</v>
      </c>
      <c r="R83" s="225"/>
      <c r="S83" s="142" t="s">
        <v>1837</v>
      </c>
      <c r="T83" s="142" t="s">
        <v>4030</v>
      </c>
      <c r="U83" s="225"/>
      <c r="V83" s="185" t="s">
        <v>4031</v>
      </c>
      <c r="W83" s="164"/>
      <c r="X83" s="142" t="s">
        <v>4032</v>
      </c>
      <c r="Y83" s="225"/>
      <c r="Z83" s="142" t="s">
        <v>3453</v>
      </c>
      <c r="AA83" s="142" t="s">
        <v>4033</v>
      </c>
      <c r="AB83" s="142" t="s">
        <v>2992</v>
      </c>
      <c r="AC83" s="185" t="s">
        <v>1753</v>
      </c>
      <c r="AD83" s="225"/>
      <c r="AE83" s="142" t="s">
        <v>3796</v>
      </c>
      <c r="AF83" s="142" t="s">
        <v>3943</v>
      </c>
      <c r="AG83" s="225"/>
      <c r="AH83" s="185" t="s">
        <v>1812</v>
      </c>
      <c r="AI83" s="185" t="s">
        <v>346</v>
      </c>
      <c r="AJ83" s="225"/>
      <c r="AK83" s="164"/>
      <c r="AL83" s="185" t="s">
        <v>4034</v>
      </c>
      <c r="AM83" s="185" t="s">
        <v>4035</v>
      </c>
      <c r="AN83" s="225"/>
      <c r="AO83" s="185" t="s">
        <v>4036</v>
      </c>
      <c r="AP83" s="225"/>
      <c r="AQ83" s="225"/>
      <c r="AR83" s="185" t="s">
        <v>1782</v>
      </c>
      <c r="AS83" s="142" t="s">
        <v>4037</v>
      </c>
      <c r="AT83" s="142" t="s">
        <v>1920</v>
      </c>
      <c r="AU83" s="142" t="s">
        <v>2305</v>
      </c>
      <c r="AV83" s="225"/>
      <c r="AW83" s="142" t="s">
        <v>3222</v>
      </c>
      <c r="AX83" s="225"/>
      <c r="AY83" s="170"/>
      <c r="AZ83" s="185" t="s">
        <v>4038</v>
      </c>
      <c r="BA83" s="225"/>
      <c r="BB83" s="225"/>
      <c r="BC83" s="142" t="s">
        <v>4039</v>
      </c>
      <c r="BD83" s="142" t="s">
        <v>4040</v>
      </c>
      <c r="BE83" s="225"/>
      <c r="BF83" s="225"/>
      <c r="BG83" s="225"/>
      <c r="BH83" s="191"/>
      <c r="BI83" s="142" t="s">
        <v>4041</v>
      </c>
      <c r="BJ83" s="142" t="s">
        <v>4042</v>
      </c>
      <c r="BK83" s="225"/>
      <c r="BL83" s="142" t="s">
        <v>1687</v>
      </c>
      <c r="BM83" s="225"/>
      <c r="BN83" s="225"/>
      <c r="BO83" s="170"/>
      <c r="BP83" s="225"/>
      <c r="BQ83" s="225"/>
      <c r="BR83" s="185" t="s">
        <v>4043</v>
      </c>
      <c r="BS83" s="142" t="s">
        <v>4044</v>
      </c>
      <c r="BT83" s="225"/>
      <c r="BU83" s="225"/>
      <c r="BV83" s="225"/>
      <c r="BW83" s="185" t="s">
        <v>4045</v>
      </c>
      <c r="BX83" s="154" t="s">
        <v>399</v>
      </c>
      <c r="BY83" s="142" t="s">
        <v>2981</v>
      </c>
      <c r="BZ83" s="142" t="s">
        <v>4046</v>
      </c>
      <c r="CA83" s="185"/>
      <c r="CB83" s="185" t="s">
        <v>2763</v>
      </c>
      <c r="CC83" s="142" t="s">
        <v>904</v>
      </c>
      <c r="CD83" s="225"/>
      <c r="CE83" s="225"/>
      <c r="CF83" s="142" t="s">
        <v>4047</v>
      </c>
      <c r="CG83" s="142" t="s">
        <v>2344</v>
      </c>
      <c r="CH83" s="225"/>
      <c r="CI83" s="142" t="s">
        <v>4048</v>
      </c>
      <c r="CJ83" s="142" t="s">
        <v>4049</v>
      </c>
      <c r="CK83" s="142" t="s">
        <v>3346</v>
      </c>
      <c r="CL83" s="225"/>
      <c r="CM83" s="225"/>
      <c r="CN83" s="225"/>
      <c r="CO83" s="225"/>
      <c r="CP83" s="211"/>
      <c r="CQ83" s="142" t="s">
        <v>2868</v>
      </c>
      <c r="CR83" s="225"/>
      <c r="CS83" s="170"/>
      <c r="CT83" s="142" t="s">
        <v>346</v>
      </c>
      <c r="CU83" s="225"/>
      <c r="CV83" s="225"/>
      <c r="CW83" s="142" t="s">
        <v>4050</v>
      </c>
      <c r="CX83" s="225"/>
      <c r="CY83" s="225"/>
      <c r="CZ83" s="186" t="s">
        <v>4051</v>
      </c>
      <c r="DA83" s="142" t="s">
        <v>2774</v>
      </c>
      <c r="DB83" s="225"/>
      <c r="DC83" s="185" t="s">
        <v>4052</v>
      </c>
      <c r="DD83" s="142" t="s">
        <v>4053</v>
      </c>
      <c r="DE83" s="225"/>
      <c r="DF83" s="170"/>
      <c r="DG83" s="227"/>
      <c r="DH83" s="227"/>
      <c r="DI83" s="225"/>
      <c r="DJ83" s="225"/>
      <c r="DK83" s="142" t="s">
        <v>885</v>
      </c>
      <c r="DL83" s="185" t="s">
        <v>2777</v>
      </c>
      <c r="DM83" s="185" t="s">
        <v>4054</v>
      </c>
      <c r="DN83" s="225"/>
      <c r="DO83" s="225"/>
      <c r="DP83" s="225"/>
      <c r="DQ83" s="225"/>
      <c r="DR83" s="225"/>
      <c r="DS83" s="225"/>
      <c r="DT83" s="225"/>
      <c r="DU83" s="225"/>
      <c r="DV83" s="225"/>
      <c r="DW83" s="207"/>
      <c r="DX83" s="225"/>
      <c r="DY83" s="225"/>
      <c r="DZ83" s="150" t="s">
        <v>4055</v>
      </c>
      <c r="EA83" s="225"/>
      <c r="EB83" s="225"/>
    </row>
    <row r="84">
      <c r="A84" s="62" t="s">
        <v>4056</v>
      </c>
      <c r="B84" s="63" t="s">
        <v>4057</v>
      </c>
      <c r="C84" s="64" t="s">
        <v>896</v>
      </c>
      <c r="D84" s="65" t="s">
        <v>896</v>
      </c>
      <c r="E84" s="66" t="s">
        <v>896</v>
      </c>
      <c r="F84" s="67" t="s">
        <v>896</v>
      </c>
      <c r="G84" s="63" t="s">
        <v>3842</v>
      </c>
      <c r="H84" s="243"/>
      <c r="I84" s="161" t="s">
        <v>1697</v>
      </c>
      <c r="J84" s="161" t="s">
        <v>4058</v>
      </c>
      <c r="K84" s="161" t="s">
        <v>2789</v>
      </c>
      <c r="L84" s="161" t="s">
        <v>4059</v>
      </c>
      <c r="M84" s="243"/>
      <c r="N84" s="161" t="s">
        <v>4060</v>
      </c>
      <c r="O84" s="161" t="s">
        <v>4039</v>
      </c>
      <c r="P84" s="161" t="s">
        <v>235</v>
      </c>
      <c r="Q84" s="243"/>
      <c r="R84" s="243"/>
      <c r="S84" s="243"/>
      <c r="T84" s="243"/>
      <c r="U84" s="243"/>
      <c r="V84" s="243"/>
      <c r="W84" s="164"/>
      <c r="X84" s="230" t="s">
        <v>2690</v>
      </c>
      <c r="Y84" s="230" t="s">
        <v>3341</v>
      </c>
      <c r="Z84" s="230" t="s">
        <v>2303</v>
      </c>
      <c r="AA84" s="230" t="s">
        <v>4061</v>
      </c>
      <c r="AB84" s="230" t="s">
        <v>3973</v>
      </c>
      <c r="AC84" s="230" t="s">
        <v>4062</v>
      </c>
      <c r="AD84" s="254"/>
      <c r="AE84" s="230" t="s">
        <v>1762</v>
      </c>
      <c r="AF84" s="230" t="s">
        <v>4063</v>
      </c>
      <c r="AG84" s="254"/>
      <c r="AH84" s="254"/>
      <c r="AI84" s="254"/>
      <c r="AJ84" s="254"/>
      <c r="AK84" s="164"/>
      <c r="AL84" s="233"/>
      <c r="AM84" s="233"/>
      <c r="AN84" s="233"/>
      <c r="AO84" s="233"/>
      <c r="AP84" s="233"/>
      <c r="AQ84" s="233"/>
      <c r="AR84" s="233"/>
      <c r="AS84" s="262" t="s">
        <v>3064</v>
      </c>
      <c r="AT84" s="262" t="s">
        <v>3374</v>
      </c>
      <c r="AU84" s="233"/>
      <c r="AV84" s="233"/>
      <c r="AW84" s="233"/>
      <c r="AX84" s="233"/>
      <c r="AY84" s="170"/>
      <c r="AZ84" s="173" t="s">
        <v>2125</v>
      </c>
      <c r="BA84" s="173" t="s">
        <v>4064</v>
      </c>
      <c r="BB84" s="234"/>
      <c r="BC84" s="173" t="s">
        <v>4065</v>
      </c>
      <c r="BD84" s="173" t="s">
        <v>4066</v>
      </c>
      <c r="BE84" s="234"/>
      <c r="BF84" s="234"/>
      <c r="BG84" s="173" t="s">
        <v>553</v>
      </c>
      <c r="BH84" s="173" t="s">
        <v>4067</v>
      </c>
      <c r="BI84" s="234"/>
      <c r="BJ84" s="173" t="s">
        <v>1382</v>
      </c>
      <c r="BK84" s="234"/>
      <c r="BL84" s="234"/>
      <c r="BM84" s="234"/>
      <c r="BN84" s="234"/>
      <c r="BO84" s="170"/>
      <c r="BP84" s="177" t="s">
        <v>4068</v>
      </c>
      <c r="BQ84" s="177" t="s">
        <v>3228</v>
      </c>
      <c r="BR84" s="177" t="s">
        <v>3499</v>
      </c>
      <c r="BS84" s="177" t="s">
        <v>3975</v>
      </c>
      <c r="BT84" s="177" t="s">
        <v>4069</v>
      </c>
      <c r="BU84" s="177" t="s">
        <v>4070</v>
      </c>
      <c r="BV84" s="218"/>
      <c r="BW84" s="177" t="s">
        <v>4071</v>
      </c>
      <c r="BX84" s="218"/>
      <c r="BY84" s="218"/>
      <c r="BZ84" s="218"/>
      <c r="CA84" s="218"/>
      <c r="CB84" s="218"/>
      <c r="CC84" s="218"/>
      <c r="CD84" s="218"/>
      <c r="CE84" s="218"/>
      <c r="CF84" s="242" t="s">
        <v>4072</v>
      </c>
      <c r="CG84" s="242" t="s">
        <v>775</v>
      </c>
      <c r="CH84" s="242" t="s">
        <v>481</v>
      </c>
      <c r="CI84" s="242" t="s">
        <v>4073</v>
      </c>
      <c r="CJ84" s="236"/>
      <c r="CK84" s="242" t="s">
        <v>4074</v>
      </c>
      <c r="CL84" s="242" t="s">
        <v>3134</v>
      </c>
      <c r="CM84" s="242" t="s">
        <v>4075</v>
      </c>
      <c r="CN84" s="236"/>
      <c r="CO84" s="236"/>
      <c r="CP84" s="236"/>
      <c r="CQ84" s="236"/>
      <c r="CR84" s="236"/>
      <c r="CS84" s="170"/>
      <c r="CT84" s="237" t="s">
        <v>4076</v>
      </c>
      <c r="CU84" s="219"/>
      <c r="CV84" s="237" t="s">
        <v>4077</v>
      </c>
      <c r="CW84" s="237" t="s">
        <v>549</v>
      </c>
      <c r="CX84" s="237" t="s">
        <v>4078</v>
      </c>
      <c r="CY84" s="219"/>
      <c r="CZ84" s="237" t="s">
        <v>4079</v>
      </c>
      <c r="DA84" s="237" t="s">
        <v>4080</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4081</v>
      </c>
      <c r="B85" s="130" t="s">
        <v>4082</v>
      </c>
      <c r="C85" s="131" t="s">
        <v>896</v>
      </c>
      <c r="D85" s="132" t="s">
        <v>896</v>
      </c>
      <c r="E85" s="133" t="s">
        <v>896</v>
      </c>
      <c r="F85" s="134" t="s">
        <v>821</v>
      </c>
      <c r="G85" s="130" t="s">
        <v>4083</v>
      </c>
      <c r="H85" s="225"/>
      <c r="I85" s="186" t="s">
        <v>4084</v>
      </c>
      <c r="J85" s="142" t="s">
        <v>4085</v>
      </c>
      <c r="K85" s="186" t="s">
        <v>3340</v>
      </c>
      <c r="L85" s="210" t="s">
        <v>1084</v>
      </c>
      <c r="M85" s="225"/>
      <c r="N85" s="186" t="s">
        <v>4086</v>
      </c>
      <c r="O85" s="185" t="s">
        <v>626</v>
      </c>
      <c r="P85" s="186" t="s">
        <v>2348</v>
      </c>
      <c r="Q85" s="225"/>
      <c r="R85" s="225"/>
      <c r="S85" s="225"/>
      <c r="T85" s="225"/>
      <c r="U85" s="225"/>
      <c r="V85" s="225"/>
      <c r="W85" s="164"/>
      <c r="X85" s="186" t="s">
        <v>4087</v>
      </c>
      <c r="Y85" s="185" t="s">
        <v>2001</v>
      </c>
      <c r="Z85" s="185" t="s">
        <v>3366</v>
      </c>
      <c r="AA85" s="185" t="s">
        <v>4088</v>
      </c>
      <c r="AB85" s="185" t="s">
        <v>200</v>
      </c>
      <c r="AC85" s="186" t="s">
        <v>4089</v>
      </c>
      <c r="AD85" s="225"/>
      <c r="AE85" s="225"/>
      <c r="AF85" s="185" t="s">
        <v>4028</v>
      </c>
      <c r="AG85" s="225"/>
      <c r="AH85" s="225"/>
      <c r="AI85" s="225"/>
      <c r="AJ85" s="225"/>
      <c r="AK85" s="164"/>
      <c r="AL85" s="225"/>
      <c r="AM85" s="225"/>
      <c r="AN85" s="225"/>
      <c r="AO85" s="225"/>
      <c r="AP85" s="225"/>
      <c r="AQ85" s="225"/>
      <c r="AR85" s="225"/>
      <c r="AS85" s="185" t="s">
        <v>1987</v>
      </c>
      <c r="AT85" s="185" t="s">
        <v>4090</v>
      </c>
      <c r="AU85" s="225"/>
      <c r="AV85" s="225"/>
      <c r="AW85" s="225"/>
      <c r="AX85" s="225"/>
      <c r="AY85" s="170"/>
      <c r="AZ85" s="185" t="s">
        <v>1270</v>
      </c>
      <c r="BA85" s="185" t="s">
        <v>140</v>
      </c>
      <c r="BB85" s="185" t="s">
        <v>3523</v>
      </c>
      <c r="BC85" s="185" t="s">
        <v>4039</v>
      </c>
      <c r="BD85" s="186" t="s">
        <v>3168</v>
      </c>
      <c r="BE85" s="225"/>
      <c r="BF85" s="225"/>
      <c r="BG85" s="186" t="s">
        <v>2688</v>
      </c>
      <c r="BH85" s="186" t="s">
        <v>4091</v>
      </c>
      <c r="BI85" s="185" t="s">
        <v>721</v>
      </c>
      <c r="BJ85" s="186" t="s">
        <v>3638</v>
      </c>
      <c r="BK85" s="225"/>
      <c r="BL85" s="225"/>
      <c r="BM85" s="225"/>
      <c r="BN85" s="225"/>
      <c r="BO85" s="170"/>
      <c r="BP85" s="225"/>
      <c r="BQ85" s="225"/>
      <c r="BR85" s="186" t="s">
        <v>4092</v>
      </c>
      <c r="BS85" s="185" t="s">
        <v>4093</v>
      </c>
      <c r="BT85" s="225"/>
      <c r="BU85" s="185" t="s">
        <v>4094</v>
      </c>
      <c r="BV85" s="225"/>
      <c r="BW85" s="225"/>
      <c r="BX85" s="225"/>
      <c r="BY85" s="225"/>
      <c r="BZ85" s="225"/>
      <c r="CA85" s="225"/>
      <c r="CB85" s="225"/>
      <c r="CC85" s="225"/>
      <c r="CD85" s="225"/>
      <c r="CE85" s="225"/>
      <c r="CF85" s="185" t="s">
        <v>4095</v>
      </c>
      <c r="CG85" s="185" t="s">
        <v>1794</v>
      </c>
      <c r="CH85" s="225"/>
      <c r="CI85" s="225"/>
      <c r="CJ85" s="225"/>
      <c r="CK85" s="186" t="s">
        <v>4096</v>
      </c>
      <c r="CL85" s="186" t="s">
        <v>2164</v>
      </c>
      <c r="CM85" s="225"/>
      <c r="CN85" s="225"/>
      <c r="CO85" s="225"/>
      <c r="CP85" s="225"/>
      <c r="CQ85" s="225"/>
      <c r="CR85" s="225"/>
      <c r="CS85" s="170"/>
      <c r="CT85" s="225"/>
      <c r="CU85" s="225"/>
      <c r="CV85" s="185" t="s">
        <v>2698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4097</v>
      </c>
      <c r="B86" s="63" t="s">
        <v>4098</v>
      </c>
      <c r="C86" s="64" t="s">
        <v>896</v>
      </c>
      <c r="D86" s="65" t="s">
        <v>896</v>
      </c>
      <c r="E86" s="66" t="s">
        <v>896</v>
      </c>
      <c r="F86" s="67" t="s">
        <v>325</v>
      </c>
      <c r="G86" s="63" t="s">
        <v>99</v>
      </c>
      <c r="H86" s="163" t="s">
        <v>368</v>
      </c>
      <c r="I86" s="162" t="s">
        <v>934</v>
      </c>
      <c r="J86" s="163" t="s">
        <v>3466</v>
      </c>
      <c r="K86" s="71" t="s">
        <v>1748</v>
      </c>
      <c r="L86" s="161" t="s">
        <v>1561</v>
      </c>
      <c r="M86" s="243"/>
      <c r="N86" s="243"/>
      <c r="O86" s="163" t="s">
        <v>555</v>
      </c>
      <c r="P86" s="69" t="str">
        <f>HYPERLINK("https://youtu.be/TrDja1til7w","16.00")</f>
        <v>16.00</v>
      </c>
      <c r="Q86" s="243"/>
      <c r="R86" s="243"/>
      <c r="S86" s="163" t="s">
        <v>2279</v>
      </c>
      <c r="T86" s="243"/>
      <c r="U86" s="243"/>
      <c r="V86" s="243"/>
      <c r="W86" s="164"/>
      <c r="X86" s="79" t="s">
        <v>1847</v>
      </c>
      <c r="Y86" s="324" t="s">
        <v>4099</v>
      </c>
      <c r="Z86" s="324" t="s">
        <v>2303</v>
      </c>
      <c r="AA86" s="324" t="s">
        <v>1254</v>
      </c>
      <c r="AB86" s="166" t="s">
        <v>2350</v>
      </c>
      <c r="AC86" s="166" t="s">
        <v>4100</v>
      </c>
      <c r="AD86" s="254"/>
      <c r="AE86" s="166" t="s">
        <v>3430</v>
      </c>
      <c r="AF86" s="166" t="s">
        <v>4101</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4096</v>
      </c>
      <c r="BE86" s="234"/>
      <c r="BF86" s="234"/>
      <c r="BG86" s="488" t="s">
        <v>1803</v>
      </c>
      <c r="BH86" s="234"/>
      <c r="BI86" s="234"/>
      <c r="BJ86" s="234"/>
      <c r="BK86" s="234"/>
      <c r="BL86" s="234"/>
      <c r="BM86" s="234"/>
      <c r="BN86" s="234"/>
      <c r="BO86" s="170"/>
      <c r="BP86" s="178"/>
      <c r="BQ86" s="218"/>
      <c r="BR86" s="178" t="s">
        <v>2283</v>
      </c>
      <c r="BS86" s="178" t="s">
        <v>3036</v>
      </c>
      <c r="BT86" s="218"/>
      <c r="BU86" s="489" t="s">
        <v>4102</v>
      </c>
      <c r="BV86" s="218"/>
      <c r="BW86" s="218"/>
      <c r="BX86" s="218"/>
      <c r="BY86" s="218"/>
      <c r="BZ86" s="218"/>
      <c r="CA86" s="178"/>
      <c r="CB86" s="178" t="s">
        <v>4103</v>
      </c>
      <c r="CC86" s="178"/>
      <c r="CD86" s="218"/>
      <c r="CE86" s="218"/>
      <c r="CF86" s="249" t="s">
        <v>1020</v>
      </c>
      <c r="CG86" s="236"/>
      <c r="CH86" s="236"/>
      <c r="CI86" s="236"/>
      <c r="CJ86" s="236"/>
      <c r="CK86" s="236"/>
      <c r="CL86" s="486" t="s">
        <v>2452</v>
      </c>
      <c r="CM86" s="249"/>
      <c r="CN86" s="236"/>
      <c r="CO86" s="236"/>
      <c r="CP86" s="236"/>
      <c r="CQ86" s="236"/>
      <c r="CR86" s="236"/>
      <c r="CS86" s="170"/>
      <c r="CT86" s="181" t="s">
        <v>2687</v>
      </c>
      <c r="CU86" s="181" t="s">
        <v>3403</v>
      </c>
      <c r="CV86" s="337" t="s">
        <v>612</v>
      </c>
      <c r="CW86" s="181" t="s">
        <v>4104</v>
      </c>
      <c r="CX86" s="181" t="s">
        <v>1746</v>
      </c>
      <c r="CY86" s="219"/>
      <c r="CZ86" s="181" t="s">
        <v>4105</v>
      </c>
      <c r="DA86" s="181" t="s">
        <v>4106</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4107</v>
      </c>
      <c r="B87" s="130" t="s">
        <v>4108</v>
      </c>
      <c r="C87" s="131" t="s">
        <v>896</v>
      </c>
      <c r="D87" s="132" t="s">
        <v>896</v>
      </c>
      <c r="E87" s="133" t="s">
        <v>896</v>
      </c>
      <c r="F87" s="134" t="s">
        <v>821</v>
      </c>
      <c r="G87" s="130" t="s">
        <v>4025</v>
      </c>
      <c r="H87" s="186"/>
      <c r="I87" s="186" t="s">
        <v>4109</v>
      </c>
      <c r="J87" s="186" t="s">
        <v>3416</v>
      </c>
      <c r="K87" s="186" t="s">
        <v>2270</v>
      </c>
      <c r="L87" s="186" t="s">
        <v>4110</v>
      </c>
      <c r="M87" s="159" t="str">
        <f>HYPERLINK("https://www.twitch.tv/videos/204820156","2:20.22")</f>
        <v>2:20.22</v>
      </c>
      <c r="N87" s="186" t="s">
        <v>4111</v>
      </c>
      <c r="O87" s="186" t="s">
        <v>850</v>
      </c>
      <c r="P87" s="490" t="s">
        <v>3918</v>
      </c>
      <c r="Q87" s="186"/>
      <c r="R87" s="186"/>
      <c r="S87" s="186"/>
      <c r="T87" s="186"/>
      <c r="U87" s="186"/>
      <c r="V87" s="225"/>
      <c r="W87" s="164"/>
      <c r="X87" s="186" t="s">
        <v>368</v>
      </c>
      <c r="Y87" s="252" t="s">
        <v>4112</v>
      </c>
      <c r="Z87" s="186" t="s">
        <v>289</v>
      </c>
      <c r="AA87" s="186" t="s">
        <v>3896</v>
      </c>
      <c r="AB87" s="186" t="s">
        <v>3973</v>
      </c>
      <c r="AC87" s="186" t="s">
        <v>4113</v>
      </c>
      <c r="AD87" s="186"/>
      <c r="AE87" s="186" t="s">
        <v>4114</v>
      </c>
      <c r="AF87" s="186" t="s">
        <v>3943</v>
      </c>
      <c r="AG87" s="186"/>
      <c r="AH87" s="186"/>
      <c r="AI87" s="186"/>
      <c r="AJ87" s="225"/>
      <c r="AK87" s="164"/>
      <c r="AL87" s="225"/>
      <c r="AM87" s="186"/>
      <c r="AN87" s="225"/>
      <c r="AO87" s="186"/>
      <c r="AP87" s="225"/>
      <c r="AQ87" s="225"/>
      <c r="AR87" s="186"/>
      <c r="AS87" s="186" t="s">
        <v>1890</v>
      </c>
      <c r="AT87" s="186" t="s">
        <v>4115</v>
      </c>
      <c r="AU87" s="225"/>
      <c r="AV87" s="186"/>
      <c r="AW87" s="186"/>
      <c r="AX87" s="186"/>
      <c r="AY87" s="170"/>
      <c r="AZ87" s="186" t="s">
        <v>4030</v>
      </c>
      <c r="BA87" s="186" t="s">
        <v>4116</v>
      </c>
      <c r="BB87" s="186" t="s">
        <v>591</v>
      </c>
      <c r="BC87" s="186" t="s">
        <v>709</v>
      </c>
      <c r="BD87" s="186" t="s">
        <v>4117</v>
      </c>
      <c r="BE87" s="186"/>
      <c r="BF87" s="186"/>
      <c r="BG87" s="186" t="s">
        <v>1974</v>
      </c>
      <c r="BH87" s="191"/>
      <c r="BI87" s="186" t="s">
        <v>4118</v>
      </c>
      <c r="BJ87" s="186"/>
      <c r="BK87" s="186"/>
      <c r="BL87" s="186"/>
      <c r="BM87" s="186"/>
      <c r="BN87" s="186"/>
      <c r="BO87" s="192"/>
      <c r="BP87" s="185"/>
      <c r="BQ87" s="186"/>
      <c r="BR87" s="186" t="s">
        <v>4119</v>
      </c>
      <c r="BS87" s="186"/>
      <c r="BT87" s="186" t="s">
        <v>4120</v>
      </c>
      <c r="BU87" s="186" t="s">
        <v>4121</v>
      </c>
      <c r="BV87" s="186"/>
      <c r="BW87" s="186"/>
      <c r="BX87" s="186" t="s">
        <v>832</v>
      </c>
      <c r="BY87" s="186" t="s">
        <v>4122</v>
      </c>
      <c r="BZ87" s="186"/>
      <c r="CA87" s="186"/>
      <c r="CB87" s="186"/>
      <c r="CC87" s="186"/>
      <c r="CD87" s="186"/>
      <c r="CE87" s="186"/>
      <c r="CF87" s="186" t="s">
        <v>1229</v>
      </c>
      <c r="CG87" s="186" t="s">
        <v>1928</v>
      </c>
      <c r="CH87" s="186"/>
      <c r="CI87" s="186"/>
      <c r="CJ87" s="186"/>
      <c r="CK87" s="186" t="s">
        <v>1049</v>
      </c>
      <c r="CL87" s="186" t="s">
        <v>4123</v>
      </c>
      <c r="CM87" s="186" t="s">
        <v>2543</v>
      </c>
      <c r="CN87" s="186"/>
      <c r="CO87" s="186"/>
      <c r="CP87" s="186"/>
      <c r="CQ87" s="186"/>
      <c r="CR87" s="186"/>
      <c r="CS87" s="170"/>
      <c r="CT87" s="186" t="s">
        <v>3145</v>
      </c>
      <c r="CU87" s="186" t="s">
        <v>3858</v>
      </c>
      <c r="CV87" s="186" t="s">
        <v>3795</v>
      </c>
      <c r="CW87" s="186" t="s">
        <v>838</v>
      </c>
      <c r="CX87" s="186" t="s">
        <v>4124</v>
      </c>
      <c r="CY87" s="186"/>
      <c r="CZ87" s="186" t="s">
        <v>4125</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4126</v>
      </c>
      <c r="B88" s="63" t="s">
        <v>4127</v>
      </c>
      <c r="C88" s="64" t="s">
        <v>896</v>
      </c>
      <c r="D88" s="65" t="s">
        <v>896</v>
      </c>
      <c r="E88" s="66" t="s">
        <v>896</v>
      </c>
      <c r="F88" s="67" t="s">
        <v>3887</v>
      </c>
      <c r="G88" s="63" t="s">
        <v>3842</v>
      </c>
      <c r="H88" s="243"/>
      <c r="I88" s="162" t="s">
        <v>4128</v>
      </c>
      <c r="J88" s="162" t="s">
        <v>4129</v>
      </c>
      <c r="K88" s="162" t="s">
        <v>695</v>
      </c>
      <c r="L88" s="162" t="s">
        <v>2739</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2312</v>
      </c>
      <c r="AT88" s="245" t="s">
        <v>3167</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4020</v>
      </c>
      <c r="CU88" s="219"/>
      <c r="CV88" s="117" t="str">
        <f>HYPERLINK("https://youtu.be/2KJZjpdxuJ4","34.36")</f>
        <v>34.36</v>
      </c>
      <c r="CW88" s="117" t="str">
        <f>HYPERLINK("https://youtu.be/cSzurkVRqKk","47.30")</f>
        <v>47.30</v>
      </c>
      <c r="CX88" s="47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1"/>
      <c r="DP88" s="221"/>
      <c r="DQ88" s="220"/>
      <c r="DR88" s="220"/>
      <c r="DS88" s="220"/>
      <c r="DT88" s="220"/>
      <c r="DU88" s="220"/>
      <c r="DV88" s="220"/>
      <c r="DW88" s="222"/>
      <c r="DX88" s="220"/>
      <c r="DY88" s="220"/>
      <c r="DZ88" s="220"/>
      <c r="EA88" s="220"/>
      <c r="EB88" s="220"/>
    </row>
    <row r="89" ht="15.75" customHeight="1">
      <c r="A89" s="223" t="s">
        <v>4130</v>
      </c>
      <c r="B89" s="130" t="s">
        <v>4131</v>
      </c>
      <c r="C89" s="131" t="s">
        <v>896</v>
      </c>
      <c r="D89" s="132" t="s">
        <v>896</v>
      </c>
      <c r="E89" s="133" t="s">
        <v>896</v>
      </c>
      <c r="F89" s="134" t="s">
        <v>821</v>
      </c>
      <c r="G89" s="130" t="s">
        <v>428</v>
      </c>
      <c r="H89" s="185" t="s">
        <v>1498</v>
      </c>
      <c r="I89" s="186" t="s">
        <v>4132</v>
      </c>
      <c r="J89" s="186" t="s">
        <v>1325</v>
      </c>
      <c r="K89" s="185" t="s">
        <v>3002</v>
      </c>
      <c r="L89" s="185" t="s">
        <v>4133</v>
      </c>
      <c r="M89" s="225"/>
      <c r="N89" s="185" t="s">
        <v>1542</v>
      </c>
      <c r="O89" s="185" t="s">
        <v>3633</v>
      </c>
      <c r="P89" s="186" t="s">
        <v>2208</v>
      </c>
      <c r="Q89" s="185" t="s">
        <v>4134</v>
      </c>
      <c r="R89" s="225"/>
      <c r="S89" s="186" t="s">
        <v>4135</v>
      </c>
      <c r="T89" s="225"/>
      <c r="U89" s="225"/>
      <c r="V89" s="185" t="s">
        <v>4136</v>
      </c>
      <c r="W89" s="164"/>
      <c r="X89" s="185" t="s">
        <v>2411</v>
      </c>
      <c r="Y89" s="185" t="s">
        <v>4137</v>
      </c>
      <c r="Z89" s="186" t="s">
        <v>2182</v>
      </c>
      <c r="AA89" s="185" t="s">
        <v>1270</v>
      </c>
      <c r="AB89" s="186" t="s">
        <v>4138</v>
      </c>
      <c r="AC89" s="186" t="s">
        <v>3323</v>
      </c>
      <c r="AD89" s="185" t="s">
        <v>4139</v>
      </c>
      <c r="AE89" s="185" t="s">
        <v>2887</v>
      </c>
      <c r="AF89" s="186" t="s">
        <v>4140</v>
      </c>
      <c r="AG89" s="186" t="s">
        <v>758</v>
      </c>
      <c r="AH89" s="185"/>
      <c r="AI89" s="185" t="s">
        <v>340</v>
      </c>
      <c r="AJ89" s="185" t="s">
        <v>4141</v>
      </c>
      <c r="AK89" s="164"/>
      <c r="AL89" s="225"/>
      <c r="AM89" s="186" t="s">
        <v>160</v>
      </c>
      <c r="AN89" s="185" t="s">
        <v>4142</v>
      </c>
      <c r="AO89" s="185" t="s">
        <v>3889</v>
      </c>
      <c r="AP89" s="185" t="s">
        <v>4143</v>
      </c>
      <c r="AQ89" s="185" t="s">
        <v>793</v>
      </c>
      <c r="AR89" s="185" t="s">
        <v>1533</v>
      </c>
      <c r="AS89" s="185" t="s">
        <v>4144</v>
      </c>
      <c r="AT89" s="185" t="s">
        <v>2219</v>
      </c>
      <c r="AU89" s="185" t="s">
        <v>4145</v>
      </c>
      <c r="AV89" s="225"/>
      <c r="AW89" s="185" t="s">
        <v>4146</v>
      </c>
      <c r="AX89" s="185" t="s">
        <v>4147</v>
      </c>
      <c r="AY89" s="170"/>
      <c r="AZ89" s="225"/>
      <c r="BA89" s="185" t="s">
        <v>4148</v>
      </c>
      <c r="BB89" s="185" t="s">
        <v>4149</v>
      </c>
      <c r="BC89" s="185" t="s">
        <v>3004</v>
      </c>
      <c r="BD89" s="185" t="s">
        <v>1982</v>
      </c>
      <c r="BE89" s="185" t="s">
        <v>4150</v>
      </c>
      <c r="BF89" s="225"/>
      <c r="BG89" s="185" t="s">
        <v>4151</v>
      </c>
      <c r="BH89" s="185" t="s">
        <v>4152</v>
      </c>
      <c r="BI89" s="185"/>
      <c r="BJ89" s="186" t="s">
        <v>106</v>
      </c>
      <c r="BK89" s="225"/>
      <c r="BL89" s="186" t="s">
        <v>2691</v>
      </c>
      <c r="BM89" s="186" t="s">
        <v>4153</v>
      </c>
      <c r="BN89" s="185" t="s">
        <v>4154</v>
      </c>
      <c r="BO89" s="170"/>
      <c r="BP89" s="225"/>
      <c r="BQ89" s="225"/>
      <c r="BR89" s="186" t="s">
        <v>4155</v>
      </c>
      <c r="BS89" s="185" t="s">
        <v>2817</v>
      </c>
      <c r="BT89" s="225"/>
      <c r="BU89" s="185" t="s">
        <v>2374</v>
      </c>
      <c r="BV89" s="225"/>
      <c r="BW89" s="185" t="s">
        <v>4156</v>
      </c>
      <c r="BX89" s="225"/>
      <c r="BY89" s="186" t="s">
        <v>1471</v>
      </c>
      <c r="BZ89" s="186" t="s">
        <v>4157</v>
      </c>
      <c r="CA89" s="186"/>
      <c r="CB89" s="186" t="s">
        <v>4158</v>
      </c>
      <c r="CC89" s="225"/>
      <c r="CD89" s="185" t="s">
        <v>4159</v>
      </c>
      <c r="CE89" s="186"/>
      <c r="CF89" s="185" t="s">
        <v>4160</v>
      </c>
      <c r="CG89" s="186" t="s">
        <v>1385</v>
      </c>
      <c r="CH89" s="225"/>
      <c r="CI89" s="225"/>
      <c r="CJ89" s="186" t="s">
        <v>4161</v>
      </c>
      <c r="CK89" s="225"/>
      <c r="CL89" s="186" t="s">
        <v>3979</v>
      </c>
      <c r="CM89" s="186" t="s">
        <v>4035</v>
      </c>
      <c r="CN89" s="225"/>
      <c r="CO89" s="186" t="s">
        <v>3306</v>
      </c>
      <c r="CP89" s="225"/>
      <c r="CQ89" s="225"/>
      <c r="CR89" s="185" t="s">
        <v>4162</v>
      </c>
      <c r="CS89" s="170"/>
      <c r="CT89" s="225"/>
      <c r="CU89" s="186" t="s">
        <v>2346</v>
      </c>
      <c r="CV89" s="186" t="s">
        <v>825</v>
      </c>
      <c r="CW89" s="185" t="s">
        <v>234</v>
      </c>
      <c r="CX89" s="225"/>
      <c r="CY89" s="225"/>
      <c r="CZ89" s="225"/>
      <c r="DA89" s="186" t="s">
        <v>4163</v>
      </c>
      <c r="DB89" s="185" t="s">
        <v>4164</v>
      </c>
      <c r="DC89" s="185" t="s">
        <v>529</v>
      </c>
      <c r="DD89" s="225"/>
      <c r="DE89" s="185" t="s">
        <v>4165</v>
      </c>
      <c r="DF89" s="170"/>
      <c r="DG89" s="225"/>
      <c r="DH89" s="185" t="s">
        <v>2556</v>
      </c>
      <c r="DI89" s="225"/>
      <c r="DJ89" s="186" t="s">
        <v>4166</v>
      </c>
      <c r="DK89" s="142" t="s">
        <v>3908</v>
      </c>
      <c r="DL89" s="186" t="s">
        <v>1730</v>
      </c>
      <c r="DM89" s="186" t="s">
        <v>4167</v>
      </c>
      <c r="DN89" s="225"/>
      <c r="DO89" s="225"/>
      <c r="DP89" s="185" t="s">
        <v>871</v>
      </c>
      <c r="DQ89" s="185" t="s">
        <v>3671</v>
      </c>
      <c r="DR89" s="185" t="s">
        <v>4168</v>
      </c>
      <c r="DS89" s="186" t="s">
        <v>4169</v>
      </c>
      <c r="DT89" s="186" t="s">
        <v>3784</v>
      </c>
      <c r="DU89" s="185" t="s">
        <v>2116</v>
      </c>
      <c r="DV89" s="185"/>
      <c r="DW89" s="207" t="s">
        <v>1152</v>
      </c>
      <c r="DX89" s="186" t="s">
        <v>667</v>
      </c>
      <c r="DY89" s="185" t="s">
        <v>4170</v>
      </c>
      <c r="DZ89" s="185" t="s">
        <v>777</v>
      </c>
      <c r="EA89" s="186" t="s">
        <v>4171</v>
      </c>
      <c r="EB89" s="186" t="s">
        <v>1471</v>
      </c>
    </row>
    <row r="90" ht="15.75" customHeight="1">
      <c r="A90" s="330" t="s">
        <v>4172</v>
      </c>
      <c r="B90" s="63" t="s">
        <v>4173</v>
      </c>
      <c r="C90" s="64" t="s">
        <v>896</v>
      </c>
      <c r="D90" s="65" t="s">
        <v>896</v>
      </c>
      <c r="E90" s="66" t="s">
        <v>896</v>
      </c>
      <c r="F90" s="67" t="s">
        <v>215</v>
      </c>
      <c r="G90" s="63" t="s">
        <v>4174</v>
      </c>
      <c r="H90" s="161" t="s">
        <v>2315</v>
      </c>
      <c r="I90" s="163" t="s">
        <v>4175</v>
      </c>
      <c r="J90" s="163" t="s">
        <v>4176</v>
      </c>
      <c r="K90" s="163" t="s">
        <v>1627</v>
      </c>
      <c r="L90" s="163" t="s">
        <v>4177</v>
      </c>
      <c r="M90" s="243"/>
      <c r="N90" s="161" t="s">
        <v>4178</v>
      </c>
      <c r="O90" s="161" t="s">
        <v>405</v>
      </c>
      <c r="P90" s="71" t="s">
        <v>985</v>
      </c>
      <c r="Q90" s="163" t="s">
        <v>699</v>
      </c>
      <c r="R90" s="243"/>
      <c r="S90" s="71" t="s">
        <v>857</v>
      </c>
      <c r="T90" s="243"/>
      <c r="U90" s="161" t="s">
        <v>2634</v>
      </c>
      <c r="V90" s="71" t="s">
        <v>4179</v>
      </c>
      <c r="W90" s="164"/>
      <c r="X90" s="166" t="s">
        <v>4180</v>
      </c>
      <c r="Y90" s="230" t="s">
        <v>2420</v>
      </c>
      <c r="Z90" s="166" t="s">
        <v>771</v>
      </c>
      <c r="AA90" s="166" t="s">
        <v>4181</v>
      </c>
      <c r="AB90" s="230" t="s">
        <v>4182</v>
      </c>
      <c r="AC90" s="230" t="s">
        <v>3144</v>
      </c>
      <c r="AD90" s="230"/>
      <c r="AE90" s="166" t="s">
        <v>2976</v>
      </c>
      <c r="AF90" s="79" t="s">
        <v>1715</v>
      </c>
      <c r="AG90" s="166" t="s">
        <v>4183</v>
      </c>
      <c r="AH90" s="81"/>
      <c r="AI90" s="79" t="s">
        <v>1830</v>
      </c>
      <c r="AJ90" s="230" t="s">
        <v>4184</v>
      </c>
      <c r="AK90" s="164"/>
      <c r="AL90" s="169" t="s">
        <v>2535</v>
      </c>
      <c r="AM90" s="262" t="s">
        <v>1969</v>
      </c>
      <c r="AN90" s="233"/>
      <c r="AO90" s="85" t="s">
        <v>4185</v>
      </c>
      <c r="AP90" s="169" t="s">
        <v>4186</v>
      </c>
      <c r="AQ90" s="169" t="s">
        <v>4187</v>
      </c>
      <c r="AR90" s="169" t="s">
        <v>4188</v>
      </c>
      <c r="AS90" s="85" t="s">
        <v>2920</v>
      </c>
      <c r="AT90" s="169" t="s">
        <v>4189</v>
      </c>
      <c r="AU90" s="169" t="s">
        <v>4190</v>
      </c>
      <c r="AV90" s="233"/>
      <c r="AW90" s="85" t="s">
        <v>3241</v>
      </c>
      <c r="AX90" s="262" t="s">
        <v>4191</v>
      </c>
      <c r="AY90" s="170"/>
      <c r="AZ90" s="234"/>
      <c r="BA90" s="198" t="s">
        <v>2364</v>
      </c>
      <c r="BB90" s="198" t="s">
        <v>4115</v>
      </c>
      <c r="BC90" s="198" t="s">
        <v>4192</v>
      </c>
      <c r="BD90" s="173" t="s">
        <v>2245</v>
      </c>
      <c r="BE90" s="198" t="s">
        <v>2045</v>
      </c>
      <c r="BF90" s="234"/>
      <c r="BG90" s="198" t="s">
        <v>4193</v>
      </c>
      <c r="BH90" s="173" t="s">
        <v>698</v>
      </c>
      <c r="BI90" s="234"/>
      <c r="BJ90" s="176" t="s">
        <v>2853</v>
      </c>
      <c r="BK90" s="198" t="s">
        <v>4194</v>
      </c>
      <c r="BL90" s="198" t="s">
        <v>3306</v>
      </c>
      <c r="BM90" s="234"/>
      <c r="BN90" s="173" t="s">
        <v>4195</v>
      </c>
      <c r="BO90" s="170"/>
      <c r="BP90" s="218"/>
      <c r="BQ90" s="178" t="s">
        <v>2361</v>
      </c>
      <c r="BR90" s="177" t="s">
        <v>3891</v>
      </c>
      <c r="BS90" s="178" t="s">
        <v>4196</v>
      </c>
      <c r="BT90" s="178" t="s">
        <v>4197</v>
      </c>
      <c r="BU90" s="178" t="s">
        <v>1288</v>
      </c>
      <c r="BV90" s="218"/>
      <c r="BW90" s="103" t="s">
        <v>2566</v>
      </c>
      <c r="BX90" s="218"/>
      <c r="BY90" s="103" t="s">
        <v>2822</v>
      </c>
      <c r="BZ90" s="103" t="s">
        <v>4198</v>
      </c>
      <c r="CA90" s="105"/>
      <c r="CB90" s="103" t="s">
        <v>4199</v>
      </c>
      <c r="CC90" s="177" t="s">
        <v>1786</v>
      </c>
      <c r="CD90" s="177" t="s">
        <v>4200</v>
      </c>
      <c r="CE90" s="177"/>
      <c r="CF90" s="242" t="s">
        <v>4201</v>
      </c>
      <c r="CG90" s="242" t="s">
        <v>4202</v>
      </c>
      <c r="CH90" s="249" t="s">
        <v>4203</v>
      </c>
      <c r="CI90" s="249" t="s">
        <v>4204</v>
      </c>
      <c r="CJ90" s="249"/>
      <c r="CK90" s="242" t="s">
        <v>4205</v>
      </c>
      <c r="CL90" s="380" t="s">
        <v>2577</v>
      </c>
      <c r="CM90" s="111" t="s">
        <v>2348</v>
      </c>
      <c r="CN90" s="236"/>
      <c r="CO90" s="249" t="s">
        <v>4206</v>
      </c>
      <c r="CP90" s="236"/>
      <c r="CQ90" s="236"/>
      <c r="CR90" s="249" t="s">
        <v>2564</v>
      </c>
      <c r="CS90" s="170"/>
      <c r="CT90" s="181" t="s">
        <v>2849</v>
      </c>
      <c r="CU90" s="181" t="s">
        <v>4207</v>
      </c>
      <c r="CV90" s="181" t="s">
        <v>4208</v>
      </c>
      <c r="CW90" s="181" t="s">
        <v>2819</v>
      </c>
      <c r="CX90" s="219"/>
      <c r="CY90" s="219"/>
      <c r="CZ90" s="120" t="s">
        <v>4209</v>
      </c>
      <c r="DA90" s="120" t="s">
        <v>3783</v>
      </c>
      <c r="DB90" s="181" t="s">
        <v>4210</v>
      </c>
      <c r="DC90" s="181" t="s">
        <v>4110</v>
      </c>
      <c r="DD90" s="181" t="s">
        <v>4211</v>
      </c>
      <c r="DE90" s="181" t="s">
        <v>4212</v>
      </c>
      <c r="DF90" s="170"/>
      <c r="DG90" s="182" t="s">
        <v>4213</v>
      </c>
      <c r="DH90" s="251"/>
      <c r="DI90" s="182" t="s">
        <v>4214</v>
      </c>
      <c r="DJ90" s="182" t="s">
        <v>1803</v>
      </c>
      <c r="DK90" s="183" t="s">
        <v>4215</v>
      </c>
      <c r="DL90" s="182" t="s">
        <v>2788</v>
      </c>
      <c r="DM90" s="220"/>
      <c r="DN90" s="182" t="s">
        <v>4216</v>
      </c>
      <c r="DO90" s="251" t="s">
        <v>4217</v>
      </c>
      <c r="DP90" s="182" t="s">
        <v>2893</v>
      </c>
      <c r="DQ90" s="182" t="s">
        <v>4218</v>
      </c>
      <c r="DR90" s="220"/>
      <c r="DS90" s="182" t="s">
        <v>4219</v>
      </c>
      <c r="DT90" s="182" t="s">
        <v>4220</v>
      </c>
      <c r="DU90" s="182" t="s">
        <v>4221</v>
      </c>
      <c r="DV90" s="182"/>
      <c r="DW90" s="222" t="s">
        <v>4222</v>
      </c>
      <c r="DX90" s="182" t="s">
        <v>4223</v>
      </c>
      <c r="DY90" s="182" t="s">
        <v>4224</v>
      </c>
      <c r="DZ90" s="251" t="s">
        <v>2406</v>
      </c>
      <c r="EA90" s="182" t="s">
        <v>1372</v>
      </c>
      <c r="EB90" s="251" t="s">
        <v>2452</v>
      </c>
    </row>
    <row r="91" ht="15.75" customHeight="1">
      <c r="A91" s="223" t="s">
        <v>4225</v>
      </c>
      <c r="B91" s="130" t="s">
        <v>4226</v>
      </c>
      <c r="C91" s="131" t="s">
        <v>896</v>
      </c>
      <c r="D91" s="132" t="s">
        <v>896</v>
      </c>
      <c r="E91" s="133" t="s">
        <v>896</v>
      </c>
      <c r="F91" s="134" t="s">
        <v>896</v>
      </c>
      <c r="G91" s="130" t="s">
        <v>1939</v>
      </c>
      <c r="H91" s="186" t="s">
        <v>2324</v>
      </c>
      <c r="I91" s="186" t="s">
        <v>3934</v>
      </c>
      <c r="J91" s="186" t="s">
        <v>1164</v>
      </c>
      <c r="K91" s="186" t="s">
        <v>3787</v>
      </c>
      <c r="L91" s="186" t="s">
        <v>2849</v>
      </c>
      <c r="M91" s="186" t="s">
        <v>4227</v>
      </c>
      <c r="N91" s="186" t="s">
        <v>4228</v>
      </c>
      <c r="O91" s="186" t="s">
        <v>107</v>
      </c>
      <c r="P91" s="186" t="s">
        <v>1502</v>
      </c>
      <c r="Q91" s="225"/>
      <c r="R91" s="225"/>
      <c r="S91" s="186" t="s">
        <v>1307</v>
      </c>
      <c r="T91" s="225"/>
      <c r="U91" s="186" t="s">
        <v>1512</v>
      </c>
      <c r="V91" s="225"/>
      <c r="W91" s="164"/>
      <c r="X91" s="186" t="s">
        <v>1520</v>
      </c>
      <c r="Y91" s="186" t="s">
        <v>4229</v>
      </c>
      <c r="Z91" s="186" t="s">
        <v>4230</v>
      </c>
      <c r="AA91" s="186" t="s">
        <v>4231</v>
      </c>
      <c r="AB91" s="186" t="s">
        <v>4232</v>
      </c>
      <c r="AC91" s="186" t="s">
        <v>3857</v>
      </c>
      <c r="AD91" s="186" t="s">
        <v>4233</v>
      </c>
      <c r="AE91" s="186" t="s">
        <v>2016</v>
      </c>
      <c r="AF91" s="186" t="s">
        <v>3388</v>
      </c>
      <c r="AG91" s="186" t="s">
        <v>4234</v>
      </c>
      <c r="AH91" s="186"/>
      <c r="AI91" s="186" t="s">
        <v>3278</v>
      </c>
      <c r="AJ91" s="186" t="s">
        <v>4235</v>
      </c>
      <c r="AK91" s="164"/>
      <c r="AL91" s="186" t="s">
        <v>1698</v>
      </c>
      <c r="AM91" s="186" t="s">
        <v>4236</v>
      </c>
      <c r="AN91" s="225"/>
      <c r="AO91" s="225"/>
      <c r="AP91" s="225"/>
      <c r="AQ91" s="186" t="s">
        <v>2712</v>
      </c>
      <c r="AR91" s="225"/>
      <c r="AS91" s="186" t="s">
        <v>4237</v>
      </c>
      <c r="AT91" s="186" t="s">
        <v>4238</v>
      </c>
      <c r="AU91" s="225"/>
      <c r="AV91" s="225"/>
      <c r="AW91" s="225"/>
      <c r="AX91" s="225"/>
      <c r="AY91" s="170"/>
      <c r="AZ91" s="186" t="s">
        <v>4239</v>
      </c>
      <c r="BA91" s="186" t="s">
        <v>4240</v>
      </c>
      <c r="BB91" s="186" t="s">
        <v>3872</v>
      </c>
      <c r="BC91" s="186" t="s">
        <v>1677</v>
      </c>
      <c r="BD91" s="186" t="s">
        <v>4241</v>
      </c>
      <c r="BE91" s="186" t="s">
        <v>2301</v>
      </c>
      <c r="BF91" s="186" t="s">
        <v>3634</v>
      </c>
      <c r="BG91" s="186" t="s">
        <v>3860</v>
      </c>
      <c r="BH91" s="186" t="s">
        <v>500</v>
      </c>
      <c r="BI91" s="186"/>
      <c r="BJ91" s="186" t="s">
        <v>4242</v>
      </c>
      <c r="BK91" s="225"/>
      <c r="BL91" s="186" t="s">
        <v>2939</v>
      </c>
      <c r="BM91" s="186" t="s">
        <v>1996</v>
      </c>
      <c r="BN91" s="225"/>
      <c r="BO91" s="170"/>
      <c r="BP91" s="185"/>
      <c r="BQ91" s="186" t="s">
        <v>4243</v>
      </c>
      <c r="BR91" s="186" t="s">
        <v>1815</v>
      </c>
      <c r="BS91" s="186" t="s">
        <v>1480</v>
      </c>
      <c r="BT91" s="186" t="s">
        <v>4244</v>
      </c>
      <c r="BU91" s="186" t="s">
        <v>4245</v>
      </c>
      <c r="BV91" s="186" t="s">
        <v>4246</v>
      </c>
      <c r="BW91" s="225"/>
      <c r="BX91" s="186" t="s">
        <v>4247</v>
      </c>
      <c r="BY91" s="186" t="s">
        <v>4248</v>
      </c>
      <c r="BZ91" s="225"/>
      <c r="CA91" s="186"/>
      <c r="CB91" s="186" t="s">
        <v>686</v>
      </c>
      <c r="CC91" s="186" t="s">
        <v>760</v>
      </c>
      <c r="CD91" s="225"/>
      <c r="CE91" s="225"/>
      <c r="CF91" s="186" t="s">
        <v>3809</v>
      </c>
      <c r="CG91" s="186" t="s">
        <v>1174</v>
      </c>
      <c r="CH91" s="186" t="s">
        <v>4249</v>
      </c>
      <c r="CI91" s="186" t="s">
        <v>4250</v>
      </c>
      <c r="CJ91" s="186" t="s">
        <v>4251</v>
      </c>
      <c r="CK91" s="186" t="s">
        <v>4252</v>
      </c>
      <c r="CL91" s="186" t="s">
        <v>4253</v>
      </c>
      <c r="CM91" s="186" t="s">
        <v>3578</v>
      </c>
      <c r="CN91" s="186" t="s">
        <v>4254</v>
      </c>
      <c r="CO91" s="186" t="s">
        <v>1073</v>
      </c>
      <c r="CP91" s="186"/>
      <c r="CQ91" s="186" t="s">
        <v>4255</v>
      </c>
      <c r="CR91" s="225"/>
      <c r="CS91" s="170"/>
      <c r="CT91" s="186" t="s">
        <v>1736</v>
      </c>
      <c r="CU91" s="186" t="s">
        <v>4256</v>
      </c>
      <c r="CV91" s="186" t="s">
        <v>4257</v>
      </c>
      <c r="CW91" s="186" t="s">
        <v>2562</v>
      </c>
      <c r="CX91" s="186" t="s">
        <v>4258</v>
      </c>
      <c r="CY91" s="186" t="s">
        <v>930</v>
      </c>
      <c r="CZ91" s="186" t="s">
        <v>4259</v>
      </c>
      <c r="DA91" s="186" t="s">
        <v>2237</v>
      </c>
      <c r="DB91" s="186" t="s">
        <v>4260</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4261</v>
      </c>
      <c r="B92" s="63" t="s">
        <v>4262</v>
      </c>
      <c r="C92" s="64" t="s">
        <v>896</v>
      </c>
      <c r="D92" s="65" t="s">
        <v>896</v>
      </c>
      <c r="E92" s="66" t="s">
        <v>896</v>
      </c>
      <c r="F92" s="67" t="s">
        <v>426</v>
      </c>
      <c r="G92" s="63" t="s">
        <v>215</v>
      </c>
      <c r="H92" s="243"/>
      <c r="I92" s="163" t="s">
        <v>2675</v>
      </c>
      <c r="J92" s="243"/>
      <c r="K92" s="69" t="str">
        <f>HYPERLINK("https://www.youtube.com/watch?v=fhmkEG98u50","13.86")</f>
        <v>13.86</v>
      </c>
      <c r="L92" s="243" t="s">
        <v>2611</v>
      </c>
      <c r="M92" s="243"/>
      <c r="N92" s="243"/>
      <c r="O92" s="69" t="s">
        <v>4263</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4264</v>
      </c>
      <c r="BD92" s="198" t="s">
        <v>4265</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4266</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4267</v>
      </c>
      <c r="B93" s="130" t="s">
        <v>4268</v>
      </c>
      <c r="C93" s="131" t="s">
        <v>896</v>
      </c>
      <c r="D93" s="132" t="s">
        <v>896</v>
      </c>
      <c r="E93" s="133" t="s">
        <v>896</v>
      </c>
      <c r="F93" s="134" t="s">
        <v>619</v>
      </c>
      <c r="G93" s="130" t="s">
        <v>1938</v>
      </c>
      <c r="H93" s="210" t="s">
        <v>1429</v>
      </c>
      <c r="I93" s="210" t="s">
        <v>4269</v>
      </c>
      <c r="J93" s="210" t="s">
        <v>4270</v>
      </c>
      <c r="K93" s="210" t="s">
        <v>1535</v>
      </c>
      <c r="L93" s="210" t="s">
        <v>4271</v>
      </c>
      <c r="M93" s="210" t="s">
        <v>4272</v>
      </c>
      <c r="N93" s="210" t="s">
        <v>1180</v>
      </c>
      <c r="O93" s="210" t="s">
        <v>1352</v>
      </c>
      <c r="P93" s="142" t="s">
        <v>2001</v>
      </c>
      <c r="Q93" s="142" t="s">
        <v>4273</v>
      </c>
      <c r="R93" s="225"/>
      <c r="S93" s="225"/>
      <c r="T93" s="225"/>
      <c r="U93" s="225"/>
      <c r="V93" s="225"/>
      <c r="W93" s="164"/>
      <c r="X93" s="210" t="s">
        <v>4274</v>
      </c>
      <c r="Y93" s="253" t="s">
        <v>4275</v>
      </c>
      <c r="Z93" s="210" t="s">
        <v>4163</v>
      </c>
      <c r="AA93" s="210" t="s">
        <v>4276</v>
      </c>
      <c r="AB93" s="253" t="s">
        <v>4135</v>
      </c>
      <c r="AC93" s="210" t="s">
        <v>4277</v>
      </c>
      <c r="AD93" s="185"/>
      <c r="AE93" s="185" t="s">
        <v>4278</v>
      </c>
      <c r="AF93" s="142" t="s">
        <v>4279</v>
      </c>
      <c r="AG93" s="186" t="s">
        <v>4280</v>
      </c>
      <c r="AH93" s="186"/>
      <c r="AI93" s="186" t="s">
        <v>1087</v>
      </c>
      <c r="AJ93" s="225"/>
      <c r="AK93" s="164"/>
      <c r="AL93" s="225"/>
      <c r="AM93" s="185" t="s">
        <v>2022</v>
      </c>
      <c r="AN93" s="225"/>
      <c r="AO93" s="225"/>
      <c r="AP93" s="225"/>
      <c r="AQ93" s="185" t="s">
        <v>4281</v>
      </c>
      <c r="AR93" s="225"/>
      <c r="AS93" s="185" t="s">
        <v>4282</v>
      </c>
      <c r="AT93" s="185" t="s">
        <v>4077</v>
      </c>
      <c r="AU93" s="225"/>
      <c r="AV93" s="225"/>
      <c r="AW93" s="225"/>
      <c r="AX93" s="225"/>
      <c r="AY93" s="170"/>
      <c r="AZ93" s="185" t="s">
        <v>4283</v>
      </c>
      <c r="BA93" s="210" t="s">
        <v>456</v>
      </c>
      <c r="BB93" s="210" t="s">
        <v>1134</v>
      </c>
      <c r="BC93" s="185" t="s">
        <v>2819</v>
      </c>
      <c r="BD93" s="185" t="s">
        <v>1950</v>
      </c>
      <c r="BE93" s="185" t="s">
        <v>4284</v>
      </c>
      <c r="BF93" s="185" t="s">
        <v>4285</v>
      </c>
      <c r="BG93" s="186" t="s">
        <v>2635</v>
      </c>
      <c r="BH93" s="191"/>
      <c r="BI93" s="185" t="s">
        <v>4286</v>
      </c>
      <c r="BJ93" s="186" t="s">
        <v>2998</v>
      </c>
      <c r="BK93" s="225"/>
      <c r="BL93" s="185" t="s">
        <v>4287</v>
      </c>
      <c r="BM93" s="185" t="s">
        <v>4288</v>
      </c>
      <c r="BN93" s="185" t="s">
        <v>4289</v>
      </c>
      <c r="BO93" s="170"/>
      <c r="BP93" s="185"/>
      <c r="BQ93" s="185" t="s">
        <v>3154</v>
      </c>
      <c r="BR93" s="185" t="s">
        <v>2941</v>
      </c>
      <c r="BS93" s="185" t="s">
        <v>4290</v>
      </c>
      <c r="BT93" s="185" t="s">
        <v>3815</v>
      </c>
      <c r="BU93" s="186" t="s">
        <v>4291</v>
      </c>
      <c r="BV93" s="225"/>
      <c r="BW93" s="186" t="s">
        <v>902</v>
      </c>
      <c r="BX93" s="185" t="s">
        <v>4292</v>
      </c>
      <c r="BY93" s="186" t="s">
        <v>4293</v>
      </c>
      <c r="BZ93" s="225"/>
      <c r="CA93" s="225"/>
      <c r="CB93" s="225"/>
      <c r="CC93" s="225"/>
      <c r="CD93" s="225"/>
      <c r="CE93" s="225"/>
      <c r="CF93" s="185" t="s">
        <v>4294</v>
      </c>
      <c r="CG93" s="185" t="s">
        <v>4295</v>
      </c>
      <c r="CH93" s="185" t="s">
        <v>2724</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2794</v>
      </c>
      <c r="DB93" s="225"/>
      <c r="DC93" s="225"/>
      <c r="DD93" s="225"/>
      <c r="DE93" s="186" t="s">
        <v>4306</v>
      </c>
      <c r="DF93" s="170"/>
      <c r="DG93" s="186" t="s">
        <v>2829</v>
      </c>
      <c r="DH93" s="225"/>
      <c r="DI93" s="225"/>
      <c r="DJ93" s="185" t="s">
        <v>3309</v>
      </c>
      <c r="DK93" s="185" t="s">
        <v>2933</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3825</v>
      </c>
      <c r="H94" s="243"/>
      <c r="I94" s="163"/>
      <c r="J94" s="163" t="s">
        <v>4311</v>
      </c>
      <c r="K94" s="163" t="s">
        <v>3217</v>
      </c>
      <c r="L94" s="163" t="s">
        <v>3868</v>
      </c>
      <c r="M94" s="243"/>
      <c r="N94" s="163" t="s">
        <v>4312</v>
      </c>
      <c r="O94" s="163" t="s">
        <v>4313</v>
      </c>
      <c r="P94" s="161" t="s">
        <v>2412</v>
      </c>
      <c r="Q94" s="243"/>
      <c r="R94" s="243"/>
      <c r="S94" s="243"/>
      <c r="T94" s="243"/>
      <c r="U94" s="243"/>
      <c r="V94" s="243"/>
      <c r="W94" s="164"/>
      <c r="X94" s="254"/>
      <c r="Y94" s="230" t="s">
        <v>2748</v>
      </c>
      <c r="Z94" s="166" t="s">
        <v>4314</v>
      </c>
      <c r="AA94" s="166" t="s">
        <v>2652</v>
      </c>
      <c r="AB94" s="254"/>
      <c r="AC94" s="166" t="s">
        <v>3131</v>
      </c>
      <c r="AD94" s="254"/>
      <c r="AE94" s="166" t="s">
        <v>2557</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3904</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2811</v>
      </c>
      <c r="BY94" s="218"/>
      <c r="BZ94" s="218"/>
      <c r="CA94" s="218"/>
      <c r="CB94" s="218"/>
      <c r="CC94" s="218"/>
      <c r="CD94" s="218"/>
      <c r="CE94" s="218"/>
      <c r="CF94" s="249" t="s">
        <v>4318</v>
      </c>
      <c r="CG94" s="249" t="s">
        <v>4149</v>
      </c>
      <c r="CH94" s="236"/>
      <c r="CI94" s="249" t="s">
        <v>4319</v>
      </c>
      <c r="CJ94" s="236"/>
      <c r="CK94" s="249" t="s">
        <v>4320</v>
      </c>
      <c r="CL94" s="111" t="s">
        <v>1772</v>
      </c>
      <c r="CM94" s="236"/>
      <c r="CN94" s="236"/>
      <c r="CO94" s="236"/>
      <c r="CP94" s="236"/>
      <c r="CQ94" s="236"/>
      <c r="CR94" s="236"/>
      <c r="CS94" s="170"/>
      <c r="CT94" s="181" t="s">
        <v>4321</v>
      </c>
      <c r="CU94" s="219"/>
      <c r="CV94" s="181" t="s">
        <v>3428</v>
      </c>
      <c r="CW94" s="181" t="s">
        <v>2102</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2" t="s">
        <v>4324</v>
      </c>
      <c r="B95" s="130" t="s">
        <v>4325</v>
      </c>
      <c r="C95" s="131" t="s">
        <v>896</v>
      </c>
      <c r="D95" s="132" t="s">
        <v>896</v>
      </c>
      <c r="E95" s="133" t="s">
        <v>896</v>
      </c>
      <c r="F95" s="134" t="s">
        <v>1620</v>
      </c>
      <c r="G95" s="130" t="s">
        <v>1269</v>
      </c>
      <c r="H95" s="142" t="s">
        <v>4326</v>
      </c>
      <c r="I95" s="142" t="s">
        <v>4327</v>
      </c>
      <c r="J95" s="142" t="s">
        <v>3466</v>
      </c>
      <c r="K95" s="142" t="s">
        <v>1402</v>
      </c>
      <c r="L95" s="142" t="s">
        <v>4328</v>
      </c>
      <c r="M95" s="142" t="s">
        <v>4329</v>
      </c>
      <c r="N95" s="142" t="s">
        <v>4330</v>
      </c>
      <c r="O95" s="142" t="s">
        <v>4331</v>
      </c>
      <c r="P95" s="142" t="s">
        <v>2684</v>
      </c>
      <c r="Q95" s="142" t="s">
        <v>4332</v>
      </c>
      <c r="R95" s="142" t="s">
        <v>4333</v>
      </c>
      <c r="S95" s="142" t="s">
        <v>4334</v>
      </c>
      <c r="T95" s="225"/>
      <c r="U95" s="142" t="s">
        <v>4335</v>
      </c>
      <c r="V95" s="142" t="s">
        <v>4336</v>
      </c>
      <c r="W95" s="164"/>
      <c r="X95" s="142" t="s">
        <v>4337</v>
      </c>
      <c r="Y95" s="142" t="s">
        <v>4338</v>
      </c>
      <c r="Z95" s="142" t="s">
        <v>4339</v>
      </c>
      <c r="AA95" s="142" t="s">
        <v>3302</v>
      </c>
      <c r="AB95" s="142" t="s">
        <v>4340</v>
      </c>
      <c r="AC95" s="142" t="s">
        <v>4341</v>
      </c>
      <c r="AD95" s="185"/>
      <c r="AE95" s="142" t="s">
        <v>491</v>
      </c>
      <c r="AF95" s="142" t="s">
        <v>4342</v>
      </c>
      <c r="AG95" s="142" t="s">
        <v>4343</v>
      </c>
      <c r="AH95" s="186"/>
      <c r="AI95" s="142" t="s">
        <v>3506</v>
      </c>
      <c r="AJ95" s="142" t="s">
        <v>4344</v>
      </c>
      <c r="AK95" s="164"/>
      <c r="AL95" s="142" t="s">
        <v>4345</v>
      </c>
      <c r="AM95" s="142" t="s">
        <v>4346</v>
      </c>
      <c r="AN95" s="225"/>
      <c r="AO95" s="225"/>
      <c r="AP95" s="225"/>
      <c r="AQ95" s="225"/>
      <c r="AR95" s="225"/>
      <c r="AS95" s="142" t="s">
        <v>4347</v>
      </c>
      <c r="AT95" s="142" t="s">
        <v>4348</v>
      </c>
      <c r="AU95" s="142" t="s">
        <v>4349</v>
      </c>
      <c r="AV95" s="142" t="s">
        <v>2159</v>
      </c>
      <c r="AW95" s="142" t="s">
        <v>760</v>
      </c>
      <c r="AX95" s="225"/>
      <c r="AY95" s="170"/>
      <c r="AZ95" s="142" t="s">
        <v>4350</v>
      </c>
      <c r="BA95" s="142" t="s">
        <v>1447</v>
      </c>
      <c r="BB95" s="142" t="s">
        <v>873</v>
      </c>
      <c r="BC95" s="142" t="s">
        <v>3810</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2237</v>
      </c>
      <c r="CN95" s="225"/>
      <c r="CO95" s="225"/>
      <c r="CP95" s="225"/>
      <c r="CQ95" s="225"/>
      <c r="CR95" s="142" t="s">
        <v>4363</v>
      </c>
      <c r="CS95" s="170"/>
      <c r="CT95" s="186" t="s">
        <v>1634</v>
      </c>
      <c r="CU95" s="186" t="s">
        <v>4339</v>
      </c>
      <c r="CV95" s="185" t="s">
        <v>4257</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3050</v>
      </c>
      <c r="H96" s="163" t="s">
        <v>2198</v>
      </c>
      <c r="I96" s="163" t="s">
        <v>4372</v>
      </c>
      <c r="J96" s="163" t="s">
        <v>4373</v>
      </c>
      <c r="K96" s="163" t="s">
        <v>4374</v>
      </c>
      <c r="L96" s="161" t="s">
        <v>234</v>
      </c>
      <c r="M96" s="161" t="s">
        <v>4375</v>
      </c>
      <c r="N96" s="161" t="s">
        <v>4376</v>
      </c>
      <c r="O96" s="161" t="s">
        <v>2525</v>
      </c>
      <c r="P96" s="163" t="s">
        <v>4377</v>
      </c>
      <c r="Q96" s="243"/>
      <c r="R96" s="243"/>
      <c r="S96" s="243"/>
      <c r="T96" s="243"/>
      <c r="U96" s="243"/>
      <c r="V96" s="243"/>
      <c r="W96" s="164"/>
      <c r="X96" s="166" t="s">
        <v>4378</v>
      </c>
      <c r="Y96" s="166" t="s">
        <v>3425</v>
      </c>
      <c r="Z96" s="230" t="s">
        <v>2663</v>
      </c>
      <c r="AA96" s="166" t="s">
        <v>4379</v>
      </c>
      <c r="AB96" s="166" t="s">
        <v>2369</v>
      </c>
      <c r="AC96" s="166" t="s">
        <v>1678</v>
      </c>
      <c r="AD96" s="230"/>
      <c r="AE96" s="166" t="s">
        <v>581</v>
      </c>
      <c r="AF96" s="166" t="s">
        <v>3388</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3241</v>
      </c>
      <c r="BS96" s="178" t="s">
        <v>298</v>
      </c>
      <c r="BT96" s="178"/>
      <c r="BU96" s="178" t="s">
        <v>4389</v>
      </c>
      <c r="BV96" s="178" t="s">
        <v>943</v>
      </c>
      <c r="BW96" s="177" t="s">
        <v>4390</v>
      </c>
      <c r="BX96" s="218"/>
      <c r="BY96" s="178" t="s">
        <v>4391</v>
      </c>
      <c r="BZ96" s="178" t="s">
        <v>4392</v>
      </c>
      <c r="CA96" s="218"/>
      <c r="CB96" s="218"/>
      <c r="CC96" s="178" t="s">
        <v>1282</v>
      </c>
      <c r="CD96" s="218"/>
      <c r="CE96" s="218"/>
      <c r="CF96" s="249" t="s">
        <v>4185</v>
      </c>
      <c r="CG96" s="249" t="s">
        <v>1772</v>
      </c>
      <c r="CH96" s="249" t="s">
        <v>4393</v>
      </c>
      <c r="CI96" s="249" t="s">
        <v>4394</v>
      </c>
      <c r="CJ96" s="236"/>
      <c r="CK96" s="249" t="s">
        <v>4395</v>
      </c>
      <c r="CL96" s="249" t="s">
        <v>110</v>
      </c>
      <c r="CM96" s="242" t="s">
        <v>1969</v>
      </c>
      <c r="CN96" s="236"/>
      <c r="CO96" s="236"/>
      <c r="CP96" s="236"/>
      <c r="CQ96" s="236"/>
      <c r="CR96" s="236"/>
      <c r="CS96" s="170"/>
      <c r="CT96" s="181" t="s">
        <v>2744</v>
      </c>
      <c r="CU96" s="181" t="s">
        <v>4207</v>
      </c>
      <c r="CV96" s="181" t="s">
        <v>857</v>
      </c>
      <c r="CW96" s="237" t="s">
        <v>287</v>
      </c>
      <c r="CX96" s="181" t="s">
        <v>4396</v>
      </c>
      <c r="CY96" s="181" t="s">
        <v>4366</v>
      </c>
      <c r="CZ96" s="181" t="s">
        <v>4397</v>
      </c>
      <c r="DA96" s="181" t="s">
        <v>2126</v>
      </c>
      <c r="DB96" s="219"/>
      <c r="DC96" s="219"/>
      <c r="DD96" s="219"/>
      <c r="DE96" s="219"/>
      <c r="DF96" s="170"/>
      <c r="DG96" s="220"/>
      <c r="DH96" s="220"/>
      <c r="DI96" s="220"/>
      <c r="DJ96" s="220"/>
      <c r="DK96" s="220"/>
      <c r="DL96" s="220"/>
      <c r="DM96" s="220"/>
      <c r="DN96" s="182" t="s">
        <v>4398</v>
      </c>
      <c r="DO96" s="182"/>
      <c r="DP96" s="220"/>
      <c r="DQ96" s="182" t="s">
        <v>4218</v>
      </c>
      <c r="DR96" s="182" t="s">
        <v>4399</v>
      </c>
      <c r="DS96" s="182" t="s">
        <v>4400</v>
      </c>
      <c r="DT96" s="182" t="s">
        <v>3481</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2079</v>
      </c>
      <c r="P97" s="186" t="s">
        <v>2814</v>
      </c>
      <c r="Q97" s="225"/>
      <c r="R97" s="225"/>
      <c r="S97" s="225"/>
      <c r="T97" s="225"/>
      <c r="U97" s="225"/>
      <c r="V97" s="225"/>
      <c r="W97" s="164"/>
      <c r="X97" s="185" t="s">
        <v>3748</v>
      </c>
      <c r="Y97" s="185" t="s">
        <v>4405</v>
      </c>
      <c r="Z97" s="185" t="s">
        <v>3690</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4223</v>
      </c>
      <c r="AU97" s="225"/>
      <c r="AV97" s="225"/>
      <c r="AW97" s="225"/>
      <c r="AX97" s="225"/>
      <c r="AY97" s="170"/>
      <c r="AZ97" s="185" t="s">
        <v>4038</v>
      </c>
      <c r="BA97" s="185" t="s">
        <v>580</v>
      </c>
      <c r="BB97" s="186" t="s">
        <v>4410</v>
      </c>
      <c r="BC97" s="185" t="s">
        <v>3931</v>
      </c>
      <c r="BD97" s="185" t="s">
        <v>4411</v>
      </c>
      <c r="BE97" s="186" t="s">
        <v>4412</v>
      </c>
      <c r="BF97" s="225"/>
      <c r="BG97" s="210" t="s">
        <v>875</v>
      </c>
      <c r="BH97" s="185" t="s">
        <v>4413</v>
      </c>
      <c r="BI97" s="185" t="s">
        <v>4414</v>
      </c>
      <c r="BJ97" s="186" t="s">
        <v>4415</v>
      </c>
      <c r="BK97" s="225"/>
      <c r="BL97" s="225"/>
      <c r="BM97" s="225"/>
      <c r="BN97" s="225"/>
      <c r="BO97" s="170"/>
      <c r="BP97" s="185" t="s">
        <v>4416</v>
      </c>
      <c r="BQ97" s="185" t="s">
        <v>2599</v>
      </c>
      <c r="BR97" s="185" t="s">
        <v>4043</v>
      </c>
      <c r="BS97" s="185" t="s">
        <v>4417</v>
      </c>
      <c r="BT97" s="185" t="s">
        <v>4418</v>
      </c>
      <c r="BU97" s="185" t="s">
        <v>423</v>
      </c>
      <c r="BV97" s="225"/>
      <c r="BW97" s="185" t="s">
        <v>744</v>
      </c>
      <c r="BX97" s="185" t="s">
        <v>4419</v>
      </c>
      <c r="BY97" s="225"/>
      <c r="BZ97" s="225"/>
      <c r="CA97" s="225"/>
      <c r="CB97" s="225"/>
      <c r="CC97" s="225"/>
      <c r="CD97" s="225"/>
      <c r="CE97" s="225"/>
      <c r="CF97" s="185" t="s">
        <v>4420</v>
      </c>
      <c r="CG97" s="185" t="s">
        <v>2316</v>
      </c>
      <c r="CH97" s="185" t="s">
        <v>3104</v>
      </c>
      <c r="CI97" s="185" t="s">
        <v>4421</v>
      </c>
      <c r="CJ97" s="225"/>
      <c r="CK97" s="185" t="s">
        <v>4422</v>
      </c>
      <c r="CL97" s="185" t="s">
        <v>2894</v>
      </c>
      <c r="CM97" s="185" t="s">
        <v>4423</v>
      </c>
      <c r="CN97" s="225"/>
      <c r="CO97" s="225"/>
      <c r="CP97" s="225"/>
      <c r="CQ97" s="225"/>
      <c r="CR97" s="225"/>
      <c r="CS97" s="170"/>
      <c r="CT97" s="185" t="s">
        <v>4424</v>
      </c>
      <c r="CU97" s="185" t="s">
        <v>2303</v>
      </c>
      <c r="CV97" s="185" t="s">
        <v>3719</v>
      </c>
      <c r="CW97" s="185" t="s">
        <v>4425</v>
      </c>
      <c r="CX97" s="185" t="s">
        <v>4426</v>
      </c>
      <c r="CY97" s="185" t="s">
        <v>4427</v>
      </c>
      <c r="CZ97" s="185" t="s">
        <v>4428</v>
      </c>
      <c r="DA97" s="185" t="s">
        <v>4080</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3733</v>
      </c>
      <c r="K98" s="323" t="s">
        <v>3340</v>
      </c>
      <c r="L98" s="323"/>
      <c r="M98" s="323"/>
      <c r="N98" s="323"/>
      <c r="O98" s="323"/>
      <c r="P98" s="323"/>
      <c r="Q98" s="243"/>
      <c r="R98" s="243"/>
      <c r="S98" s="243"/>
      <c r="T98" s="243"/>
      <c r="U98" s="243"/>
      <c r="V98" s="243"/>
      <c r="W98" s="164"/>
      <c r="X98" s="493" t="s">
        <v>1190</v>
      </c>
      <c r="Y98" s="324" t="s">
        <v>3830</v>
      </c>
      <c r="Z98" s="324"/>
      <c r="AA98" s="324"/>
      <c r="AB98" s="324"/>
      <c r="AC98" s="324"/>
      <c r="AD98" s="254"/>
      <c r="AE98" s="324"/>
      <c r="AF98" s="493" t="s">
        <v>2623</v>
      </c>
      <c r="AG98" s="254"/>
      <c r="AH98" s="254"/>
      <c r="AI98" s="254"/>
      <c r="AJ98" s="254"/>
      <c r="AK98" s="164"/>
      <c r="AL98" s="233"/>
      <c r="AM98" s="233"/>
      <c r="AN98" s="233"/>
      <c r="AO98" s="233"/>
      <c r="AP98" s="233"/>
      <c r="AQ98" s="233"/>
      <c r="AR98" s="233"/>
      <c r="AS98" s="484" t="s">
        <v>2794</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4" t="s">
        <v>4435</v>
      </c>
      <c r="BT98" s="267"/>
      <c r="BU98" s="267"/>
      <c r="BV98" s="495"/>
      <c r="BW98" s="218"/>
      <c r="BX98" s="267"/>
      <c r="BY98" s="267"/>
      <c r="BZ98" s="218"/>
      <c r="CA98" s="218"/>
      <c r="CB98" s="218"/>
      <c r="CC98" s="218"/>
      <c r="CD98" s="218"/>
      <c r="CE98" s="218"/>
      <c r="CF98" s="327"/>
      <c r="CG98" s="327" t="s">
        <v>1372</v>
      </c>
      <c r="CH98" s="327"/>
      <c r="CI98" s="496"/>
      <c r="CJ98" s="236"/>
      <c r="CK98" s="496"/>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7" t="s">
        <v>4437</v>
      </c>
      <c r="B99" s="130" t="s">
        <v>4438</v>
      </c>
      <c r="C99" s="131" t="s">
        <v>821</v>
      </c>
      <c r="D99" s="132" t="s">
        <v>896</v>
      </c>
      <c r="E99" s="133" t="s">
        <v>896</v>
      </c>
      <c r="F99" s="134" t="s">
        <v>619</v>
      </c>
      <c r="G99" s="130" t="s">
        <v>2782</v>
      </c>
      <c r="H99" s="185" t="s">
        <v>1507</v>
      </c>
      <c r="I99" s="185" t="s">
        <v>4439</v>
      </c>
      <c r="J99" s="185" t="s">
        <v>2147</v>
      </c>
      <c r="K99" s="185" t="s">
        <v>4440</v>
      </c>
      <c r="L99" s="185" t="s">
        <v>3892</v>
      </c>
      <c r="M99" s="225"/>
      <c r="N99" s="225"/>
      <c r="O99" s="225"/>
      <c r="P99" s="186" t="s">
        <v>4441</v>
      </c>
      <c r="Q99" s="225"/>
      <c r="R99" s="225"/>
      <c r="S99" s="225"/>
      <c r="T99" s="225"/>
      <c r="U99" s="225"/>
      <c r="V99" s="225"/>
      <c r="W99" s="164"/>
      <c r="X99" s="225"/>
      <c r="Y99" s="185" t="s">
        <v>2302</v>
      </c>
      <c r="Z99" s="185" t="s">
        <v>4442</v>
      </c>
      <c r="AA99" s="185" t="s">
        <v>3322</v>
      </c>
      <c r="AB99" s="186" t="s">
        <v>4443</v>
      </c>
      <c r="AC99" s="225"/>
      <c r="AD99" s="225"/>
      <c r="AE99" s="225"/>
      <c r="AF99" s="186" t="s">
        <v>2183</v>
      </c>
      <c r="AG99" s="225"/>
      <c r="AH99" s="225"/>
      <c r="AI99" s="225"/>
      <c r="AJ99" s="225"/>
      <c r="AK99" s="164"/>
      <c r="AL99" s="227"/>
      <c r="AM99" s="227"/>
      <c r="AN99" s="227"/>
      <c r="AO99" s="185" t="s">
        <v>4444</v>
      </c>
      <c r="AP99" s="225"/>
      <c r="AQ99" s="225"/>
      <c r="AR99" s="225"/>
      <c r="AS99" s="225"/>
      <c r="AT99" s="225"/>
      <c r="AU99" s="185" t="s">
        <v>3428</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2893</v>
      </c>
      <c r="CN99" s="225"/>
      <c r="CO99" s="225"/>
      <c r="CP99" s="225"/>
      <c r="CQ99" s="225"/>
      <c r="CR99" s="225"/>
      <c r="CS99" s="170"/>
      <c r="CT99" s="185" t="s">
        <v>145</v>
      </c>
      <c r="CU99" s="185" t="s">
        <v>3787</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4011</v>
      </c>
      <c r="H100" s="243"/>
      <c r="I100" s="163" t="s">
        <v>4457</v>
      </c>
      <c r="J100" s="243"/>
      <c r="K100" s="243"/>
      <c r="L100" s="163" t="s">
        <v>4206</v>
      </c>
      <c r="M100" s="243"/>
      <c r="N100" s="163" t="s">
        <v>3673</v>
      </c>
      <c r="O100" s="163" t="s">
        <v>4458</v>
      </c>
      <c r="P100" s="163" t="s">
        <v>3366</v>
      </c>
      <c r="Q100" s="243"/>
      <c r="R100" s="243"/>
      <c r="S100" s="243"/>
      <c r="T100" s="243"/>
      <c r="U100" s="163" t="s">
        <v>1410</v>
      </c>
      <c r="V100" s="243"/>
      <c r="W100" s="164"/>
      <c r="X100" s="254"/>
      <c r="Y100" s="166" t="s">
        <v>3364</v>
      </c>
      <c r="Z100" s="166" t="s">
        <v>796</v>
      </c>
      <c r="AA100" s="254"/>
      <c r="AB100" s="166" t="s">
        <v>2305</v>
      </c>
      <c r="AC100" s="254"/>
      <c r="AD100" s="254"/>
      <c r="AE100" s="166" t="s">
        <v>2307</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2749</v>
      </c>
      <c r="BD100" s="198" t="s">
        <v>3109</v>
      </c>
      <c r="BE100" s="234"/>
      <c r="BF100" s="234"/>
      <c r="BG100" s="198" t="s">
        <v>2750</v>
      </c>
      <c r="BH100" s="175"/>
      <c r="BI100" s="234"/>
      <c r="BJ100" s="234"/>
      <c r="BK100" s="234"/>
      <c r="BL100" s="234"/>
      <c r="BM100" s="234"/>
      <c r="BN100" s="234"/>
      <c r="BO100" s="170"/>
      <c r="BP100" s="218"/>
      <c r="BQ100" s="178" t="s">
        <v>4461</v>
      </c>
      <c r="BR100" s="178" t="s">
        <v>3242</v>
      </c>
      <c r="BS100" s="218"/>
      <c r="BT100" s="218"/>
      <c r="BU100" s="178" t="s">
        <v>2600</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3321</v>
      </c>
      <c r="CW100" s="219"/>
      <c r="CX100" s="219"/>
      <c r="CY100" s="219"/>
      <c r="CZ100" s="181" t="s">
        <v>4465</v>
      </c>
      <c r="DA100" s="181" t="s">
        <v>2870</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3761</v>
      </c>
      <c r="H101" s="186" t="s">
        <v>4468</v>
      </c>
      <c r="I101" s="186" t="s">
        <v>4469</v>
      </c>
      <c r="J101" s="186" t="s">
        <v>4470</v>
      </c>
      <c r="K101" s="186" t="s">
        <v>2863</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2530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2622</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2275</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3359</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3772</v>
      </c>
      <c r="AB102" s="166" t="s">
        <v>4001</v>
      </c>
      <c r="AC102" s="166" t="s">
        <v>4062</v>
      </c>
      <c r="AD102" s="254"/>
      <c r="AE102" s="166" t="s">
        <v>4489</v>
      </c>
      <c r="AF102" s="254"/>
      <c r="AG102" s="254"/>
      <c r="AH102" s="254"/>
      <c r="AI102" s="254"/>
      <c r="AJ102" s="254"/>
      <c r="AK102" s="164"/>
      <c r="AL102" s="233"/>
      <c r="AM102" s="233"/>
      <c r="AN102" s="233"/>
      <c r="AO102" s="233"/>
      <c r="AP102" s="233"/>
      <c r="AQ102" s="233"/>
      <c r="AR102" s="233"/>
      <c r="AS102" s="233"/>
      <c r="AT102" s="169" t="s">
        <v>3834</v>
      </c>
      <c r="AU102" s="233"/>
      <c r="AV102" s="233"/>
      <c r="AW102" s="233"/>
      <c r="AX102" s="233"/>
      <c r="AY102" s="170"/>
      <c r="AZ102" s="198" t="s">
        <v>1404</v>
      </c>
      <c r="BA102" s="198" t="s">
        <v>4490</v>
      </c>
      <c r="BB102" s="198" t="s">
        <v>3044</v>
      </c>
      <c r="BC102" s="234"/>
      <c r="BD102" s="234"/>
      <c r="BE102" s="234"/>
      <c r="BF102" s="234"/>
      <c r="BG102" s="198" t="s">
        <v>442</v>
      </c>
      <c r="BH102" s="175"/>
      <c r="BI102" s="234"/>
      <c r="BJ102" s="234"/>
      <c r="BK102" s="234"/>
      <c r="BL102" s="234"/>
      <c r="BM102" s="234"/>
      <c r="BN102" s="234"/>
      <c r="BO102" s="170"/>
      <c r="BP102" s="177"/>
      <c r="BQ102" s="178" t="s">
        <v>2928</v>
      </c>
      <c r="BR102" s="178" t="s">
        <v>4155</v>
      </c>
      <c r="BS102" s="178" t="s">
        <v>2056</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3516</v>
      </c>
      <c r="CU102" s="181" t="s">
        <v>4494</v>
      </c>
      <c r="CV102" s="181" t="s">
        <v>2283</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896</v>
      </c>
      <c r="D103" s="132" t="s">
        <v>896</v>
      </c>
      <c r="E103" s="133" t="s">
        <v>896</v>
      </c>
      <c r="F103" s="134" t="s">
        <v>821</v>
      </c>
      <c r="G103" s="130" t="s">
        <v>2708</v>
      </c>
      <c r="H103" s="186" t="s">
        <v>3185</v>
      </c>
      <c r="I103" s="186" t="s">
        <v>4499</v>
      </c>
      <c r="J103" s="186" t="s">
        <v>1050</v>
      </c>
      <c r="K103" s="186" t="s">
        <v>911</v>
      </c>
      <c r="L103" s="186" t="s">
        <v>4500</v>
      </c>
      <c r="M103" s="186" t="s">
        <v>4501</v>
      </c>
      <c r="N103" s="186" t="s">
        <v>4502</v>
      </c>
      <c r="O103" s="186" t="s">
        <v>4503</v>
      </c>
      <c r="P103" s="186" t="s">
        <v>4504</v>
      </c>
      <c r="Q103" s="186"/>
      <c r="R103" s="225"/>
      <c r="S103" s="225"/>
      <c r="T103" s="225"/>
      <c r="U103" s="225"/>
      <c r="V103" s="225"/>
      <c r="W103" s="164"/>
      <c r="X103" s="186" t="s">
        <v>4505</v>
      </c>
      <c r="Y103" s="186" t="s">
        <v>2197</v>
      </c>
      <c r="Z103" s="186" t="s">
        <v>1715</v>
      </c>
      <c r="AA103" s="186" t="s">
        <v>4506</v>
      </c>
      <c r="AB103" s="186" t="s">
        <v>3556</v>
      </c>
      <c r="AC103" s="186" t="s">
        <v>2996</v>
      </c>
      <c r="AD103" s="225"/>
      <c r="AE103" s="186" t="s">
        <v>1054</v>
      </c>
      <c r="AF103" s="186" t="s">
        <v>3231</v>
      </c>
      <c r="AG103" s="225"/>
      <c r="AH103" s="225"/>
      <c r="AI103" s="225"/>
      <c r="AJ103" s="225"/>
      <c r="AK103" s="164"/>
      <c r="AL103" s="225"/>
      <c r="AM103" s="225"/>
      <c r="AN103" s="225"/>
      <c r="AO103" s="225"/>
      <c r="AP103" s="225"/>
      <c r="AQ103" s="225"/>
      <c r="AR103" s="225"/>
      <c r="AS103" s="186" t="s">
        <v>2716</v>
      </c>
      <c r="AT103" s="186" t="s">
        <v>2779</v>
      </c>
      <c r="AU103" s="225"/>
      <c r="AV103" s="225"/>
      <c r="AW103" s="225"/>
      <c r="AX103" s="225"/>
      <c r="AY103" s="170"/>
      <c r="AZ103" s="186" t="s">
        <v>2675</v>
      </c>
      <c r="BA103" s="159" t="str">
        <f>HYPERLINK("https://youtu.be/e5hohNlNcxA","42.05")</f>
        <v>42.05</v>
      </c>
      <c r="BB103" s="186" t="s">
        <v>1537</v>
      </c>
      <c r="BC103" s="225"/>
      <c r="BD103" s="225"/>
      <c r="BE103" s="225"/>
      <c r="BF103" s="225"/>
      <c r="BG103" s="186" t="s">
        <v>2164</v>
      </c>
      <c r="BH103" s="191"/>
      <c r="BI103" s="225"/>
      <c r="BJ103" s="186" t="s">
        <v>1366</v>
      </c>
      <c r="BK103" s="225"/>
      <c r="BL103" s="225"/>
      <c r="BM103" s="225"/>
      <c r="BN103" s="225"/>
      <c r="BO103" s="170"/>
      <c r="BP103" s="185"/>
      <c r="BQ103" s="225"/>
      <c r="BR103" s="225"/>
      <c r="BS103" s="186" t="s">
        <v>1686</v>
      </c>
      <c r="BT103" s="225"/>
      <c r="BU103" s="186" t="s">
        <v>4507</v>
      </c>
      <c r="BV103" s="225"/>
      <c r="BW103" s="225"/>
      <c r="BX103" s="225"/>
      <c r="BY103" s="186" t="s">
        <v>421</v>
      </c>
      <c r="BZ103" s="225"/>
      <c r="CA103" s="225"/>
      <c r="CB103" s="225"/>
      <c r="CC103" s="225"/>
      <c r="CD103" s="225"/>
      <c r="CE103" s="225"/>
      <c r="CF103" s="186" t="s">
        <v>2614</v>
      </c>
      <c r="CG103" s="186" t="s">
        <v>4508</v>
      </c>
      <c r="CH103" s="186" t="s">
        <v>4509</v>
      </c>
      <c r="CI103" s="225"/>
      <c r="CJ103" s="225"/>
      <c r="CK103" s="225"/>
      <c r="CL103" s="225"/>
      <c r="CM103" s="186" t="s">
        <v>4510</v>
      </c>
      <c r="CN103" s="225"/>
      <c r="CO103" s="225"/>
      <c r="CP103" s="225"/>
      <c r="CQ103" s="225"/>
      <c r="CR103" s="225"/>
      <c r="CS103" s="170"/>
      <c r="CT103" s="186" t="s">
        <v>4511</v>
      </c>
      <c r="CU103" s="186" t="s">
        <v>4512</v>
      </c>
      <c r="CV103" s="186" t="s">
        <v>1508</v>
      </c>
      <c r="CW103" s="186" t="s">
        <v>570</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857</v>
      </c>
    </row>
    <row r="104" ht="15.75" customHeight="1">
      <c r="A104" s="62" t="s">
        <v>4517</v>
      </c>
      <c r="B104" s="63" t="s">
        <v>4518</v>
      </c>
      <c r="C104" s="64" t="s">
        <v>896</v>
      </c>
      <c r="D104" s="65" t="s">
        <v>896</v>
      </c>
      <c r="E104" s="66" t="s">
        <v>896</v>
      </c>
      <c r="F104" s="67" t="s">
        <v>821</v>
      </c>
      <c r="G104" s="63" t="s">
        <v>4519</v>
      </c>
      <c r="H104" s="163"/>
      <c r="I104" s="163" t="s">
        <v>4520</v>
      </c>
      <c r="J104" s="163"/>
      <c r="K104" s="163"/>
      <c r="L104" s="163" t="s">
        <v>4234</v>
      </c>
      <c r="M104" s="163"/>
      <c r="N104" s="163" t="s">
        <v>4521</v>
      </c>
      <c r="O104" s="163" t="s">
        <v>4522</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2237</v>
      </c>
      <c r="AT104" s="233"/>
      <c r="AU104" s="233"/>
      <c r="AV104" s="233"/>
      <c r="AW104" s="233"/>
      <c r="AX104" s="233"/>
      <c r="AY104" s="170"/>
      <c r="AZ104" s="234"/>
      <c r="BA104" s="264"/>
      <c r="BB104" s="325" t="s">
        <v>1537</v>
      </c>
      <c r="BC104" s="234"/>
      <c r="BD104" s="234"/>
      <c r="BE104" s="325"/>
      <c r="BF104" s="234"/>
      <c r="BG104" s="198" t="s">
        <v>4523</v>
      </c>
      <c r="BH104" s="175"/>
      <c r="BI104" s="234"/>
      <c r="BJ104" s="234"/>
      <c r="BK104" s="234"/>
      <c r="BL104" s="234"/>
      <c r="BM104" s="234"/>
      <c r="BN104" s="234"/>
      <c r="BO104" s="170"/>
      <c r="BP104" s="267"/>
      <c r="BQ104" s="178" t="s">
        <v>4524</v>
      </c>
      <c r="BR104" s="178" t="s">
        <v>1395</v>
      </c>
      <c r="BS104" s="218"/>
      <c r="BT104" s="218"/>
      <c r="BU104" s="178"/>
      <c r="BV104" s="218"/>
      <c r="BW104" s="218"/>
      <c r="BX104" s="218"/>
      <c r="BY104" s="218"/>
      <c r="BZ104" s="218"/>
      <c r="CA104" s="218"/>
      <c r="CB104" s="218"/>
      <c r="CC104" s="218"/>
      <c r="CD104" s="218"/>
      <c r="CE104" s="218"/>
      <c r="CF104" s="236"/>
      <c r="CG104" s="249" t="s">
        <v>2768</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2869</v>
      </c>
      <c r="CW104" s="219"/>
      <c r="CX104" s="181" t="s">
        <v>4525</v>
      </c>
      <c r="CY104" s="219"/>
      <c r="CZ104" s="219"/>
      <c r="DA104" s="219"/>
      <c r="DB104" s="219"/>
      <c r="DC104" s="219"/>
      <c r="DD104" s="219"/>
      <c r="DE104" s="219"/>
      <c r="DF104" s="170"/>
      <c r="DG104" s="220"/>
      <c r="DH104" s="220"/>
      <c r="DI104" s="220"/>
      <c r="DJ104" s="182" t="s">
        <v>2187</v>
      </c>
      <c r="DK104" s="220"/>
      <c r="DL104" s="220"/>
      <c r="DM104" s="220"/>
      <c r="DN104" s="182" t="s">
        <v>4526</v>
      </c>
      <c r="DO104" s="182"/>
      <c r="DP104" s="220"/>
      <c r="DQ104" s="220"/>
      <c r="DR104" s="220"/>
      <c r="DS104" s="220"/>
      <c r="DT104" s="220"/>
      <c r="DU104" s="220"/>
      <c r="DV104" s="220"/>
      <c r="DW104" s="222"/>
      <c r="DX104" s="220"/>
      <c r="DY104" s="220"/>
      <c r="DZ104" s="220"/>
      <c r="EA104" s="220"/>
      <c r="EB104" s="220"/>
    </row>
    <row r="105">
      <c r="A105" s="498" t="s">
        <v>4527</v>
      </c>
      <c r="B105" s="130" t="s">
        <v>4528</v>
      </c>
      <c r="C105" s="131" t="s">
        <v>896</v>
      </c>
      <c r="D105" s="132" t="s">
        <v>896</v>
      </c>
      <c r="E105" s="133" t="s">
        <v>896</v>
      </c>
      <c r="F105" s="134" t="s">
        <v>896</v>
      </c>
      <c r="G105" s="130" t="s">
        <v>1392</v>
      </c>
      <c r="H105" s="185" t="s">
        <v>4529</v>
      </c>
      <c r="I105" s="185" t="s">
        <v>4530</v>
      </c>
      <c r="J105" s="185" t="s">
        <v>4531</v>
      </c>
      <c r="K105" s="185" t="s">
        <v>4440</v>
      </c>
      <c r="L105" s="185" t="s">
        <v>4532</v>
      </c>
      <c r="M105" s="225"/>
      <c r="N105" s="185" t="s">
        <v>4533</v>
      </c>
      <c r="O105" s="185" t="s">
        <v>4234</v>
      </c>
      <c r="P105" s="185" t="s">
        <v>2312</v>
      </c>
      <c r="Q105" s="225"/>
      <c r="R105" s="225"/>
      <c r="S105" s="225"/>
      <c r="T105" s="225"/>
      <c r="U105" s="225"/>
      <c r="V105" s="225"/>
      <c r="W105" s="164"/>
      <c r="X105" s="185" t="s">
        <v>4534</v>
      </c>
      <c r="Y105" s="185" t="s">
        <v>4535</v>
      </c>
      <c r="Z105" s="185" t="s">
        <v>319</v>
      </c>
      <c r="AA105" s="185" t="s">
        <v>655</v>
      </c>
      <c r="AB105" s="185" t="s">
        <v>612</v>
      </c>
      <c r="AC105" s="185" t="s">
        <v>3150</v>
      </c>
      <c r="AD105" s="225"/>
      <c r="AE105" s="185" t="s">
        <v>4536</v>
      </c>
      <c r="AF105" s="185" t="s">
        <v>4537</v>
      </c>
      <c r="AG105" s="225"/>
      <c r="AH105" s="225"/>
      <c r="AI105" s="225"/>
      <c r="AJ105" s="225"/>
      <c r="AK105" s="164"/>
      <c r="AL105" s="225"/>
      <c r="AM105" s="185" t="s">
        <v>1790</v>
      </c>
      <c r="AN105" s="225"/>
      <c r="AO105" s="225"/>
      <c r="AP105" s="225"/>
      <c r="AQ105" s="225"/>
      <c r="AR105" s="225"/>
      <c r="AS105" s="185" t="s">
        <v>4535</v>
      </c>
      <c r="AT105" s="185" t="s">
        <v>3672</v>
      </c>
      <c r="AU105" s="225"/>
      <c r="AV105" s="225"/>
      <c r="AW105" s="225"/>
      <c r="AX105" s="225"/>
      <c r="AY105" s="170"/>
      <c r="AZ105" s="185" t="s">
        <v>4538</v>
      </c>
      <c r="BA105" s="185" t="s">
        <v>1589</v>
      </c>
      <c r="BB105" s="185" t="s">
        <v>177</v>
      </c>
      <c r="BC105" s="185" t="s">
        <v>2588</v>
      </c>
      <c r="BD105" s="185" t="s">
        <v>4539</v>
      </c>
      <c r="BE105" s="185" t="s">
        <v>4540</v>
      </c>
      <c r="BF105" s="185" t="s">
        <v>4541</v>
      </c>
      <c r="BG105" s="185" t="s">
        <v>4542</v>
      </c>
      <c r="BH105" s="185" t="s">
        <v>4543</v>
      </c>
      <c r="BI105" s="225"/>
      <c r="BJ105" s="185" t="s">
        <v>4544</v>
      </c>
      <c r="BK105" s="225"/>
      <c r="BL105" s="225"/>
      <c r="BM105" s="225"/>
      <c r="BN105" s="225"/>
      <c r="BO105" s="170"/>
      <c r="BP105" s="185" t="s">
        <v>4545</v>
      </c>
      <c r="BQ105" s="225"/>
      <c r="BR105" s="185" t="s">
        <v>4546</v>
      </c>
      <c r="BS105" s="185" t="s">
        <v>4547</v>
      </c>
      <c r="BT105" s="225"/>
      <c r="BU105" s="185" t="s">
        <v>4548</v>
      </c>
      <c r="BV105" s="225"/>
      <c r="BW105" s="225"/>
      <c r="BX105" s="225"/>
      <c r="BY105" s="185" t="s">
        <v>4549</v>
      </c>
      <c r="BZ105" s="225"/>
      <c r="CA105" s="225"/>
      <c r="CB105" s="225"/>
      <c r="CC105" s="225"/>
      <c r="CD105" s="225"/>
      <c r="CE105" s="225"/>
      <c r="CF105" s="185" t="s">
        <v>4550</v>
      </c>
      <c r="CG105" s="185" t="s">
        <v>1893</v>
      </c>
      <c r="CH105" s="185" t="s">
        <v>2658</v>
      </c>
      <c r="CI105" s="185" t="s">
        <v>4551</v>
      </c>
      <c r="CJ105" s="185" t="s">
        <v>4297</v>
      </c>
      <c r="CK105" s="185" t="s">
        <v>4552</v>
      </c>
      <c r="CL105" s="185" t="s">
        <v>1527</v>
      </c>
      <c r="CM105" s="185" t="s">
        <v>677</v>
      </c>
      <c r="CN105" s="225"/>
      <c r="CO105" s="225"/>
      <c r="CP105" s="225"/>
      <c r="CQ105" s="225"/>
      <c r="CR105" s="225"/>
      <c r="CS105" s="170"/>
      <c r="CT105" s="185" t="s">
        <v>2772</v>
      </c>
      <c r="CU105" s="185" t="s">
        <v>4442</v>
      </c>
      <c r="CV105" s="185" t="s">
        <v>4553</v>
      </c>
      <c r="CW105" s="185" t="s">
        <v>2885</v>
      </c>
      <c r="CX105" s="185" t="s">
        <v>4554</v>
      </c>
      <c r="CY105" s="185" t="s">
        <v>1191</v>
      </c>
      <c r="CZ105" s="185" t="s">
        <v>2962</v>
      </c>
      <c r="DA105" s="185" t="s">
        <v>3037</v>
      </c>
      <c r="DB105" s="225"/>
      <c r="DC105" s="225"/>
      <c r="DD105" s="225"/>
      <c r="DE105" s="225"/>
      <c r="DF105" s="170"/>
      <c r="DG105" s="185" t="s">
        <v>1692</v>
      </c>
      <c r="DH105" s="225"/>
      <c r="DI105" s="225"/>
      <c r="DJ105" s="185" t="s">
        <v>1739</v>
      </c>
      <c r="DK105" s="185" t="s">
        <v>4555</v>
      </c>
      <c r="DL105" s="185" t="s">
        <v>3846</v>
      </c>
      <c r="DM105" s="185" t="s">
        <v>4556</v>
      </c>
      <c r="DN105" s="185" t="s">
        <v>4557</v>
      </c>
      <c r="DO105" s="185" t="s">
        <v>1311</v>
      </c>
      <c r="DP105" s="185" t="s">
        <v>4558</v>
      </c>
      <c r="DQ105" s="185" t="s">
        <v>2777</v>
      </c>
      <c r="DR105" s="225"/>
      <c r="DS105" s="225"/>
      <c r="DT105" s="185" t="s">
        <v>1067</v>
      </c>
      <c r="DU105" s="225"/>
      <c r="DV105" s="225"/>
      <c r="DW105" s="499" t="s">
        <v>4559</v>
      </c>
      <c r="DX105" s="185" t="s">
        <v>4560</v>
      </c>
      <c r="DY105" s="225"/>
      <c r="DZ105" s="225"/>
      <c r="EA105" s="225"/>
      <c r="EB105" s="185" t="s">
        <v>4561</v>
      </c>
    </row>
    <row r="106" ht="15.75" customHeight="1">
      <c r="A106" s="500" t="s">
        <v>4562</v>
      </c>
      <c r="B106" s="63" t="s">
        <v>4563</v>
      </c>
      <c r="C106" s="64" t="s">
        <v>896</v>
      </c>
      <c r="D106" s="65" t="s">
        <v>896</v>
      </c>
      <c r="E106" s="66" t="s">
        <v>896</v>
      </c>
      <c r="F106" s="67" t="s">
        <v>896</v>
      </c>
      <c r="G106" s="63" t="s">
        <v>4564</v>
      </c>
      <c r="H106" s="161" t="s">
        <v>4565</v>
      </c>
      <c r="I106" s="161" t="s">
        <v>1023</v>
      </c>
      <c r="J106" s="161" t="s">
        <v>4566</v>
      </c>
      <c r="K106" s="161" t="s">
        <v>2842</v>
      </c>
      <c r="L106" s="161" t="s">
        <v>4567</v>
      </c>
      <c r="M106" s="243"/>
      <c r="N106" s="161" t="s">
        <v>4568</v>
      </c>
      <c r="O106" s="161" t="s">
        <v>153</v>
      </c>
      <c r="P106" s="161" t="s">
        <v>771</v>
      </c>
      <c r="Q106" s="243"/>
      <c r="R106" s="243"/>
      <c r="S106" s="243"/>
      <c r="T106" s="243"/>
      <c r="U106" s="243"/>
      <c r="V106" s="243"/>
      <c r="W106" s="164"/>
      <c r="X106" s="230" t="s">
        <v>4569</v>
      </c>
      <c r="Y106" s="230" t="s">
        <v>2049</v>
      </c>
      <c r="Z106" s="230" t="s">
        <v>4570</v>
      </c>
      <c r="AA106" s="230" t="s">
        <v>4571</v>
      </c>
      <c r="AB106" s="230" t="s">
        <v>271</v>
      </c>
      <c r="AC106" s="230" t="s">
        <v>4572</v>
      </c>
      <c r="AD106" s="254"/>
      <c r="AE106" s="254"/>
      <c r="AF106" s="230" t="s">
        <v>4573</v>
      </c>
      <c r="AG106" s="254"/>
      <c r="AH106" s="254"/>
      <c r="AI106" s="254"/>
      <c r="AJ106" s="254"/>
      <c r="AK106" s="164"/>
      <c r="AL106" s="233"/>
      <c r="AM106" s="262" t="s">
        <v>726</v>
      </c>
      <c r="AN106" s="233"/>
      <c r="AO106" s="233"/>
      <c r="AP106" s="233"/>
      <c r="AQ106" s="233"/>
      <c r="AR106" s="233"/>
      <c r="AS106" s="262" t="s">
        <v>3170</v>
      </c>
      <c r="AT106" s="262" t="s">
        <v>4574</v>
      </c>
      <c r="AU106" s="233"/>
      <c r="AV106" s="233"/>
      <c r="AW106" s="233"/>
      <c r="AX106" s="233"/>
      <c r="AY106" s="170"/>
      <c r="AZ106" s="234"/>
      <c r="BA106" s="173" t="s">
        <v>4575</v>
      </c>
      <c r="BB106" s="173" t="s">
        <v>707</v>
      </c>
      <c r="BC106" s="173" t="s">
        <v>3620</v>
      </c>
      <c r="BD106" s="173" t="s">
        <v>4576</v>
      </c>
      <c r="BE106" s="234"/>
      <c r="BF106" s="501"/>
      <c r="BG106" s="173" t="s">
        <v>3060</v>
      </c>
      <c r="BH106" s="173" t="s">
        <v>2660</v>
      </c>
      <c r="BI106" s="234"/>
      <c r="BJ106" s="234"/>
      <c r="BK106" s="234"/>
      <c r="BL106" s="234"/>
      <c r="BM106" s="234"/>
      <c r="BN106" s="234"/>
      <c r="BO106" s="170"/>
      <c r="BP106" s="177" t="s">
        <v>4543</v>
      </c>
      <c r="BQ106" s="177" t="s">
        <v>4577</v>
      </c>
      <c r="BR106" s="177" t="s">
        <v>2040</v>
      </c>
      <c r="BS106" s="177" t="s">
        <v>1471</v>
      </c>
      <c r="BT106" s="177" t="s">
        <v>4578</v>
      </c>
      <c r="BU106" s="177" t="s">
        <v>4579</v>
      </c>
      <c r="BV106" s="177"/>
      <c r="BW106" s="177" t="s">
        <v>4580</v>
      </c>
      <c r="BX106" s="218"/>
      <c r="BY106" s="177" t="s">
        <v>2374</v>
      </c>
      <c r="BZ106" s="218"/>
      <c r="CA106" s="218"/>
      <c r="CB106" s="218"/>
      <c r="CC106" s="218"/>
      <c r="CD106" s="218"/>
      <c r="CE106" s="218"/>
      <c r="CF106" s="242" t="s">
        <v>4581</v>
      </c>
      <c r="CG106" s="242" t="s">
        <v>190</v>
      </c>
      <c r="CH106" s="236"/>
      <c r="CI106" s="236"/>
      <c r="CJ106" s="236"/>
      <c r="CK106" s="242" t="s">
        <v>4582</v>
      </c>
      <c r="CL106" s="242" t="s">
        <v>4583</v>
      </c>
      <c r="CM106" s="242" t="s">
        <v>3578</v>
      </c>
      <c r="CN106" s="236"/>
      <c r="CO106" s="236"/>
      <c r="CP106" s="236"/>
      <c r="CQ106" s="236"/>
      <c r="CR106" s="236"/>
      <c r="CS106" s="170"/>
      <c r="CT106" s="219"/>
      <c r="CU106" s="219"/>
      <c r="CV106" s="219"/>
      <c r="CW106" s="219"/>
      <c r="CX106" s="219"/>
      <c r="CY106" s="219"/>
      <c r="CZ106" s="237" t="s">
        <v>4584</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4585</v>
      </c>
      <c r="B107" s="130" t="s">
        <v>4586</v>
      </c>
      <c r="C107" s="131" t="s">
        <v>896</v>
      </c>
      <c r="D107" s="132" t="s">
        <v>896</v>
      </c>
      <c r="E107" s="133" t="s">
        <v>896</v>
      </c>
      <c r="F107" s="134" t="s">
        <v>896</v>
      </c>
      <c r="G107" s="130" t="s">
        <v>4587</v>
      </c>
      <c r="H107" s="185" t="s">
        <v>4588</v>
      </c>
      <c r="I107" s="185" t="s">
        <v>4589</v>
      </c>
      <c r="J107" s="185" t="s">
        <v>1323</v>
      </c>
      <c r="K107" s="185" t="s">
        <v>4590</v>
      </c>
      <c r="L107" s="185" t="s">
        <v>1409</v>
      </c>
      <c r="M107" s="225"/>
      <c r="N107" s="185" t="s">
        <v>4591</v>
      </c>
      <c r="O107" s="185" t="s">
        <v>4592</v>
      </c>
      <c r="P107" s="185" t="s">
        <v>2208</v>
      </c>
      <c r="Q107" s="185" t="s">
        <v>4593</v>
      </c>
      <c r="R107" s="225"/>
      <c r="S107" s="185" t="s">
        <v>4476</v>
      </c>
      <c r="T107" s="225"/>
      <c r="U107" s="185" t="s">
        <v>4594</v>
      </c>
      <c r="V107" s="185" t="s">
        <v>4595</v>
      </c>
      <c r="W107" s="164"/>
      <c r="X107" s="185" t="s">
        <v>4596</v>
      </c>
      <c r="Y107" s="185" t="s">
        <v>4597</v>
      </c>
      <c r="Z107" s="185" t="s">
        <v>1338</v>
      </c>
      <c r="AA107" s="185" t="s">
        <v>4379</v>
      </c>
      <c r="AB107" s="185" t="s">
        <v>3834</v>
      </c>
      <c r="AC107" s="185" t="s">
        <v>4598</v>
      </c>
      <c r="AD107" s="225"/>
      <c r="AE107" s="185" t="s">
        <v>491</v>
      </c>
      <c r="AF107" s="185" t="s">
        <v>2663</v>
      </c>
      <c r="AG107" s="185" t="s">
        <v>1360</v>
      </c>
      <c r="AH107" s="225"/>
      <c r="AI107" s="185" t="s">
        <v>4599</v>
      </c>
      <c r="AJ107" s="185" t="s">
        <v>4600</v>
      </c>
      <c r="AK107" s="164"/>
      <c r="AL107" s="185" t="s">
        <v>4601</v>
      </c>
      <c r="AM107" s="185" t="s">
        <v>4602</v>
      </c>
      <c r="AN107" s="225"/>
      <c r="AO107" s="225"/>
      <c r="AP107" s="225"/>
      <c r="AQ107" s="225"/>
      <c r="AR107" s="225"/>
      <c r="AS107" s="185" t="s">
        <v>2032</v>
      </c>
      <c r="AT107" s="185" t="s">
        <v>776</v>
      </c>
      <c r="AU107" s="225"/>
      <c r="AV107" s="225"/>
      <c r="AW107" s="185" t="s">
        <v>3583</v>
      </c>
      <c r="AX107" s="185" t="s">
        <v>4603</v>
      </c>
      <c r="AY107" s="170"/>
      <c r="AZ107" s="185" t="s">
        <v>2681</v>
      </c>
      <c r="BA107" s="185" t="s">
        <v>1191</v>
      </c>
      <c r="BB107" s="225"/>
      <c r="BC107" s="185" t="s">
        <v>3774</v>
      </c>
      <c r="BD107" s="185" t="s">
        <v>4604</v>
      </c>
      <c r="BE107" s="185" t="s">
        <v>4605</v>
      </c>
      <c r="BF107" s="185" t="s">
        <v>4606</v>
      </c>
      <c r="BG107" s="185" t="s">
        <v>2421</v>
      </c>
      <c r="BH107" s="185" t="s">
        <v>4607</v>
      </c>
      <c r="BI107" s="185"/>
      <c r="BJ107" s="185" t="s">
        <v>4608</v>
      </c>
      <c r="BK107" s="185" t="s">
        <v>4609</v>
      </c>
      <c r="BL107" s="185" t="s">
        <v>725</v>
      </c>
      <c r="BM107" s="185" t="s">
        <v>2599</v>
      </c>
      <c r="BN107" s="185" t="s">
        <v>4610</v>
      </c>
      <c r="BO107" s="170"/>
      <c r="BP107" s="225"/>
      <c r="BQ107" s="185" t="s">
        <v>4611</v>
      </c>
      <c r="BR107" s="185" t="s">
        <v>1547</v>
      </c>
      <c r="BS107" s="185" t="s">
        <v>3193</v>
      </c>
      <c r="BT107" s="185" t="s">
        <v>4612</v>
      </c>
      <c r="BU107" s="185" t="s">
        <v>816</v>
      </c>
      <c r="BV107" s="225"/>
      <c r="BW107" s="225"/>
      <c r="BX107" s="225"/>
      <c r="BY107" s="185" t="s">
        <v>1803</v>
      </c>
      <c r="BZ107" s="185" t="s">
        <v>4613</v>
      </c>
      <c r="CA107" s="185"/>
      <c r="CB107" s="185" t="s">
        <v>346</v>
      </c>
      <c r="CC107" s="185" t="s">
        <v>4614</v>
      </c>
      <c r="CD107" s="185" t="s">
        <v>4615</v>
      </c>
      <c r="CE107" s="225"/>
      <c r="CF107" s="185" t="s">
        <v>4616</v>
      </c>
      <c r="CG107" s="185" t="s">
        <v>4617</v>
      </c>
      <c r="CH107" s="185" t="s">
        <v>4618</v>
      </c>
      <c r="CI107" s="225"/>
      <c r="CJ107" s="225"/>
      <c r="CK107" s="185" t="s">
        <v>4619</v>
      </c>
      <c r="CL107" s="225"/>
      <c r="CM107" s="185" t="s">
        <v>4620</v>
      </c>
      <c r="CN107" s="185" t="s">
        <v>4621</v>
      </c>
      <c r="CO107" s="225"/>
      <c r="CP107" s="185"/>
      <c r="CQ107" s="185" t="s">
        <v>4622</v>
      </c>
      <c r="CR107" s="185" t="s">
        <v>4623</v>
      </c>
      <c r="CS107" s="170"/>
      <c r="CT107" s="185" t="s">
        <v>4624</v>
      </c>
      <c r="CU107" s="225"/>
      <c r="CV107" s="185" t="s">
        <v>2560</v>
      </c>
      <c r="CW107" s="185" t="s">
        <v>4625</v>
      </c>
      <c r="CX107" s="185" t="s">
        <v>4626</v>
      </c>
      <c r="CY107" s="225"/>
      <c r="CZ107" s="185" t="s">
        <v>4627</v>
      </c>
      <c r="DA107" s="185" t="s">
        <v>2758</v>
      </c>
      <c r="DB107" s="185" t="s">
        <v>4628</v>
      </c>
      <c r="DC107" s="185" t="s">
        <v>266</v>
      </c>
      <c r="DD107" s="185" t="s">
        <v>4089</v>
      </c>
      <c r="DE107" s="185" t="s">
        <v>4629</v>
      </c>
      <c r="DF107" s="170"/>
      <c r="DG107" s="227"/>
      <c r="DH107" s="227"/>
      <c r="DI107" s="227"/>
      <c r="DJ107" s="225"/>
      <c r="DK107" s="185" t="s">
        <v>4630</v>
      </c>
      <c r="DL107" s="185" t="s">
        <v>4631</v>
      </c>
      <c r="DM107" s="185" t="s">
        <v>4632</v>
      </c>
      <c r="DN107" s="225"/>
      <c r="DO107" s="225"/>
      <c r="DP107" s="225"/>
      <c r="DQ107" s="225"/>
      <c r="DR107" s="225"/>
      <c r="DS107" s="225"/>
      <c r="DT107" s="225"/>
      <c r="DU107" s="225"/>
      <c r="DV107" s="225"/>
      <c r="DW107" s="207"/>
      <c r="DX107" s="225"/>
      <c r="DY107" s="225"/>
      <c r="DZ107" s="185" t="s">
        <v>2204</v>
      </c>
      <c r="EA107" s="225"/>
      <c r="EB107" s="225"/>
    </row>
    <row r="108" ht="15.75" customHeight="1">
      <c r="A108" s="62" t="s">
        <v>4633</v>
      </c>
      <c r="B108" s="63" t="s">
        <v>4634</v>
      </c>
      <c r="C108" s="64" t="s">
        <v>896</v>
      </c>
      <c r="D108" s="65" t="s">
        <v>896</v>
      </c>
      <c r="E108" s="66" t="s">
        <v>896</v>
      </c>
      <c r="F108" s="67" t="s">
        <v>620</v>
      </c>
      <c r="G108" s="63" t="s">
        <v>2177</v>
      </c>
      <c r="H108" s="161" t="s">
        <v>4635</v>
      </c>
      <c r="I108" s="354" t="s">
        <v>595</v>
      </c>
      <c r="J108" s="161" t="s">
        <v>4636</v>
      </c>
      <c r="K108" s="161" t="s">
        <v>2184</v>
      </c>
      <c r="L108" s="161" t="s">
        <v>4637</v>
      </c>
      <c r="M108" s="243"/>
      <c r="N108" s="161" t="s">
        <v>4638</v>
      </c>
      <c r="O108" s="161" t="s">
        <v>3368</v>
      </c>
      <c r="P108" s="161" t="s">
        <v>2704</v>
      </c>
      <c r="Q108" s="243"/>
      <c r="R108" s="161" t="s">
        <v>611</v>
      </c>
      <c r="S108" s="161" t="s">
        <v>3801</v>
      </c>
      <c r="T108" s="243"/>
      <c r="U108" s="161" t="s">
        <v>4639</v>
      </c>
      <c r="V108" s="243"/>
      <c r="W108" s="164"/>
      <c r="X108" s="230" t="s">
        <v>4640</v>
      </c>
      <c r="Y108" s="79" t="s">
        <v>4641</v>
      </c>
      <c r="Z108" s="230" t="s">
        <v>2265</v>
      </c>
      <c r="AA108" s="254"/>
      <c r="AB108" s="230" t="s">
        <v>2369</v>
      </c>
      <c r="AC108" s="254"/>
      <c r="AD108" s="254"/>
      <c r="AE108" s="254"/>
      <c r="AF108" s="230" t="s">
        <v>358</v>
      </c>
      <c r="AG108" s="254"/>
      <c r="AH108" s="254"/>
      <c r="AI108" s="254"/>
      <c r="AJ108" s="254"/>
      <c r="AK108" s="164"/>
      <c r="AL108" s="233"/>
      <c r="AM108" s="262" t="s">
        <v>4642</v>
      </c>
      <c r="AN108" s="233"/>
      <c r="AO108" s="233"/>
      <c r="AP108" s="262" t="s">
        <v>4643</v>
      </c>
      <c r="AQ108" s="233"/>
      <c r="AR108" s="233"/>
      <c r="AS108" s="262" t="s">
        <v>575</v>
      </c>
      <c r="AT108" s="233"/>
      <c r="AU108" s="233"/>
      <c r="AV108" s="233"/>
      <c r="AW108" s="233"/>
      <c r="AX108" s="233"/>
      <c r="AY108" s="170"/>
      <c r="AZ108" s="234"/>
      <c r="BA108" s="173" t="s">
        <v>1170</v>
      </c>
      <c r="BB108" s="173" t="s">
        <v>1343</v>
      </c>
      <c r="BC108" s="198" t="s">
        <v>2535</v>
      </c>
      <c r="BD108" s="173" t="s">
        <v>4461</v>
      </c>
      <c r="BE108" s="234"/>
      <c r="BF108" s="234"/>
      <c r="BG108" s="173" t="s">
        <v>4644</v>
      </c>
      <c r="BH108" s="173" t="s">
        <v>4645</v>
      </c>
      <c r="BI108" s="173"/>
      <c r="BJ108" s="173" t="s">
        <v>2263</v>
      </c>
      <c r="BK108" s="234"/>
      <c r="BL108" s="173" t="s">
        <v>3206</v>
      </c>
      <c r="BM108" s="234"/>
      <c r="BN108" s="234"/>
      <c r="BO108" s="170"/>
      <c r="BP108" s="477"/>
      <c r="BQ108" s="177" t="s">
        <v>3027</v>
      </c>
      <c r="BR108" s="177" t="s">
        <v>3474</v>
      </c>
      <c r="BS108" s="477"/>
      <c r="BT108" s="177" t="s">
        <v>4646</v>
      </c>
      <c r="BU108" s="177" t="s">
        <v>3975</v>
      </c>
      <c r="BV108" s="218"/>
      <c r="BW108" s="177" t="s">
        <v>1750</v>
      </c>
      <c r="BX108" s="218"/>
      <c r="BY108" s="218"/>
      <c r="BZ108" s="218"/>
      <c r="CA108" s="218"/>
      <c r="CB108" s="218"/>
      <c r="CC108" s="218"/>
      <c r="CD108" s="218"/>
      <c r="CE108" s="218"/>
      <c r="CF108" s="242" t="s">
        <v>4647</v>
      </c>
      <c r="CG108" s="242" t="s">
        <v>2643</v>
      </c>
      <c r="CH108" s="242" t="s">
        <v>4648</v>
      </c>
      <c r="CI108" s="242" t="s">
        <v>4649</v>
      </c>
      <c r="CJ108" s="236"/>
      <c r="CK108" s="242" t="s">
        <v>4650</v>
      </c>
      <c r="CL108" s="249" t="s">
        <v>2570</v>
      </c>
      <c r="CM108" s="242" t="s">
        <v>3234</v>
      </c>
      <c r="CN108" s="236"/>
      <c r="CO108" s="236"/>
      <c r="CP108" s="236"/>
      <c r="CQ108" s="236"/>
      <c r="CR108" s="236"/>
      <c r="CS108" s="170"/>
      <c r="CT108" s="237" t="s">
        <v>4651</v>
      </c>
      <c r="CU108" s="237" t="s">
        <v>343</v>
      </c>
      <c r="CV108" s="237" t="s">
        <v>2880</v>
      </c>
      <c r="CW108" s="237" t="s">
        <v>4652</v>
      </c>
      <c r="CX108" s="219"/>
      <c r="CY108" s="237" t="s">
        <v>4653</v>
      </c>
      <c r="CZ108" s="120" t="s">
        <v>4654</v>
      </c>
      <c r="DA108" s="237" t="s">
        <v>4655</v>
      </c>
      <c r="DB108" s="219"/>
      <c r="DC108" s="219"/>
      <c r="DD108" s="219"/>
      <c r="DE108" s="219"/>
      <c r="DF108" s="170"/>
      <c r="DG108" s="251" t="s">
        <v>2960</v>
      </c>
      <c r="DH108" s="220"/>
      <c r="DI108" s="220"/>
      <c r="DJ108" s="220"/>
      <c r="DK108" s="220"/>
      <c r="DL108" s="220"/>
      <c r="DM108" s="220"/>
      <c r="DN108" s="220"/>
      <c r="DO108" s="220"/>
      <c r="DP108" s="220"/>
      <c r="DQ108" s="220"/>
      <c r="DR108" s="220"/>
      <c r="DS108" s="251" t="s">
        <v>4656</v>
      </c>
      <c r="DT108" s="251" t="s">
        <v>2358</v>
      </c>
      <c r="DU108" s="251" t="s">
        <v>4657</v>
      </c>
      <c r="DV108" s="251"/>
      <c r="DW108" s="222" t="s">
        <v>4658</v>
      </c>
      <c r="DX108" s="251" t="s">
        <v>2768</v>
      </c>
      <c r="DY108" s="251" t="s">
        <v>4659</v>
      </c>
      <c r="DZ108" s="251" t="s">
        <v>4660</v>
      </c>
      <c r="EA108" s="220"/>
      <c r="EB108" s="220"/>
    </row>
    <row r="109" ht="15.75" customHeight="1">
      <c r="A109" s="223" t="s">
        <v>4661</v>
      </c>
      <c r="B109" s="130" t="s">
        <v>4662</v>
      </c>
      <c r="C109" s="131" t="s">
        <v>896</v>
      </c>
      <c r="D109" s="132" t="s">
        <v>896</v>
      </c>
      <c r="E109" s="133" t="s">
        <v>896</v>
      </c>
      <c r="F109" s="134" t="s">
        <v>618</v>
      </c>
      <c r="G109" s="130" t="s">
        <v>521</v>
      </c>
      <c r="H109" s="225"/>
      <c r="I109" s="225"/>
      <c r="J109" s="225"/>
      <c r="K109" s="225"/>
      <c r="L109" s="142" t="s">
        <v>4663</v>
      </c>
      <c r="M109" s="225"/>
      <c r="N109" s="225"/>
      <c r="O109" s="185" t="s">
        <v>4664</v>
      </c>
      <c r="P109" s="225"/>
      <c r="Q109" s="225"/>
      <c r="R109" s="225"/>
      <c r="S109" s="225"/>
      <c r="T109" s="225"/>
      <c r="U109" s="225"/>
      <c r="V109" s="225"/>
      <c r="W109" s="164"/>
      <c r="X109" s="225"/>
      <c r="Y109" s="225"/>
      <c r="Z109" s="142" t="s">
        <v>4665</v>
      </c>
      <c r="AA109" s="225"/>
      <c r="AB109" s="185" t="s">
        <v>2575</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4666</v>
      </c>
      <c r="BR109" s="186" t="s">
        <v>4667</v>
      </c>
      <c r="BS109" s="225"/>
      <c r="BT109" s="225"/>
      <c r="BU109" s="142" t="s">
        <v>860</v>
      </c>
      <c r="BV109" s="225"/>
      <c r="BW109" s="225"/>
      <c r="BX109" s="225"/>
      <c r="BY109" s="225"/>
      <c r="BZ109" s="225"/>
      <c r="CA109" s="225"/>
      <c r="CB109" s="225"/>
      <c r="CC109" s="225"/>
      <c r="CD109" s="225"/>
      <c r="CE109" s="225"/>
      <c r="CF109" s="502"/>
      <c r="CG109" s="225"/>
      <c r="CH109" s="225"/>
      <c r="CI109" s="225"/>
      <c r="CJ109" s="225"/>
      <c r="CK109" s="225"/>
      <c r="CL109" s="225"/>
      <c r="CM109" s="225"/>
      <c r="CN109" s="225"/>
      <c r="CO109" s="225"/>
      <c r="CP109" s="225"/>
      <c r="CQ109" s="225"/>
      <c r="CR109" s="225"/>
      <c r="CS109" s="170"/>
      <c r="CT109" s="225"/>
      <c r="CU109" s="225"/>
      <c r="CV109" s="142" t="s">
        <v>2992</v>
      </c>
      <c r="CW109" s="225"/>
      <c r="CX109" s="225"/>
      <c r="CY109" s="142" t="s">
        <v>4668</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4669</v>
      </c>
      <c r="B110" s="63" t="s">
        <v>4670</v>
      </c>
      <c r="C110" s="64" t="s">
        <v>896</v>
      </c>
      <c r="D110" s="65" t="s">
        <v>896</v>
      </c>
      <c r="E110" s="66" t="s">
        <v>896</v>
      </c>
      <c r="F110" s="67" t="s">
        <v>324</v>
      </c>
      <c r="G110" s="63" t="s">
        <v>2288</v>
      </c>
      <c r="H110" s="163" t="s">
        <v>949</v>
      </c>
      <c r="I110" s="163" t="s">
        <v>4671</v>
      </c>
      <c r="J110" s="163" t="s">
        <v>1681</v>
      </c>
      <c r="K110" s="163" t="s">
        <v>635</v>
      </c>
      <c r="L110" s="163" t="s">
        <v>4672</v>
      </c>
      <c r="M110" s="243"/>
      <c r="N110" s="163"/>
      <c r="O110" s="243"/>
      <c r="P110" s="243"/>
      <c r="Q110" s="163" t="s">
        <v>4673</v>
      </c>
      <c r="R110" s="243"/>
      <c r="S110" s="243"/>
      <c r="T110" s="243"/>
      <c r="U110" s="243"/>
      <c r="V110" s="69" t="str">
        <f>HYPERLINK("https://www.twitch.tv/videos/318933523","2:46.96")</f>
        <v>2:46.96</v>
      </c>
      <c r="W110" s="188"/>
      <c r="X110" s="166" t="s">
        <v>4674</v>
      </c>
      <c r="Y110" s="324"/>
      <c r="Z110" s="166" t="s">
        <v>4675</v>
      </c>
      <c r="AA110" s="166" t="s">
        <v>4249</v>
      </c>
      <c r="AB110" s="166"/>
      <c r="AC110" s="166"/>
      <c r="AD110" s="254"/>
      <c r="AE110" s="254"/>
      <c r="AF110" s="254"/>
      <c r="AG110" s="254"/>
      <c r="AH110" s="166"/>
      <c r="AI110" s="166" t="s">
        <v>986</v>
      </c>
      <c r="AJ110" s="76" t="str">
        <f>HYPERLINK("https://www.twitch.tv/videos/318931469","2:27.57")</f>
        <v>2:27.57</v>
      </c>
      <c r="AK110" s="164"/>
      <c r="AL110" s="169" t="s">
        <v>4676</v>
      </c>
      <c r="AM110" s="233"/>
      <c r="AN110" s="233"/>
      <c r="AO110" s="233"/>
      <c r="AP110" s="233"/>
      <c r="AQ110" s="233"/>
      <c r="AR110" s="233"/>
      <c r="AS110" s="233"/>
      <c r="AT110" s="233"/>
      <c r="AU110" s="233"/>
      <c r="AV110" s="233"/>
      <c r="AW110" s="88" t="str">
        <f>HYPERLINK("https://clips.twitch.tv/PeppyAbstruseSmoothieCurseLit","39.09")</f>
        <v>39.09</v>
      </c>
      <c r="AX110" s="169" t="s">
        <v>4677</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4678</v>
      </c>
      <c r="BV110" s="218"/>
      <c r="BW110" s="218"/>
      <c r="BX110" s="218"/>
      <c r="BY110" s="218"/>
      <c r="BZ110" s="218"/>
      <c r="CA110" s="178"/>
      <c r="CB110" s="178" t="s">
        <v>4679</v>
      </c>
      <c r="CC110" s="178" t="s">
        <v>3591</v>
      </c>
      <c r="CD110" s="178" t="s">
        <v>4680</v>
      </c>
      <c r="CE110" s="178"/>
      <c r="CF110" s="236"/>
      <c r="CG110" s="236"/>
      <c r="CH110" s="236"/>
      <c r="CI110" s="236"/>
      <c r="CJ110" s="236"/>
      <c r="CK110" s="236"/>
      <c r="CL110" s="249" t="s">
        <v>4681</v>
      </c>
      <c r="CM110" s="236"/>
      <c r="CN110" s="236"/>
      <c r="CO110" s="236"/>
      <c r="CP110" s="249"/>
      <c r="CQ110" s="249" t="s">
        <v>4682</v>
      </c>
      <c r="CR110" s="249" t="s">
        <v>4683</v>
      </c>
      <c r="CS110" s="170"/>
      <c r="CT110" s="219"/>
      <c r="CU110" s="219"/>
      <c r="CV110" s="181"/>
      <c r="CW110" s="219"/>
      <c r="CX110" s="219"/>
      <c r="CY110" s="219"/>
      <c r="CZ110" s="181" t="s">
        <v>4684</v>
      </c>
      <c r="DA110" s="219"/>
      <c r="DB110" s="219"/>
      <c r="DC110" s="219"/>
      <c r="DD110" s="219"/>
      <c r="DE110" s="181" t="s">
        <v>4685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4516</v>
      </c>
      <c r="EA110" s="220"/>
      <c r="EB110" s="220"/>
    </row>
    <row r="111" ht="15.75" customHeight="1">
      <c r="A111" s="223" t="s">
        <v>4686</v>
      </c>
      <c r="B111" s="130" t="s">
        <v>4687</v>
      </c>
      <c r="C111" s="131" t="s">
        <v>896</v>
      </c>
      <c r="D111" s="132" t="s">
        <v>896</v>
      </c>
      <c r="E111" s="133" t="s">
        <v>896</v>
      </c>
      <c r="F111" s="134" t="s">
        <v>821</v>
      </c>
      <c r="G111" s="130" t="s">
        <v>427</v>
      </c>
      <c r="H111" s="225"/>
      <c r="I111" s="225"/>
      <c r="J111" s="186" t="s">
        <v>4688</v>
      </c>
      <c r="K111" s="185" t="s">
        <v>695</v>
      </c>
      <c r="L111" s="186" t="s">
        <v>4689</v>
      </c>
      <c r="M111" s="225"/>
      <c r="N111" s="186" t="s">
        <v>2236</v>
      </c>
      <c r="O111" s="185" t="s">
        <v>4690</v>
      </c>
      <c r="P111" s="225"/>
      <c r="Q111" s="225"/>
      <c r="R111" s="225"/>
      <c r="S111" s="225"/>
      <c r="T111" s="225"/>
      <c r="U111" s="225"/>
      <c r="V111" s="225"/>
      <c r="W111" s="164"/>
      <c r="X111" s="225"/>
      <c r="Y111" s="225"/>
      <c r="Z111" s="185" t="s">
        <v>4691</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4692</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2452</v>
      </c>
      <c r="CM111" s="225"/>
      <c r="CN111" s="225"/>
      <c r="CO111" s="225"/>
      <c r="CP111" s="225"/>
      <c r="CQ111" s="225"/>
      <c r="CR111" s="225"/>
      <c r="CS111" s="170"/>
      <c r="CT111" s="225"/>
      <c r="CU111" s="225"/>
      <c r="CV111" s="225"/>
      <c r="CW111" s="225"/>
      <c r="CX111" s="225"/>
      <c r="CY111" s="225"/>
      <c r="CZ111" s="186" t="s">
        <v>2586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3" t="s">
        <v>4693</v>
      </c>
      <c r="B112" s="63" t="s">
        <v>4694</v>
      </c>
      <c r="C112" s="64" t="s">
        <v>896</v>
      </c>
      <c r="D112" s="65" t="s">
        <v>896</v>
      </c>
      <c r="E112" s="66" t="s">
        <v>896</v>
      </c>
      <c r="F112" s="67" t="s">
        <v>821</v>
      </c>
      <c r="G112" s="63" t="s">
        <v>2782</v>
      </c>
      <c r="H112" s="163"/>
      <c r="I112" s="163" t="s">
        <v>4695</v>
      </c>
      <c r="J112" s="163" t="s">
        <v>1956</v>
      </c>
      <c r="K112" s="163" t="s">
        <v>4696</v>
      </c>
      <c r="L112" s="354" t="s">
        <v>4697</v>
      </c>
      <c r="M112" s="243"/>
      <c r="N112" s="243"/>
      <c r="O112" s="243"/>
      <c r="P112" s="163" t="s">
        <v>4698</v>
      </c>
      <c r="Q112" s="243"/>
      <c r="R112" s="243"/>
      <c r="S112" s="161" t="s">
        <v>3167</v>
      </c>
      <c r="T112" s="243"/>
      <c r="U112" s="161" t="s">
        <v>1410</v>
      </c>
      <c r="V112" s="243"/>
      <c r="W112" s="164"/>
      <c r="X112" s="254"/>
      <c r="Y112" s="254"/>
      <c r="Z112" s="254"/>
      <c r="AA112" s="254"/>
      <c r="AB112" s="166" t="s">
        <v>4238</v>
      </c>
      <c r="AC112" s="254"/>
      <c r="AD112" s="254"/>
      <c r="AE112" s="254"/>
      <c r="AF112" s="166" t="s">
        <v>4342</v>
      </c>
      <c r="AG112" s="254"/>
      <c r="AH112" s="254"/>
      <c r="AI112" s="230" t="s">
        <v>4699</v>
      </c>
      <c r="AJ112" s="254"/>
      <c r="AK112" s="164"/>
      <c r="AL112" s="233"/>
      <c r="AM112" s="233"/>
      <c r="AN112" s="233"/>
      <c r="AO112" s="233"/>
      <c r="AP112" s="233"/>
      <c r="AQ112" s="233"/>
      <c r="AR112" s="233"/>
      <c r="AS112" s="169" t="s">
        <v>4237</v>
      </c>
      <c r="AT112" s="169" t="s">
        <v>1772</v>
      </c>
      <c r="AU112" s="233"/>
      <c r="AV112" s="233"/>
      <c r="AW112" s="262" t="s">
        <v>4700</v>
      </c>
      <c r="AX112" s="233"/>
      <c r="AY112" s="170"/>
      <c r="AZ112" s="234"/>
      <c r="BA112" s="174" t="s">
        <v>4701</v>
      </c>
      <c r="BB112" s="198"/>
      <c r="BC112" s="198" t="s">
        <v>4702</v>
      </c>
      <c r="BD112" s="234"/>
      <c r="BE112" s="234"/>
      <c r="BF112" s="234"/>
      <c r="BG112" s="234"/>
      <c r="BH112" s="234"/>
      <c r="BI112" s="234"/>
      <c r="BJ112" s="198" t="s">
        <v>2554</v>
      </c>
      <c r="BK112" s="234"/>
      <c r="BL112" s="234"/>
      <c r="BM112" s="234"/>
      <c r="BN112" s="234"/>
      <c r="BO112" s="170"/>
      <c r="BP112" s="218"/>
      <c r="BQ112" s="218"/>
      <c r="BR112" s="178" t="s">
        <v>3427</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4703</v>
      </c>
      <c r="CI112" s="242" t="s">
        <v>4704</v>
      </c>
      <c r="CJ112" s="242" t="s">
        <v>2346</v>
      </c>
      <c r="CK112" s="242" t="s">
        <v>4705</v>
      </c>
      <c r="CL112" s="242" t="s">
        <v>4706</v>
      </c>
      <c r="CM112" s="242" t="s">
        <v>4707</v>
      </c>
      <c r="CN112" s="236"/>
      <c r="CO112" s="236"/>
      <c r="CP112" s="236"/>
      <c r="CQ112" s="236"/>
      <c r="CR112" s="236"/>
      <c r="CS112" s="170"/>
      <c r="CT112" s="219"/>
      <c r="CU112" s="219"/>
      <c r="CV112" s="237" t="s">
        <v>3134</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4708</v>
      </c>
      <c r="B113" s="130" t="s">
        <v>4709</v>
      </c>
      <c r="C113" s="131" t="s">
        <v>896</v>
      </c>
      <c r="D113" s="132" t="s">
        <v>896</v>
      </c>
      <c r="E113" s="133" t="s">
        <v>896</v>
      </c>
      <c r="F113" s="134" t="s">
        <v>619</v>
      </c>
      <c r="G113" s="130" t="s">
        <v>217</v>
      </c>
      <c r="H113" s="225"/>
      <c r="I113" s="225"/>
      <c r="J113" s="186" t="s">
        <v>4710</v>
      </c>
      <c r="K113" s="186" t="s">
        <v>4374</v>
      </c>
      <c r="L113" s="186" t="s">
        <v>4711</v>
      </c>
      <c r="M113" s="225"/>
      <c r="N113" s="186" t="s">
        <v>4712</v>
      </c>
      <c r="O113" s="225"/>
      <c r="P113" s="225"/>
      <c r="Q113" s="225"/>
      <c r="R113" s="225"/>
      <c r="S113" s="225"/>
      <c r="T113" s="225"/>
      <c r="U113" s="225"/>
      <c r="V113" s="225"/>
      <c r="W113" s="164"/>
      <c r="X113" s="186" t="s">
        <v>2714</v>
      </c>
      <c r="Y113" s="159" t="str">
        <f>HYPERLINK("https://clips.twitch.tv/RudeLuckyBananaSMOrc","17.25")</f>
        <v>17.25</v>
      </c>
      <c r="Z113" s="186" t="s">
        <v>3530</v>
      </c>
      <c r="AA113" s="186" t="s">
        <v>4503</v>
      </c>
      <c r="AB113" s="159" t="str">
        <f>HYPERLINK("https://www.youtube.com/watch?v=2hvItIHk4rM&amp;feature=youtu.be","30.45")</f>
        <v>30.45</v>
      </c>
      <c r="AC113" s="186" t="s">
        <v>4713</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1"/>
      <c r="BI113" s="186" t="s">
        <v>4714</v>
      </c>
      <c r="BJ113" s="225"/>
      <c r="BK113" s="225"/>
      <c r="BL113" s="225"/>
      <c r="BM113" s="225"/>
      <c r="BN113" s="225"/>
      <c r="BO113" s="170"/>
      <c r="BP113" s="185"/>
      <c r="BQ113" s="186" t="s">
        <v>4715</v>
      </c>
      <c r="BR113" s="186" t="s">
        <v>3586</v>
      </c>
      <c r="BS113" s="225"/>
      <c r="BT113" s="186" t="s">
        <v>4716</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1459</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4717</v>
      </c>
      <c r="B114" s="63" t="s">
        <v>4718</v>
      </c>
      <c r="C114" s="64" t="s">
        <v>896</v>
      </c>
      <c r="D114" s="65" t="s">
        <v>896</v>
      </c>
      <c r="E114" s="66" t="s">
        <v>896</v>
      </c>
      <c r="F114" s="67" t="s">
        <v>324</v>
      </c>
      <c r="G114" s="63" t="s">
        <v>324</v>
      </c>
      <c r="H114" s="243"/>
      <c r="I114" s="243"/>
      <c r="J114" s="243"/>
      <c r="K114" s="504" t="str">
        <f>HYPERLINK("https://youtu.be/MU1qH8LoqLU","13.87")</f>
        <v>13.87</v>
      </c>
      <c r="L114" s="504" t="str">
        <f>HYPERLINK("https://youtu.be/hXVYSUclgOo","42.66")</f>
        <v>42.66</v>
      </c>
      <c r="M114" s="471"/>
      <c r="N114" s="243"/>
      <c r="O114" s="243"/>
      <c r="P114" s="243"/>
      <c r="Q114" s="243"/>
      <c r="R114" s="243"/>
      <c r="S114" s="243"/>
      <c r="T114" s="243"/>
      <c r="U114" s="243"/>
      <c r="V114" s="243"/>
      <c r="W114" s="164"/>
      <c r="X114" s="505" t="str">
        <f>HYPERLINK("https://clips.twitch.tv/SillyWimpySandwichLitty","50.60")</f>
        <v>50.60</v>
      </c>
      <c r="Y114" s="254"/>
      <c r="Z114" s="254"/>
      <c r="AA114" s="254"/>
      <c r="AB114" s="254"/>
      <c r="AC114" s="505" t="str">
        <f>HYPERLINK("https://clips.twitch.tv/IncredulousImpossibleCakeGrammarKing?tt_medium=clips_api&amp;tt_content=url","57.80")</f>
        <v>57.80</v>
      </c>
      <c r="AD114" s="254"/>
      <c r="AE114" s="254"/>
      <c r="AF114" s="254"/>
      <c r="AG114" s="254"/>
      <c r="AH114" s="254"/>
      <c r="AI114" s="254"/>
      <c r="AJ114" s="254"/>
      <c r="AK114" s="164"/>
      <c r="AL114" s="233"/>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234"/>
      <c r="BI114" s="234"/>
      <c r="BJ114" s="234"/>
      <c r="BK114" s="234"/>
      <c r="BL114" s="234"/>
      <c r="BM114" s="234"/>
      <c r="BN114" s="234"/>
      <c r="BO114" s="170"/>
      <c r="BP114" s="218"/>
      <c r="BQ114" s="218"/>
      <c r="BR114" s="506" t="str">
        <f>HYPERLINK("https://clips.twitch.tv/SilkyDirtySandwichPJSalt?tt_medium=clips_api&amp;tt_content=url","35.19")</f>
        <v>35.19</v>
      </c>
      <c r="BS114" s="218"/>
      <c r="BT114" s="218"/>
      <c r="BU114" s="506" t="str">
        <f>HYPERLINK("https://clips.twitch.tv/BombasticDifferentJaguarDoggo?tt_medium=clips_api&amp;tt_content=url","23.80")</f>
        <v>23.80</v>
      </c>
      <c r="BV114" s="218"/>
      <c r="BW114" s="218"/>
      <c r="BX114" s="218"/>
      <c r="BY114" s="218"/>
      <c r="BZ114" s="218"/>
      <c r="CA114" s="218"/>
      <c r="CB114" s="218"/>
      <c r="CC114" s="218"/>
      <c r="CD114" s="218"/>
      <c r="CE114" s="218"/>
      <c r="CF114" s="236"/>
      <c r="CG114" s="236"/>
      <c r="CH114" s="236"/>
      <c r="CI114" s="236"/>
      <c r="CJ114" s="236"/>
      <c r="CK114" s="236"/>
      <c r="CL114" s="236"/>
      <c r="CM114" s="236"/>
      <c r="CN114" s="236"/>
      <c r="CO114" s="236"/>
      <c r="CP114" s="236"/>
      <c r="CQ114" s="236"/>
      <c r="CR114" s="236"/>
      <c r="CS114" s="170"/>
      <c r="CT114" s="219"/>
      <c r="CU114" s="219"/>
      <c r="CV114" s="219"/>
      <c r="CW114" s="219"/>
      <c r="CX114" s="219"/>
      <c r="CY114" s="219"/>
      <c r="CZ114" s="337"/>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7" t="s">
        <v>4719</v>
      </c>
      <c r="B115" s="366" t="s">
        <v>4718</v>
      </c>
      <c r="C115" s="367" t="s">
        <v>896</v>
      </c>
      <c r="D115" s="368" t="s">
        <v>896</v>
      </c>
      <c r="E115" s="369" t="s">
        <v>896</v>
      </c>
      <c r="F115" s="370" t="s">
        <v>896</v>
      </c>
      <c r="G115" s="366" t="s">
        <v>2401</v>
      </c>
      <c r="H115" s="508"/>
      <c r="I115" s="372" t="s">
        <v>4720</v>
      </c>
      <c r="J115" s="508"/>
      <c r="K115" s="372" t="s">
        <v>4721</v>
      </c>
      <c r="L115" s="372" t="s">
        <v>4177</v>
      </c>
      <c r="M115" s="508"/>
      <c r="N115" s="508"/>
      <c r="O115" s="508"/>
      <c r="P115" s="508"/>
      <c r="Q115" s="508"/>
      <c r="R115" s="508"/>
      <c r="S115" s="372" t="s">
        <v>2358</v>
      </c>
      <c r="T115" s="508"/>
      <c r="U115" s="508"/>
      <c r="V115" s="508"/>
      <c r="W115" s="509"/>
      <c r="X115" s="508"/>
      <c r="Y115" s="508"/>
      <c r="Z115" s="372" t="s">
        <v>3622</v>
      </c>
      <c r="AA115" s="508"/>
      <c r="AB115" s="372" t="s">
        <v>1837</v>
      </c>
      <c r="AC115" s="508"/>
      <c r="AD115" s="508"/>
      <c r="AE115" s="508"/>
      <c r="AF115" s="508"/>
      <c r="AG115" s="508"/>
      <c r="AH115" s="508"/>
      <c r="AI115" s="508"/>
      <c r="AJ115" s="508"/>
      <c r="AK115" s="509"/>
      <c r="AL115" s="508"/>
      <c r="AM115" s="372" t="s">
        <v>1969</v>
      </c>
      <c r="AN115" s="508"/>
      <c r="AO115" s="372" t="s">
        <v>4722</v>
      </c>
      <c r="AP115" s="508"/>
      <c r="AQ115" s="508"/>
      <c r="AR115" s="508"/>
      <c r="AS115" s="508"/>
      <c r="AT115" s="372" t="s">
        <v>4723</v>
      </c>
      <c r="AU115" s="372" t="s">
        <v>4138</v>
      </c>
      <c r="AV115" s="508"/>
      <c r="AW115" s="372" t="s">
        <v>4724</v>
      </c>
      <c r="AX115" s="508"/>
      <c r="AY115" s="509"/>
      <c r="AZ115" s="372" t="s">
        <v>1995</v>
      </c>
      <c r="BA115" s="508"/>
      <c r="BB115" s="508"/>
      <c r="BC115" s="372" t="s">
        <v>4725</v>
      </c>
      <c r="BD115" s="372" t="s">
        <v>4726</v>
      </c>
      <c r="BE115" s="508"/>
      <c r="BF115" s="508"/>
      <c r="BG115" s="372" t="s">
        <v>777</v>
      </c>
      <c r="BH115" s="508"/>
      <c r="BI115" s="372" t="s">
        <v>4727</v>
      </c>
      <c r="BJ115" s="508"/>
      <c r="BK115" s="508"/>
      <c r="BL115" s="508"/>
      <c r="BM115" s="508"/>
      <c r="BN115" s="508"/>
      <c r="BO115" s="509"/>
      <c r="BP115" s="372"/>
      <c r="BQ115" s="508"/>
      <c r="BR115" s="372" t="s">
        <v>4728</v>
      </c>
      <c r="BS115" s="508"/>
      <c r="BT115" s="508"/>
      <c r="BU115" s="372" t="s">
        <v>4729</v>
      </c>
      <c r="BV115" s="508"/>
      <c r="BW115" s="508"/>
      <c r="BX115" s="508"/>
      <c r="BY115" s="508"/>
      <c r="BZ115" s="372" t="s">
        <v>4730</v>
      </c>
      <c r="CA115" s="508"/>
      <c r="CB115" s="508"/>
      <c r="CC115" s="508"/>
      <c r="CD115" s="508"/>
      <c r="CE115" s="508"/>
      <c r="CF115" s="372" t="s">
        <v>357</v>
      </c>
      <c r="CG115" s="508"/>
      <c r="CH115" s="508"/>
      <c r="CI115" s="372" t="s">
        <v>4731</v>
      </c>
      <c r="CJ115" s="508"/>
      <c r="CK115" s="508"/>
      <c r="CL115" s="372" t="s">
        <v>3063</v>
      </c>
      <c r="CM115" s="508"/>
      <c r="CN115" s="508"/>
      <c r="CO115" s="508"/>
      <c r="CP115" s="508"/>
      <c r="CQ115" s="508"/>
      <c r="CR115" s="372" t="s">
        <v>4732</v>
      </c>
      <c r="CS115" s="509"/>
      <c r="CT115" s="508"/>
      <c r="CU115" s="508"/>
      <c r="CV115" s="372" t="s">
        <v>2523</v>
      </c>
      <c r="CW115" s="372" t="s">
        <v>4733</v>
      </c>
      <c r="CX115" s="372" t="s">
        <v>4734</v>
      </c>
      <c r="CY115" s="508"/>
      <c r="CZ115" s="508"/>
      <c r="DA115" s="508"/>
      <c r="DB115" s="508"/>
      <c r="DC115" s="508"/>
      <c r="DD115" s="508"/>
      <c r="DE115" s="508"/>
      <c r="DF115" s="509"/>
      <c r="DG115" s="508"/>
      <c r="DH115" s="508"/>
      <c r="DI115" s="508"/>
      <c r="DJ115" s="508"/>
      <c r="DK115" s="508"/>
      <c r="DL115" s="508"/>
      <c r="DM115" s="508"/>
      <c r="DN115" s="508"/>
      <c r="DO115" s="508"/>
      <c r="DP115" s="508"/>
      <c r="DQ115" s="508"/>
      <c r="DR115" s="508"/>
      <c r="DS115" s="508"/>
      <c r="DT115" s="508"/>
      <c r="DU115" s="508"/>
      <c r="DV115" s="508"/>
      <c r="DW115" s="508"/>
      <c r="DX115" s="508"/>
      <c r="DY115" s="508"/>
      <c r="DZ115" s="372" t="s">
        <v>4735</v>
      </c>
      <c r="EA115" s="508"/>
      <c r="EB115" s="508"/>
    </row>
    <row r="116" ht="15.75" customHeight="1">
      <c r="A116" s="330" t="s">
        <v>4736</v>
      </c>
      <c r="B116" s="63" t="s">
        <v>4737</v>
      </c>
      <c r="C116" s="64" t="s">
        <v>896</v>
      </c>
      <c r="D116" s="65" t="s">
        <v>896</v>
      </c>
      <c r="E116" s="66" t="s">
        <v>896</v>
      </c>
      <c r="F116" s="67" t="s">
        <v>896</v>
      </c>
      <c r="G116" s="63" t="s">
        <v>2782</v>
      </c>
      <c r="H116" s="161" t="s">
        <v>538</v>
      </c>
      <c r="I116" s="161" t="s">
        <v>4738</v>
      </c>
      <c r="J116" s="161" t="s">
        <v>1909</v>
      </c>
      <c r="K116" s="161" t="s">
        <v>2097</v>
      </c>
      <c r="L116" s="161" t="s">
        <v>2009</v>
      </c>
      <c r="M116" s="161" t="s">
        <v>4739</v>
      </c>
      <c r="N116" s="161" t="s">
        <v>4740</v>
      </c>
      <c r="O116" s="161" t="s">
        <v>4741</v>
      </c>
      <c r="P116" s="161" t="s">
        <v>3367</v>
      </c>
      <c r="Q116" s="243"/>
      <c r="R116" s="243"/>
      <c r="S116" s="243"/>
      <c r="T116" s="243"/>
      <c r="U116" s="243"/>
      <c r="V116" s="243"/>
      <c r="W116" s="164"/>
      <c r="X116" s="230" t="s">
        <v>3838</v>
      </c>
      <c r="Y116" s="230" t="s">
        <v>3030</v>
      </c>
      <c r="Z116" s="230" t="s">
        <v>4570</v>
      </c>
      <c r="AA116" s="230" t="s">
        <v>4742</v>
      </c>
      <c r="AB116" s="230" t="s">
        <v>4743</v>
      </c>
      <c r="AC116" s="230" t="s">
        <v>1551</v>
      </c>
      <c r="AD116" s="254"/>
      <c r="AE116" s="254"/>
      <c r="AF116" s="230" t="s">
        <v>3163</v>
      </c>
      <c r="AG116" s="254"/>
      <c r="AH116" s="254"/>
      <c r="AI116" s="254"/>
      <c r="AJ116" s="254"/>
      <c r="AK116" s="164"/>
      <c r="AL116" s="233"/>
      <c r="AM116" s="233"/>
      <c r="AN116" s="233"/>
      <c r="AO116" s="233"/>
      <c r="AP116" s="233"/>
      <c r="AQ116" s="233"/>
      <c r="AR116" s="233"/>
      <c r="AS116" s="262" t="s">
        <v>677</v>
      </c>
      <c r="AT116" s="262" t="s">
        <v>4744</v>
      </c>
      <c r="AU116" s="233"/>
      <c r="AV116" s="233"/>
      <c r="AW116" s="233"/>
      <c r="AX116" s="233"/>
      <c r="AY116" s="170"/>
      <c r="AZ116" s="234"/>
      <c r="BA116" s="485"/>
      <c r="BB116" s="173" t="s">
        <v>288</v>
      </c>
      <c r="BC116" s="173" t="s">
        <v>2923</v>
      </c>
      <c r="BD116" s="234"/>
      <c r="BE116" s="173" t="s">
        <v>2928</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3731</v>
      </c>
      <c r="CH116" s="236"/>
      <c r="CI116" s="236"/>
      <c r="CJ116" s="242" t="s">
        <v>2446</v>
      </c>
      <c r="CK116" s="236"/>
      <c r="CL116" s="242" t="s">
        <v>3791</v>
      </c>
      <c r="CM116" s="236"/>
      <c r="CN116" s="236"/>
      <c r="CO116" s="236"/>
      <c r="CP116" s="236"/>
      <c r="CQ116" s="236"/>
      <c r="CR116" s="236"/>
      <c r="CS116" s="170"/>
      <c r="CT116" s="219"/>
      <c r="CU116" s="237" t="s">
        <v>4745</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4746</v>
      </c>
      <c r="B117" s="130" t="s">
        <v>4747</v>
      </c>
      <c r="C117" s="131" t="s">
        <v>896</v>
      </c>
      <c r="D117" s="132" t="s">
        <v>896</v>
      </c>
      <c r="E117" s="133" t="s">
        <v>896</v>
      </c>
      <c r="F117" s="134" t="s">
        <v>896</v>
      </c>
      <c r="G117" s="130" t="s">
        <v>2401</v>
      </c>
      <c r="H117" s="186" t="s">
        <v>2054</v>
      </c>
      <c r="I117" s="186" t="s">
        <v>4748</v>
      </c>
      <c r="J117" s="186" t="s">
        <v>919</v>
      </c>
      <c r="K117" s="186" t="s">
        <v>1074</v>
      </c>
      <c r="L117" s="186" t="s">
        <v>4749</v>
      </c>
      <c r="M117" s="225"/>
      <c r="N117" s="225"/>
      <c r="O117" s="186" t="s">
        <v>1506</v>
      </c>
      <c r="P117" s="186" t="s">
        <v>118</v>
      </c>
      <c r="Q117" s="186"/>
      <c r="R117" s="225"/>
      <c r="S117" s="186" t="s">
        <v>4750</v>
      </c>
      <c r="T117" s="225"/>
      <c r="U117" s="186" t="s">
        <v>2109</v>
      </c>
      <c r="V117" s="225"/>
      <c r="W117" s="164"/>
      <c r="X117" s="186" t="s">
        <v>4751</v>
      </c>
      <c r="Y117" s="225"/>
      <c r="Z117" s="186" t="s">
        <v>985</v>
      </c>
      <c r="AA117" s="225"/>
      <c r="AB117" s="225"/>
      <c r="AC117" s="225"/>
      <c r="AD117" s="225"/>
      <c r="AE117" s="225"/>
      <c r="AF117" s="186" t="s">
        <v>4752</v>
      </c>
      <c r="AG117" s="186" t="s">
        <v>4753</v>
      </c>
      <c r="AH117" s="186"/>
      <c r="AI117" s="186" t="s">
        <v>2770</v>
      </c>
      <c r="AJ117" s="225"/>
      <c r="AK117" s="164"/>
      <c r="AL117" s="225"/>
      <c r="AM117" s="186" t="s">
        <v>2305</v>
      </c>
      <c r="AN117" s="225"/>
      <c r="AO117" s="225"/>
      <c r="AP117" s="225"/>
      <c r="AQ117" s="225"/>
      <c r="AR117" s="225"/>
      <c r="AS117" s="225"/>
      <c r="AT117" s="186" t="s">
        <v>4754</v>
      </c>
      <c r="AU117" s="225"/>
      <c r="AV117" s="225"/>
      <c r="AW117" s="186" t="s">
        <v>1124</v>
      </c>
      <c r="AX117" s="225"/>
      <c r="AY117" s="170"/>
      <c r="AZ117" s="225"/>
      <c r="BA117" s="225"/>
      <c r="BB117" s="186" t="s">
        <v>4755</v>
      </c>
      <c r="BC117" s="225"/>
      <c r="BD117" s="225"/>
      <c r="BE117" s="186" t="s">
        <v>4756</v>
      </c>
      <c r="BF117" s="225"/>
      <c r="BG117" s="186" t="s">
        <v>4757</v>
      </c>
      <c r="BH117" s="225"/>
      <c r="BI117" s="225"/>
      <c r="BJ117" s="225"/>
      <c r="BK117" s="225"/>
      <c r="BL117" s="225"/>
      <c r="BM117" s="225"/>
      <c r="BN117" s="225"/>
      <c r="BO117" s="170"/>
      <c r="BP117" s="185"/>
      <c r="BQ117" s="225"/>
      <c r="BR117" s="225"/>
      <c r="BS117" s="186" t="s">
        <v>4758</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4759</v>
      </c>
      <c r="DY117" s="225"/>
      <c r="DZ117" s="225"/>
      <c r="EA117" s="225"/>
      <c r="EB117" s="186" t="s">
        <v>4263</v>
      </c>
    </row>
    <row r="118">
      <c r="A118" s="510" t="s">
        <v>4760</v>
      </c>
      <c r="B118" s="63" t="s">
        <v>4761</v>
      </c>
      <c r="C118" s="64" t="s">
        <v>896</v>
      </c>
      <c r="D118" s="65" t="s">
        <v>896</v>
      </c>
      <c r="E118" s="66" t="s">
        <v>896</v>
      </c>
      <c r="F118" s="67" t="s">
        <v>896</v>
      </c>
      <c r="G118" s="63" t="s">
        <v>4762</v>
      </c>
      <c r="H118" s="161" t="s">
        <v>4763</v>
      </c>
      <c r="I118" s="161" t="s">
        <v>4764</v>
      </c>
      <c r="J118" s="161" t="s">
        <v>4639</v>
      </c>
      <c r="K118" s="161" t="s">
        <v>3763</v>
      </c>
      <c r="L118" s="161" t="s">
        <v>583</v>
      </c>
      <c r="M118" s="243"/>
      <c r="N118" s="161" t="s">
        <v>4765</v>
      </c>
      <c r="O118" s="161" t="s">
        <v>3598</v>
      </c>
      <c r="P118" s="161" t="s">
        <v>246</v>
      </c>
      <c r="Q118" s="243"/>
      <c r="R118" s="243"/>
      <c r="S118" s="243"/>
      <c r="T118" s="243"/>
      <c r="U118" s="243"/>
      <c r="V118" s="243"/>
      <c r="W118" s="164"/>
      <c r="X118" s="230" t="s">
        <v>4766</v>
      </c>
      <c r="Y118" s="230" t="s">
        <v>4767</v>
      </c>
      <c r="Z118" s="230" t="s">
        <v>4768</v>
      </c>
      <c r="AA118" s="230" t="s">
        <v>2772</v>
      </c>
      <c r="AB118" s="230" t="s">
        <v>4138</v>
      </c>
      <c r="AC118" s="230" t="s">
        <v>4769</v>
      </c>
      <c r="AD118" s="254"/>
      <c r="AE118" s="230" t="s">
        <v>4770</v>
      </c>
      <c r="AF118" s="230" t="s">
        <v>4112</v>
      </c>
      <c r="AG118" s="230" t="s">
        <v>4771</v>
      </c>
      <c r="AH118" s="254"/>
      <c r="AI118" s="254"/>
      <c r="AJ118" s="254"/>
      <c r="AK118" s="164"/>
      <c r="AL118" s="332"/>
      <c r="AM118" s="262" t="s">
        <v>4772</v>
      </c>
      <c r="AN118" s="233"/>
      <c r="AO118" s="233"/>
      <c r="AP118" s="262" t="s">
        <v>4773</v>
      </c>
      <c r="AQ118" s="233"/>
      <c r="AR118" s="233"/>
      <c r="AS118" s="262" t="s">
        <v>1843</v>
      </c>
      <c r="AT118" s="233"/>
      <c r="AU118" s="262" t="s">
        <v>4774</v>
      </c>
      <c r="AV118" s="233"/>
      <c r="AW118" s="233"/>
      <c r="AX118" s="233"/>
      <c r="AY118" s="170"/>
      <c r="AZ118" s="234"/>
      <c r="BA118" s="173" t="s">
        <v>734</v>
      </c>
      <c r="BB118" s="173" t="s">
        <v>2075</v>
      </c>
      <c r="BC118" s="173" t="s">
        <v>3456</v>
      </c>
      <c r="BD118" s="234"/>
      <c r="BE118" s="173" t="s">
        <v>4775</v>
      </c>
      <c r="BF118" s="173" t="s">
        <v>4776</v>
      </c>
      <c r="BG118" s="173" t="s">
        <v>4777</v>
      </c>
      <c r="BH118" s="234"/>
      <c r="BI118" s="234"/>
      <c r="BJ118" s="173" t="s">
        <v>4449</v>
      </c>
      <c r="BK118" s="234"/>
      <c r="BL118" s="234"/>
      <c r="BM118" s="234"/>
      <c r="BN118" s="234"/>
      <c r="BO118" s="170"/>
      <c r="BP118" s="218"/>
      <c r="BQ118" s="218"/>
      <c r="BR118" s="177" t="s">
        <v>4778</v>
      </c>
      <c r="BS118" s="177" t="s">
        <v>4779</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4780</v>
      </c>
      <c r="CM118" s="236"/>
      <c r="CN118" s="236"/>
      <c r="CO118" s="236"/>
      <c r="CP118" s="236"/>
      <c r="CQ118" s="236"/>
      <c r="CR118" s="236"/>
      <c r="CS118" s="170"/>
      <c r="CT118" s="219"/>
      <c r="CU118" s="219"/>
      <c r="CV118" s="237" t="s">
        <v>4781</v>
      </c>
      <c r="CW118" s="219"/>
      <c r="CX118" s="219"/>
      <c r="CY118" s="219"/>
      <c r="CZ118" s="219"/>
      <c r="DA118" s="219"/>
      <c r="DB118" s="219"/>
      <c r="DC118" s="219"/>
      <c r="DD118" s="219"/>
      <c r="DE118" s="219"/>
      <c r="DF118" s="170"/>
      <c r="DG118" s="220"/>
      <c r="DH118" s="220"/>
      <c r="DI118" s="220"/>
      <c r="DJ118" s="220"/>
      <c r="DK118" s="251" t="s">
        <v>809</v>
      </c>
      <c r="DL118" s="251" t="s">
        <v>2593</v>
      </c>
      <c r="DM118" s="220"/>
      <c r="DN118" s="251" t="s">
        <v>4782</v>
      </c>
      <c r="DO118" s="251" t="s">
        <v>2281</v>
      </c>
      <c r="DP118" s="220"/>
      <c r="DQ118" s="251" t="s">
        <v>2549</v>
      </c>
      <c r="DR118" s="220"/>
      <c r="DS118" s="220"/>
      <c r="DT118" s="220"/>
      <c r="DU118" s="251" t="s">
        <v>4783</v>
      </c>
      <c r="DV118" s="220"/>
      <c r="DW118" s="511" t="s">
        <v>4784</v>
      </c>
      <c r="DX118" s="220"/>
      <c r="DY118" s="220"/>
      <c r="DZ118" s="220"/>
      <c r="EA118" s="220"/>
      <c r="EB118" s="251" t="s">
        <v>3721</v>
      </c>
    </row>
    <row r="119">
      <c r="A119" s="223" t="s">
        <v>4785</v>
      </c>
      <c r="B119" s="130" t="s">
        <v>4786</v>
      </c>
      <c r="C119" s="131" t="s">
        <v>896</v>
      </c>
      <c r="D119" s="132" t="s">
        <v>896</v>
      </c>
      <c r="E119" s="133" t="s">
        <v>896</v>
      </c>
      <c r="F119" s="134" t="s">
        <v>620</v>
      </c>
      <c r="G119" s="130" t="s">
        <v>3769</v>
      </c>
      <c r="H119" s="225"/>
      <c r="I119" s="185" t="s">
        <v>1193</v>
      </c>
      <c r="J119" s="185" t="s">
        <v>2232</v>
      </c>
      <c r="K119" s="185" t="s">
        <v>4721</v>
      </c>
      <c r="L119" s="185" t="s">
        <v>4787</v>
      </c>
      <c r="M119" s="185" t="s">
        <v>4788</v>
      </c>
      <c r="N119" s="185" t="s">
        <v>4789</v>
      </c>
      <c r="O119" s="185" t="s">
        <v>4790</v>
      </c>
      <c r="P119" s="185" t="s">
        <v>1002</v>
      </c>
      <c r="Q119" s="225"/>
      <c r="R119" s="225"/>
      <c r="S119" s="225"/>
      <c r="T119" s="225"/>
      <c r="U119" s="225"/>
      <c r="V119" s="225"/>
      <c r="W119" s="164"/>
      <c r="X119" s="185" t="s">
        <v>1520</v>
      </c>
      <c r="Y119" s="185" t="s">
        <v>1154</v>
      </c>
      <c r="Z119" s="185" t="s">
        <v>1529</v>
      </c>
      <c r="AA119" s="185" t="s">
        <v>2562</v>
      </c>
      <c r="AB119" s="185" t="s">
        <v>2757</v>
      </c>
      <c r="AC119" s="142" t="s">
        <v>4791</v>
      </c>
      <c r="AD119" s="225"/>
      <c r="AE119" s="225"/>
      <c r="AF119" s="225"/>
      <c r="AG119" s="225"/>
      <c r="AH119" s="225"/>
      <c r="AI119" s="225"/>
      <c r="AJ119" s="225"/>
      <c r="AK119" s="164"/>
      <c r="AL119" s="225"/>
      <c r="AM119" s="225"/>
      <c r="AN119" s="225"/>
      <c r="AO119" s="225"/>
      <c r="AP119" s="225"/>
      <c r="AQ119" s="225"/>
      <c r="AR119" s="225"/>
      <c r="AS119" s="185" t="s">
        <v>4792</v>
      </c>
      <c r="AT119" s="185" t="s">
        <v>1282</v>
      </c>
      <c r="AU119" s="225"/>
      <c r="AV119" s="225"/>
      <c r="AW119" s="225"/>
      <c r="AX119" s="225"/>
      <c r="AY119" s="170"/>
      <c r="AZ119" s="225"/>
      <c r="BA119" s="185" t="s">
        <v>4793</v>
      </c>
      <c r="BB119" s="225"/>
      <c r="BC119" s="185" t="s">
        <v>1901</v>
      </c>
      <c r="BD119" s="225"/>
      <c r="BE119" s="185" t="s">
        <v>4794</v>
      </c>
      <c r="BF119" s="225"/>
      <c r="BG119" s="142" t="s">
        <v>3814</v>
      </c>
      <c r="BH119" s="225"/>
      <c r="BI119" s="225"/>
      <c r="BJ119" s="185" t="s">
        <v>4795</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3299</v>
      </c>
      <c r="CG119" s="185" t="s">
        <v>3227</v>
      </c>
      <c r="CH119" s="225"/>
      <c r="CI119" s="225"/>
      <c r="CJ119" s="225"/>
      <c r="CK119" s="225"/>
      <c r="CL119" s="225"/>
      <c r="CM119" s="225"/>
      <c r="CN119" s="225"/>
      <c r="CO119" s="225"/>
      <c r="CP119" s="225"/>
      <c r="CQ119" s="225"/>
      <c r="CR119" s="225"/>
      <c r="CS119" s="170"/>
      <c r="CT119" s="185" t="s">
        <v>4796</v>
      </c>
      <c r="CU119" s="185" t="s">
        <v>439</v>
      </c>
      <c r="CV119" s="185" t="s">
        <v>3422</v>
      </c>
      <c r="CW119" s="185" t="s">
        <v>3040</v>
      </c>
      <c r="CX119" s="225"/>
      <c r="CY119" s="225"/>
      <c r="CZ119" s="225"/>
      <c r="DA119" s="185" t="s">
        <v>4797</v>
      </c>
      <c r="DB119" s="225"/>
      <c r="DC119" s="225"/>
      <c r="DD119" s="225"/>
      <c r="DE119" s="225"/>
      <c r="DF119" s="170"/>
      <c r="DG119" s="185" t="s">
        <v>2954</v>
      </c>
      <c r="DH119" s="225"/>
      <c r="DI119" s="225"/>
      <c r="DJ119" s="185" t="s">
        <v>2154</v>
      </c>
      <c r="DK119" s="185" t="s">
        <v>4798</v>
      </c>
      <c r="DL119" s="225"/>
      <c r="DM119" s="225"/>
      <c r="DN119" s="225"/>
      <c r="DO119" s="225"/>
      <c r="DP119" s="225"/>
      <c r="DQ119" s="225"/>
      <c r="DR119" s="225"/>
      <c r="DS119" s="225"/>
      <c r="DT119" s="225"/>
      <c r="DU119" s="225"/>
      <c r="DV119" s="225"/>
      <c r="DW119" s="207"/>
      <c r="DX119" s="225"/>
      <c r="DY119" s="185" t="s">
        <v>4799</v>
      </c>
      <c r="DZ119" s="225"/>
      <c r="EA119" s="225"/>
      <c r="EB119" s="185" t="s">
        <v>3032</v>
      </c>
    </row>
    <row r="120" ht="15.75" customHeight="1">
      <c r="A120" s="62" t="s">
        <v>4800</v>
      </c>
      <c r="B120" s="63" t="s">
        <v>4801</v>
      </c>
      <c r="C120" s="64" t="s">
        <v>896</v>
      </c>
      <c r="D120" s="65" t="s">
        <v>896</v>
      </c>
      <c r="E120" s="66" t="s">
        <v>896</v>
      </c>
      <c r="F120" s="67" t="s">
        <v>895</v>
      </c>
      <c r="G120" s="63" t="s">
        <v>3769</v>
      </c>
      <c r="H120" s="163"/>
      <c r="I120" s="71" t="s">
        <v>4802</v>
      </c>
      <c r="J120" s="71" t="s">
        <v>3137</v>
      </c>
      <c r="K120" s="71" t="s">
        <v>1331</v>
      </c>
      <c r="L120" s="71" t="s">
        <v>4803</v>
      </c>
      <c r="M120" s="163" t="s">
        <v>4804</v>
      </c>
      <c r="N120" s="161" t="s">
        <v>4805</v>
      </c>
      <c r="O120" s="161" t="s">
        <v>4806</v>
      </c>
      <c r="P120" s="163" t="s">
        <v>3367</v>
      </c>
      <c r="Q120" s="243"/>
      <c r="R120" s="243"/>
      <c r="S120" s="243"/>
      <c r="T120" s="243"/>
      <c r="U120" s="243"/>
      <c r="V120" s="243"/>
      <c r="W120" s="164"/>
      <c r="X120" s="230" t="s">
        <v>4807</v>
      </c>
      <c r="Y120" s="254"/>
      <c r="Z120" s="166" t="s">
        <v>454</v>
      </c>
      <c r="AA120" s="230" t="s">
        <v>3542</v>
      </c>
      <c r="AB120" s="230" t="s">
        <v>4723</v>
      </c>
      <c r="AC120" s="254"/>
      <c r="AD120" s="254"/>
      <c r="AE120" s="230" t="s">
        <v>4770</v>
      </c>
      <c r="AF120" s="166" t="s">
        <v>4808</v>
      </c>
      <c r="AG120" s="254"/>
      <c r="AH120" s="254"/>
      <c r="AI120" s="254"/>
      <c r="AJ120" s="254"/>
      <c r="AK120" s="164"/>
      <c r="AL120" s="262"/>
      <c r="AM120" s="262" t="s">
        <v>4300</v>
      </c>
      <c r="AN120" s="233"/>
      <c r="AO120" s="233"/>
      <c r="AP120" s="233"/>
      <c r="AQ120" s="233"/>
      <c r="AR120" s="233"/>
      <c r="AS120" s="262" t="s">
        <v>4809</v>
      </c>
      <c r="AT120" s="233"/>
      <c r="AU120" s="169" t="s">
        <v>153</v>
      </c>
      <c r="AV120" s="233"/>
      <c r="AW120" s="233"/>
      <c r="AX120" s="233"/>
      <c r="AY120" s="170"/>
      <c r="AZ120" s="234"/>
      <c r="BA120" s="173" t="s">
        <v>4513</v>
      </c>
      <c r="BB120" s="234"/>
      <c r="BC120" s="173" t="s">
        <v>2017</v>
      </c>
      <c r="BD120" s="173" t="s">
        <v>653</v>
      </c>
      <c r="BE120" s="173" t="s">
        <v>3720</v>
      </c>
      <c r="BF120" s="234"/>
      <c r="BG120" s="234"/>
      <c r="BH120" s="234"/>
      <c r="BI120" s="234"/>
      <c r="BJ120" s="173" t="s">
        <v>2346</v>
      </c>
      <c r="BK120" s="234"/>
      <c r="BL120" s="234"/>
      <c r="BM120" s="234"/>
      <c r="BN120" s="234"/>
      <c r="BO120" s="170"/>
      <c r="BP120" s="177"/>
      <c r="BQ120" s="218"/>
      <c r="BR120" s="218"/>
      <c r="BS120" s="177" t="s">
        <v>4810</v>
      </c>
      <c r="BT120" s="218"/>
      <c r="BU120" s="177" t="s">
        <v>3675</v>
      </c>
      <c r="BV120" s="218"/>
      <c r="BW120" s="177" t="s">
        <v>4811</v>
      </c>
      <c r="BX120" s="218"/>
      <c r="BY120" s="177" t="s">
        <v>4812</v>
      </c>
      <c r="BZ120" s="218"/>
      <c r="CA120" s="218"/>
      <c r="CB120" s="218"/>
      <c r="CC120" s="218"/>
      <c r="CD120" s="218"/>
      <c r="CE120" s="218"/>
      <c r="CF120" s="236"/>
      <c r="CG120" s="242" t="s">
        <v>4813</v>
      </c>
      <c r="CH120" s="236"/>
      <c r="CI120" s="336" t="s">
        <v>4814</v>
      </c>
      <c r="CJ120" s="242" t="s">
        <v>4494</v>
      </c>
      <c r="CK120" s="236"/>
      <c r="CL120" s="236"/>
      <c r="CM120" s="236"/>
      <c r="CN120" s="236"/>
      <c r="CO120" s="236"/>
      <c r="CP120" s="236"/>
      <c r="CQ120" s="236"/>
      <c r="CR120" s="236"/>
      <c r="CS120" s="170"/>
      <c r="CT120" s="219"/>
      <c r="CU120" s="181" t="s">
        <v>4815</v>
      </c>
      <c r="CV120" s="181" t="s">
        <v>4816</v>
      </c>
      <c r="CW120" s="219"/>
      <c r="CX120" s="219"/>
      <c r="CY120" s="237" t="s">
        <v>4547</v>
      </c>
      <c r="CZ120" s="268" t="s">
        <v>4817</v>
      </c>
      <c r="DA120" s="237" t="s">
        <v>4729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4818</v>
      </c>
      <c r="B121" s="130" t="s">
        <v>4819</v>
      </c>
      <c r="C121" s="131" t="s">
        <v>896</v>
      </c>
      <c r="D121" s="132" t="s">
        <v>896</v>
      </c>
      <c r="E121" s="133" t="s">
        <v>896</v>
      </c>
      <c r="F121" s="134" t="s">
        <v>896</v>
      </c>
      <c r="G121" s="130" t="s">
        <v>3768</v>
      </c>
      <c r="H121" s="187" t="s">
        <v>4276</v>
      </c>
      <c r="I121" s="187" t="s">
        <v>4820</v>
      </c>
      <c r="J121" s="187" t="s">
        <v>2480</v>
      </c>
      <c r="K121" s="186" t="s">
        <v>1161</v>
      </c>
      <c r="L121" s="186" t="s">
        <v>3271</v>
      </c>
      <c r="M121" s="186"/>
      <c r="N121" s="225"/>
      <c r="O121" s="225"/>
      <c r="P121" s="187" t="s">
        <v>1324</v>
      </c>
      <c r="Q121" s="225"/>
      <c r="R121" s="225"/>
      <c r="S121" s="225"/>
      <c r="T121" s="225"/>
      <c r="U121" s="225"/>
      <c r="V121" s="225"/>
      <c r="W121" s="164"/>
      <c r="X121" s="225"/>
      <c r="Y121" s="186" t="s">
        <v>130</v>
      </c>
      <c r="Z121" s="186" t="s">
        <v>3431</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4821</v>
      </c>
      <c r="B122" s="63" t="s">
        <v>4822</v>
      </c>
      <c r="C122" s="64" t="s">
        <v>896</v>
      </c>
      <c r="D122" s="65" t="s">
        <v>896</v>
      </c>
      <c r="E122" s="66" t="s">
        <v>896</v>
      </c>
      <c r="F122" s="67" t="s">
        <v>325</v>
      </c>
      <c r="G122" s="63" t="s">
        <v>4823</v>
      </c>
      <c r="H122" s="163" t="s">
        <v>4824</v>
      </c>
      <c r="I122" s="163" t="s">
        <v>4825</v>
      </c>
      <c r="J122" s="163" t="s">
        <v>3091</v>
      </c>
      <c r="K122" s="163" t="s">
        <v>635</v>
      </c>
      <c r="L122" s="163" t="s">
        <v>2489</v>
      </c>
      <c r="M122" s="163" t="s">
        <v>4826</v>
      </c>
      <c r="N122" s="163" t="s">
        <v>4827</v>
      </c>
      <c r="O122" s="243"/>
      <c r="P122" s="243"/>
      <c r="Q122" s="243"/>
      <c r="R122" s="243"/>
      <c r="S122" s="243"/>
      <c r="T122" s="243"/>
      <c r="U122" s="243"/>
      <c r="V122" s="243"/>
      <c r="W122" s="164"/>
      <c r="X122" s="76" t="str">
        <f>HYPERLINK("https://www.youtube.com/watch?v=F9HuyJ73joE","56.96")</f>
        <v>56.96</v>
      </c>
      <c r="Y122" s="166" t="s">
        <v>3317</v>
      </c>
      <c r="Z122" s="166" t="s">
        <v>2663</v>
      </c>
      <c r="AA122" s="166" t="s">
        <v>3612</v>
      </c>
      <c r="AB122" s="166" t="s">
        <v>3659</v>
      </c>
      <c r="AC122" s="76" t="str">
        <f>HYPERLINK("https://www.youtube.com/watch?v=4W9_mJO1W30","58.79")</f>
        <v>58.79</v>
      </c>
      <c r="AD122" s="254"/>
      <c r="AE122" s="166" t="s">
        <v>600</v>
      </c>
      <c r="AF122" s="166" t="s">
        <v>2950</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4828</v>
      </c>
      <c r="BR122" s="178" t="s">
        <v>4829</v>
      </c>
      <c r="BS122" s="218"/>
      <c r="BT122" s="218"/>
      <c r="BU122" s="178" t="s">
        <v>4830</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4234</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4831</v>
      </c>
      <c r="B123" s="130" t="s">
        <v>4832</v>
      </c>
      <c r="C123" s="131" t="s">
        <v>896</v>
      </c>
      <c r="D123" s="132" t="s">
        <v>896</v>
      </c>
      <c r="E123" s="133" t="s">
        <v>896</v>
      </c>
      <c r="F123" s="134" t="s">
        <v>895</v>
      </c>
      <c r="G123" s="130" t="s">
        <v>2288</v>
      </c>
      <c r="H123" s="225"/>
      <c r="I123" s="185" t="s">
        <v>4833</v>
      </c>
      <c r="J123" s="185" t="s">
        <v>4594</v>
      </c>
      <c r="K123" s="253" t="s">
        <v>4374</v>
      </c>
      <c r="L123" s="185" t="s">
        <v>4834</v>
      </c>
      <c r="M123" s="225"/>
      <c r="N123" s="225"/>
      <c r="O123" s="185" t="s">
        <v>4835</v>
      </c>
      <c r="P123" s="225"/>
      <c r="Q123" s="225"/>
      <c r="R123" s="225"/>
      <c r="S123" s="185" t="s">
        <v>4836</v>
      </c>
      <c r="T123" s="225"/>
      <c r="U123" s="225"/>
      <c r="V123" s="225"/>
      <c r="W123" s="164"/>
      <c r="X123" s="142" t="s">
        <v>4837</v>
      </c>
      <c r="Y123" s="185" t="s">
        <v>4838</v>
      </c>
      <c r="Z123" s="225"/>
      <c r="AA123" s="185" t="s">
        <v>4839</v>
      </c>
      <c r="AB123" s="185" t="s">
        <v>2545</v>
      </c>
      <c r="AC123" s="225"/>
      <c r="AD123" s="225"/>
      <c r="AE123" s="225"/>
      <c r="AF123" s="185" t="s">
        <v>3849</v>
      </c>
      <c r="AG123" s="225"/>
      <c r="AH123" s="225"/>
      <c r="AI123" s="225"/>
      <c r="AJ123" s="185" t="s">
        <v>4840</v>
      </c>
      <c r="AK123" s="164"/>
      <c r="AL123" s="225"/>
      <c r="AM123" s="225"/>
      <c r="AN123" s="185" t="s">
        <v>4841</v>
      </c>
      <c r="AO123" s="225"/>
      <c r="AP123" s="185" t="s">
        <v>2361</v>
      </c>
      <c r="AQ123" s="225"/>
      <c r="AR123" s="225"/>
      <c r="AS123" s="225"/>
      <c r="AT123" s="186" t="s">
        <v>3464</v>
      </c>
      <c r="AU123" s="225"/>
      <c r="AV123" s="225"/>
      <c r="AW123" s="225"/>
      <c r="AX123" s="225"/>
      <c r="AY123" s="170"/>
      <c r="AZ123" s="185" t="s">
        <v>4842</v>
      </c>
      <c r="BA123" s="227"/>
      <c r="BB123" s="227"/>
      <c r="BC123" s="227"/>
      <c r="BD123" s="227"/>
      <c r="BE123" s="225"/>
      <c r="BF123" s="225"/>
      <c r="BG123" s="185" t="s">
        <v>4257</v>
      </c>
      <c r="BH123" s="191"/>
      <c r="BI123" s="185" t="s">
        <v>4843</v>
      </c>
      <c r="BJ123" s="225"/>
      <c r="BK123" s="225"/>
      <c r="BL123" s="225"/>
      <c r="BM123" s="225"/>
      <c r="BN123" s="225"/>
      <c r="BO123" s="170"/>
      <c r="BP123" s="225"/>
      <c r="BQ123" s="225"/>
      <c r="BR123" s="225"/>
      <c r="BS123" s="225"/>
      <c r="BT123" s="225"/>
      <c r="BU123" s="142" t="s">
        <v>4844</v>
      </c>
      <c r="BV123" s="185" t="s">
        <v>4845</v>
      </c>
      <c r="BW123" s="225"/>
      <c r="BX123" s="142" t="s">
        <v>4846</v>
      </c>
      <c r="BY123" s="225"/>
      <c r="BZ123" s="225"/>
      <c r="CA123" s="225"/>
      <c r="CB123" s="225"/>
      <c r="CC123" s="225"/>
      <c r="CD123" s="225"/>
      <c r="CE123" s="225"/>
      <c r="CF123" s="185" t="s">
        <v>4847</v>
      </c>
      <c r="CG123" s="225"/>
      <c r="CH123" s="225"/>
      <c r="CI123" s="225"/>
      <c r="CJ123" s="225"/>
      <c r="CK123" s="225"/>
      <c r="CL123" s="185" t="s">
        <v>1866</v>
      </c>
      <c r="CM123" s="225"/>
      <c r="CN123" s="225"/>
      <c r="CO123" s="225"/>
      <c r="CP123" s="225"/>
      <c r="CQ123" s="225"/>
      <c r="CR123" s="225"/>
      <c r="CS123" s="170"/>
      <c r="CT123" s="142" t="s">
        <v>4848</v>
      </c>
      <c r="CU123" s="225"/>
      <c r="CV123" s="185" t="s">
        <v>4849</v>
      </c>
      <c r="CW123" s="225"/>
      <c r="CX123" s="225"/>
      <c r="CY123" s="225"/>
      <c r="CZ123" s="210" t="s">
        <v>4850</v>
      </c>
      <c r="DA123" s="225"/>
      <c r="DB123" s="225"/>
      <c r="DC123" s="225"/>
      <c r="DD123" s="225"/>
      <c r="DE123" s="225"/>
      <c r="DF123" s="170"/>
      <c r="DG123" s="225"/>
      <c r="DH123" s="225"/>
      <c r="DI123" s="225"/>
      <c r="DJ123" s="185" t="s">
        <v>4851</v>
      </c>
      <c r="DK123" s="185" t="s">
        <v>2487</v>
      </c>
      <c r="DL123" s="185" t="s">
        <v>4570</v>
      </c>
      <c r="DM123" s="225"/>
      <c r="DN123" s="225"/>
      <c r="DO123" s="225"/>
      <c r="DP123" s="225"/>
      <c r="DQ123" s="225"/>
      <c r="DR123" s="225"/>
      <c r="DS123" s="225"/>
      <c r="DT123" s="225"/>
      <c r="DU123" s="225"/>
      <c r="DV123" s="225"/>
      <c r="DW123" s="207"/>
      <c r="DX123" s="225"/>
      <c r="DY123" s="225"/>
      <c r="DZ123" s="185" t="s">
        <v>4852</v>
      </c>
      <c r="EA123" s="225"/>
      <c r="EB123" s="225"/>
    </row>
    <row r="124" ht="15.75" customHeight="1">
      <c r="A124" s="62" t="s">
        <v>4853</v>
      </c>
      <c r="B124" s="63" t="s">
        <v>4854</v>
      </c>
      <c r="C124" s="64" t="s">
        <v>896</v>
      </c>
      <c r="D124" s="65" t="s">
        <v>896</v>
      </c>
      <c r="E124" s="66" t="s">
        <v>896</v>
      </c>
      <c r="F124" s="67" t="s">
        <v>521</v>
      </c>
      <c r="G124" s="63" t="s">
        <v>4855</v>
      </c>
      <c r="H124" s="243"/>
      <c r="I124" s="71" t="s">
        <v>4856</v>
      </c>
      <c r="J124" s="71" t="s">
        <v>4857</v>
      </c>
      <c r="K124" s="71" t="s">
        <v>4858</v>
      </c>
      <c r="L124" s="71" t="s">
        <v>4859</v>
      </c>
      <c r="M124" s="243"/>
      <c r="N124" s="161" t="s">
        <v>4860</v>
      </c>
      <c r="O124" s="243"/>
      <c r="P124" s="161" t="s">
        <v>2774</v>
      </c>
      <c r="Q124" s="243"/>
      <c r="R124" s="243"/>
      <c r="S124" s="243"/>
      <c r="T124" s="243"/>
      <c r="U124" s="243"/>
      <c r="V124" s="243"/>
      <c r="W124" s="164"/>
      <c r="X124" s="229" t="s">
        <v>3040</v>
      </c>
      <c r="Y124" s="79" t="s">
        <v>3170</v>
      </c>
      <c r="Z124" s="79" t="s">
        <v>2712</v>
      </c>
      <c r="AA124" s="254"/>
      <c r="AB124" s="254"/>
      <c r="AC124" s="79" t="s">
        <v>4861</v>
      </c>
      <c r="AD124" s="254"/>
      <c r="AE124" s="230" t="s">
        <v>4862</v>
      </c>
      <c r="AF124" s="79" t="s">
        <v>2950</v>
      </c>
      <c r="AG124" s="254"/>
      <c r="AH124" s="254"/>
      <c r="AI124" s="254"/>
      <c r="AJ124" s="254"/>
      <c r="AK124" s="164"/>
      <c r="AL124" s="233"/>
      <c r="AM124" s="233"/>
      <c r="AN124" s="233"/>
      <c r="AO124" s="262" t="s">
        <v>4863</v>
      </c>
      <c r="AP124" s="233"/>
      <c r="AQ124" s="233"/>
      <c r="AR124" s="233"/>
      <c r="AS124" s="512" t="s">
        <v>4864</v>
      </c>
      <c r="AT124" s="85" t="s">
        <v>281</v>
      </c>
      <c r="AU124" s="233"/>
      <c r="AV124" s="233"/>
      <c r="AW124" s="233"/>
      <c r="AX124" s="233"/>
      <c r="AY124" s="170"/>
      <c r="AZ124" s="234"/>
      <c r="BA124" s="234"/>
      <c r="BB124" s="234"/>
      <c r="BC124" s="173" t="s">
        <v>4865</v>
      </c>
      <c r="BD124" s="234"/>
      <c r="BE124" s="173" t="s">
        <v>1199</v>
      </c>
      <c r="BF124" s="234"/>
      <c r="BG124" s="173" t="s">
        <v>2227</v>
      </c>
      <c r="BH124" s="234"/>
      <c r="BI124" s="234"/>
      <c r="BJ124" s="234"/>
      <c r="BK124" s="234"/>
      <c r="BL124" s="234"/>
      <c r="BM124" s="234"/>
      <c r="BN124" s="234"/>
      <c r="BO124" s="170"/>
      <c r="BP124" s="218"/>
      <c r="BQ124" s="218"/>
      <c r="BR124" s="218"/>
      <c r="BS124" s="177" t="s">
        <v>4866</v>
      </c>
      <c r="BT124" s="218"/>
      <c r="BU124" s="177" t="s">
        <v>3136</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4867</v>
      </c>
      <c r="CU124" s="120" t="s">
        <v>4868</v>
      </c>
      <c r="CV124" s="237" t="s">
        <v>3470</v>
      </c>
      <c r="CW124" s="219"/>
      <c r="CX124" s="219"/>
      <c r="CY124" s="219"/>
      <c r="CZ124" s="334" t="s">
        <v>4869</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2762</v>
      </c>
      <c r="DU124" s="220"/>
      <c r="DV124" s="220"/>
      <c r="DW124" s="222"/>
      <c r="DX124" s="220"/>
      <c r="DY124" s="220"/>
      <c r="DZ124" s="220"/>
      <c r="EA124" s="220"/>
      <c r="EB124" s="220"/>
    </row>
    <row r="125" ht="15.75" customHeight="1">
      <c r="A125" s="223" t="s">
        <v>4870</v>
      </c>
      <c r="B125" s="130" t="s">
        <v>4871</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4872</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4873</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13" t="s">
        <v>4874</v>
      </c>
      <c r="B126" s="63" t="s">
        <v>4875</v>
      </c>
      <c r="C126" s="64" t="s">
        <v>896</v>
      </c>
      <c r="D126" s="65" t="s">
        <v>896</v>
      </c>
      <c r="E126" s="66" t="s">
        <v>896</v>
      </c>
      <c r="F126" s="67" t="s">
        <v>896</v>
      </c>
      <c r="G126" s="63" t="s">
        <v>1744</v>
      </c>
      <c r="H126" s="161" t="s">
        <v>1190</v>
      </c>
      <c r="I126" s="161" t="s">
        <v>2871</v>
      </c>
      <c r="J126" s="243"/>
      <c r="K126" s="161" t="s">
        <v>3246</v>
      </c>
      <c r="L126" s="243"/>
      <c r="M126" s="243"/>
      <c r="N126" s="243"/>
      <c r="O126" s="161" t="s">
        <v>4876</v>
      </c>
      <c r="P126" s="161" t="s">
        <v>3548</v>
      </c>
      <c r="Q126" s="243"/>
      <c r="R126" s="243"/>
      <c r="S126" s="243"/>
      <c r="T126" s="243"/>
      <c r="U126" s="243"/>
      <c r="V126" s="243"/>
      <c r="W126" s="164"/>
      <c r="X126" s="230" t="s">
        <v>2584</v>
      </c>
      <c r="Y126" s="254"/>
      <c r="Z126" s="254"/>
      <c r="AA126" s="254"/>
      <c r="AB126" s="230" t="s">
        <v>4877</v>
      </c>
      <c r="AC126" s="254"/>
      <c r="AD126" s="254"/>
      <c r="AE126" s="230" t="s">
        <v>4878</v>
      </c>
      <c r="AF126" s="254"/>
      <c r="AG126" s="254"/>
      <c r="AH126" s="254"/>
      <c r="AI126" s="254"/>
      <c r="AJ126" s="230" t="s">
        <v>4879</v>
      </c>
      <c r="AK126" s="164"/>
      <c r="AL126" s="233"/>
      <c r="AM126" s="262" t="s">
        <v>4880</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4881</v>
      </c>
      <c r="BK126" s="234"/>
      <c r="BL126" s="234"/>
      <c r="BM126" s="234"/>
      <c r="BN126" s="234"/>
      <c r="BO126" s="170"/>
      <c r="BP126" s="218"/>
      <c r="BQ126" s="218"/>
      <c r="BR126" s="218"/>
      <c r="BS126" s="218"/>
      <c r="BT126" s="218"/>
      <c r="BU126" s="177" t="s">
        <v>3481</v>
      </c>
      <c r="BV126" s="218"/>
      <c r="BW126" s="218"/>
      <c r="BX126" s="218"/>
      <c r="BY126" s="218"/>
      <c r="BZ126" s="218"/>
      <c r="CA126" s="218"/>
      <c r="CB126" s="218"/>
      <c r="CC126" s="218"/>
      <c r="CD126" s="218"/>
      <c r="CE126" s="218"/>
      <c r="CF126" s="242" t="s">
        <v>4143</v>
      </c>
      <c r="CG126" s="236"/>
      <c r="CH126" s="236"/>
      <c r="CI126" s="236"/>
      <c r="CJ126" s="236"/>
      <c r="CK126" s="236"/>
      <c r="CL126" s="236"/>
      <c r="CM126" s="242" t="s">
        <v>2716</v>
      </c>
      <c r="CN126" s="236"/>
      <c r="CO126" s="236"/>
      <c r="CP126" s="236"/>
      <c r="CQ126" s="236"/>
      <c r="CR126" s="236"/>
      <c r="CS126" s="170"/>
      <c r="CT126" s="219"/>
      <c r="CU126" s="219"/>
      <c r="CV126" s="237" t="s">
        <v>2431</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2936</v>
      </c>
      <c r="EA126" s="220"/>
      <c r="EB126" s="220"/>
    </row>
    <row r="127" ht="15.75" customHeight="1">
      <c r="A127" s="223" t="s">
        <v>4882</v>
      </c>
      <c r="B127" s="130" t="s">
        <v>4883</v>
      </c>
      <c r="C127" s="131" t="s">
        <v>896</v>
      </c>
      <c r="D127" s="132" t="s">
        <v>896</v>
      </c>
      <c r="E127" s="133" t="s">
        <v>896</v>
      </c>
      <c r="F127" s="134" t="s">
        <v>821</v>
      </c>
      <c r="G127" s="130" t="s">
        <v>1744</v>
      </c>
      <c r="H127" s="225"/>
      <c r="I127" s="257" t="s">
        <v>2558</v>
      </c>
      <c r="J127" s="186" t="s">
        <v>4884</v>
      </c>
      <c r="K127" s="186" t="s">
        <v>4721</v>
      </c>
      <c r="L127" s="186" t="s">
        <v>4885</v>
      </c>
      <c r="M127" s="225"/>
      <c r="N127" s="225"/>
      <c r="O127" s="225"/>
      <c r="P127" s="186" t="s">
        <v>1947</v>
      </c>
      <c r="Q127" s="225"/>
      <c r="R127" s="225"/>
      <c r="S127" s="225"/>
      <c r="T127" s="225"/>
      <c r="U127" s="225"/>
      <c r="V127" s="225"/>
      <c r="W127" s="164"/>
      <c r="X127" s="257" t="s">
        <v>1183</v>
      </c>
      <c r="Y127" s="225"/>
      <c r="Z127" s="186" t="s">
        <v>3476</v>
      </c>
      <c r="AA127" s="159" t="str">
        <f>HYPERLINK("https://clips.twitch.tv/DeliciousHomelyChoughMingLee","53.66")</f>
        <v>53.66</v>
      </c>
      <c r="AB127" s="186" t="s">
        <v>2305</v>
      </c>
      <c r="AC127" s="186" t="s">
        <v>4646</v>
      </c>
      <c r="AD127" s="225"/>
      <c r="AE127" s="225"/>
      <c r="AF127" s="186" t="s">
        <v>1947</v>
      </c>
      <c r="AG127" s="225"/>
      <c r="AH127" s="225"/>
      <c r="AI127" s="225"/>
      <c r="AJ127" s="225"/>
      <c r="AK127" s="164"/>
      <c r="AL127" s="225"/>
      <c r="AM127" s="225"/>
      <c r="AN127" s="225"/>
      <c r="AO127" s="225"/>
      <c r="AP127" s="225"/>
      <c r="AQ127" s="225"/>
      <c r="AR127" s="225"/>
      <c r="AS127" s="186" t="s">
        <v>4886</v>
      </c>
      <c r="AT127" s="186" t="s">
        <v>2650</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3100</v>
      </c>
      <c r="CN127" s="225"/>
      <c r="CO127" s="225"/>
      <c r="CP127" s="225"/>
      <c r="CQ127" s="225"/>
      <c r="CR127" s="225"/>
      <c r="CS127" s="170"/>
      <c r="CT127" s="186" t="s">
        <v>1356</v>
      </c>
      <c r="CU127" s="186" t="s">
        <v>4887</v>
      </c>
      <c r="CV127" s="186" t="s">
        <v>3586</v>
      </c>
      <c r="CW127" s="225"/>
      <c r="CX127" s="185"/>
      <c r="CY127" s="225"/>
      <c r="CZ127" s="186" t="s">
        <v>4888</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4889</v>
      </c>
      <c r="B128" s="63" t="s">
        <v>4890</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14" t="str">
        <f>HYPERLINK("https://www.youtube.com/watch?v=egSPy91Zj90", "32.27")</f>
        <v>32.27</v>
      </c>
      <c r="AH128" s="254"/>
      <c r="AI128" s="254"/>
      <c r="AJ128" s="254"/>
      <c r="AK128" s="164"/>
      <c r="AL128" s="233"/>
      <c r="AM128" s="233"/>
      <c r="AN128" s="233"/>
      <c r="AO128" s="233"/>
      <c r="AP128" s="233"/>
      <c r="AQ128" s="515" t="str">
        <f>HYPERLINK("https://www.youtube.com/watch?v=PVt7LWfDHJo","8.57")</f>
        <v>8.57</v>
      </c>
      <c r="AR128" s="233"/>
      <c r="AS128" s="233"/>
      <c r="AT128" s="233"/>
      <c r="AU128" s="233"/>
      <c r="AV128" s="233"/>
      <c r="AW128" s="233"/>
      <c r="AX128" s="233"/>
      <c r="AY128" s="170"/>
      <c r="AZ128" s="485"/>
      <c r="BA128" s="485"/>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6" t="str">
        <f>HYPERLINK("https://www.youtube.com/watch?v=E7c_wl78nfk","11.98")</f>
        <v>11.98</v>
      </c>
      <c r="CK128" s="236"/>
      <c r="CL128" s="236"/>
      <c r="CM128" s="236"/>
      <c r="CN128" s="236"/>
      <c r="CO128" s="236"/>
      <c r="CP128" s="236"/>
      <c r="CQ128" s="236"/>
      <c r="CR128" s="236"/>
      <c r="CS128" s="170"/>
      <c r="CT128" s="219"/>
      <c r="CU128" s="517"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8" t="str">
        <f>HYPERLINK("https://www.youtube.com/watch?v=p2gj2n378jI", "15.59")</f>
        <v>15.59</v>
      </c>
      <c r="DR128" s="220"/>
      <c r="DS128" s="220"/>
      <c r="DT128" s="220"/>
      <c r="DU128" s="220"/>
      <c r="DV128" s="220"/>
      <c r="DW128" s="222"/>
      <c r="DX128" s="220"/>
      <c r="DY128" s="220"/>
      <c r="DZ128" s="220"/>
      <c r="EA128" s="220"/>
      <c r="EB128" s="220"/>
    </row>
    <row r="129" ht="15.75" customHeight="1">
      <c r="A129" s="223" t="s">
        <v>4891</v>
      </c>
      <c r="B129" s="130" t="s">
        <v>4892</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9" t="s">
        <v>4893</v>
      </c>
      <c r="B130" s="63" t="s">
        <v>4894</v>
      </c>
      <c r="C130" s="64" t="s">
        <v>896</v>
      </c>
      <c r="D130" s="65" t="s">
        <v>896</v>
      </c>
      <c r="E130" s="66" t="s">
        <v>896</v>
      </c>
      <c r="F130" s="67" t="s">
        <v>618</v>
      </c>
      <c r="G130" s="63" t="s">
        <v>618</v>
      </c>
      <c r="H130" s="243"/>
      <c r="I130" s="243"/>
      <c r="J130" s="243"/>
      <c r="K130" s="71" t="s">
        <v>4440</v>
      </c>
      <c r="L130" s="71" t="s">
        <v>4895</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4896</v>
      </c>
      <c r="BS130" s="103" t="s">
        <v>3747</v>
      </c>
      <c r="BT130" s="218"/>
      <c r="BU130" s="103" t="s">
        <v>4897</v>
      </c>
      <c r="BV130" s="218"/>
      <c r="BW130" s="218"/>
      <c r="BX130" s="218"/>
      <c r="BY130" s="218"/>
      <c r="BZ130" s="218"/>
      <c r="CA130" s="218"/>
      <c r="CB130" s="218"/>
      <c r="CC130" s="218"/>
      <c r="CD130" s="218"/>
      <c r="CE130" s="218"/>
      <c r="CF130" s="242"/>
      <c r="CG130" s="111" t="s">
        <v>4898</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4899</v>
      </c>
      <c r="B131" s="130" t="s">
        <v>4900</v>
      </c>
      <c r="C131" s="131" t="s">
        <v>896</v>
      </c>
      <c r="D131" s="132" t="s">
        <v>896</v>
      </c>
      <c r="E131" s="133" t="s">
        <v>896</v>
      </c>
      <c r="F131" s="134" t="s">
        <v>896</v>
      </c>
      <c r="G131" s="130" t="s">
        <v>895</v>
      </c>
      <c r="H131" s="225"/>
      <c r="I131" s="225"/>
      <c r="J131" s="225"/>
      <c r="K131" s="225"/>
      <c r="L131" s="186" t="s">
        <v>3771</v>
      </c>
      <c r="M131" s="227"/>
      <c r="N131" s="225"/>
      <c r="O131" s="225"/>
      <c r="P131" s="225"/>
      <c r="Q131" s="225"/>
      <c r="R131" s="225"/>
      <c r="S131" s="225"/>
      <c r="T131" s="225"/>
      <c r="U131" s="225"/>
      <c r="V131" s="225"/>
      <c r="W131" s="164"/>
      <c r="X131" s="225"/>
      <c r="Y131" s="186" t="s">
        <v>3530</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4901</v>
      </c>
      <c r="CL131" s="225"/>
      <c r="CM131" s="225"/>
      <c r="CN131" s="225"/>
      <c r="CO131" s="225"/>
      <c r="CP131" s="225"/>
      <c r="CQ131" s="225"/>
      <c r="CR131" s="225"/>
      <c r="CS131" s="170"/>
      <c r="CT131" s="225"/>
      <c r="CU131" s="225"/>
      <c r="CV131" s="225"/>
      <c r="CW131" s="225"/>
      <c r="CX131" s="225"/>
      <c r="CY131" s="225"/>
      <c r="CZ131" s="186" t="s">
        <v>4902</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c r="A132" s="520" t="s">
        <v>4903</v>
      </c>
      <c r="B132" s="63" t="s">
        <v>4904</v>
      </c>
      <c r="C132" s="64" t="s">
        <v>896</v>
      </c>
      <c r="D132" s="65" t="s">
        <v>896</v>
      </c>
      <c r="E132" s="66" t="s">
        <v>896</v>
      </c>
      <c r="F132" s="67" t="s">
        <v>896</v>
      </c>
      <c r="G132" s="63" t="s">
        <v>4905</v>
      </c>
      <c r="H132" s="161" t="s">
        <v>3681</v>
      </c>
      <c r="I132" s="161" t="s">
        <v>4906</v>
      </c>
      <c r="J132" s="161" t="s">
        <v>1325</v>
      </c>
      <c r="K132" s="161" t="s">
        <v>119</v>
      </c>
      <c r="L132" s="161" t="s">
        <v>2214</v>
      </c>
      <c r="M132" s="161" t="s">
        <v>4907</v>
      </c>
      <c r="N132" s="161" t="s">
        <v>4908</v>
      </c>
      <c r="O132" s="161" t="s">
        <v>4909</v>
      </c>
      <c r="P132" s="161" t="s">
        <v>2064</v>
      </c>
      <c r="Q132" s="243"/>
      <c r="R132" s="243"/>
      <c r="S132" s="243"/>
      <c r="T132" s="243"/>
      <c r="U132" s="243"/>
      <c r="V132" s="243"/>
      <c r="W132" s="164"/>
      <c r="X132" s="254"/>
      <c r="Y132" s="254"/>
      <c r="Z132" s="230" t="s">
        <v>3571</v>
      </c>
      <c r="AA132" s="254"/>
      <c r="AB132" s="254"/>
      <c r="AC132" s="254"/>
      <c r="AD132" s="254"/>
      <c r="AE132" s="254"/>
      <c r="AF132" s="254"/>
      <c r="AG132" s="254"/>
      <c r="AH132" s="254"/>
      <c r="AI132" s="254"/>
      <c r="AJ132" s="254"/>
      <c r="AK132" s="164"/>
      <c r="AL132" s="233"/>
      <c r="AM132" s="233"/>
      <c r="AN132" s="233"/>
      <c r="AO132" s="233"/>
      <c r="AP132" s="233"/>
      <c r="AQ132" s="233"/>
      <c r="AR132" s="233"/>
      <c r="AS132" s="262" t="s">
        <v>422</v>
      </c>
      <c r="AT132" s="262" t="s">
        <v>764</v>
      </c>
      <c r="AU132" s="233"/>
      <c r="AV132" s="233"/>
      <c r="AW132" s="233"/>
      <c r="AX132" s="233"/>
      <c r="AY132" s="170"/>
      <c r="AZ132" s="234"/>
      <c r="BA132" s="234"/>
      <c r="BB132" s="234"/>
      <c r="BC132" s="234"/>
      <c r="BD132" s="234"/>
      <c r="BE132" s="234"/>
      <c r="BF132" s="234"/>
      <c r="BG132" s="173" t="s">
        <v>1867</v>
      </c>
      <c r="BH132" s="234"/>
      <c r="BI132" s="234"/>
      <c r="BJ132" s="234"/>
      <c r="BK132" s="234"/>
      <c r="BL132" s="234"/>
      <c r="BM132" s="234"/>
      <c r="BN132" s="234"/>
      <c r="BO132" s="170"/>
      <c r="BP132" s="218"/>
      <c r="BQ132" s="218"/>
      <c r="BR132" s="218"/>
      <c r="BS132" s="218"/>
      <c r="BT132" s="218"/>
      <c r="BU132" s="218"/>
      <c r="BV132" s="218"/>
      <c r="BW132" s="218"/>
      <c r="BX132" s="218"/>
      <c r="BY132" s="218"/>
      <c r="BZ132" s="218"/>
      <c r="CA132" s="218"/>
      <c r="CB132" s="218"/>
      <c r="CC132" s="218"/>
      <c r="CD132" s="218"/>
      <c r="CE132" s="218"/>
      <c r="CF132" s="236"/>
      <c r="CG132" s="236"/>
      <c r="CH132" s="236"/>
      <c r="CI132" s="236"/>
      <c r="CJ132" s="236"/>
      <c r="CK132" s="236"/>
      <c r="CL132" s="236"/>
      <c r="CM132" s="236"/>
      <c r="CN132" s="236"/>
      <c r="CO132" s="236"/>
      <c r="CP132" s="236"/>
      <c r="CQ132" s="236"/>
      <c r="CR132" s="236"/>
      <c r="CS132" s="170"/>
      <c r="CT132" s="237" t="s">
        <v>248</v>
      </c>
      <c r="CU132" s="237" t="s">
        <v>1947</v>
      </c>
      <c r="CV132" s="237" t="s">
        <v>3777</v>
      </c>
      <c r="CW132" s="237" t="s">
        <v>4910</v>
      </c>
      <c r="CX132" s="237" t="s">
        <v>4911</v>
      </c>
      <c r="CY132" s="237" t="s">
        <v>1363</v>
      </c>
      <c r="CZ132" s="237" t="s">
        <v>4912</v>
      </c>
      <c r="DA132" s="237" t="s">
        <v>212</v>
      </c>
      <c r="DB132" s="219"/>
      <c r="DC132" s="219"/>
      <c r="DD132" s="219"/>
      <c r="DE132" s="219"/>
      <c r="DF132" s="170"/>
      <c r="DG132" s="220"/>
      <c r="DH132" s="220"/>
      <c r="DI132" s="220"/>
      <c r="DJ132" s="220"/>
      <c r="DK132" s="220"/>
      <c r="DL132" s="220"/>
      <c r="DM132" s="220"/>
      <c r="DN132" s="220"/>
      <c r="DO132" s="220"/>
      <c r="DP132" s="220"/>
      <c r="DQ132" s="220"/>
      <c r="DR132" s="220"/>
      <c r="DS132" s="220"/>
      <c r="DT132" s="220"/>
      <c r="DU132" s="220"/>
      <c r="DV132" s="220"/>
      <c r="DW132" s="402"/>
      <c r="DX132" s="220"/>
      <c r="DY132" s="220"/>
      <c r="DZ132" s="220"/>
      <c r="EA132" s="220"/>
      <c r="EB132" s="220"/>
    </row>
    <row r="133" ht="15.75" customHeight="1">
      <c r="A133" s="223" t="s">
        <v>4913</v>
      </c>
      <c r="B133" s="130" t="s">
        <v>4914</v>
      </c>
      <c r="C133" s="131" t="s">
        <v>896</v>
      </c>
      <c r="D133" s="132" t="s">
        <v>896</v>
      </c>
      <c r="E133" s="133" t="s">
        <v>896</v>
      </c>
      <c r="F133" s="134" t="s">
        <v>895</v>
      </c>
      <c r="G133" s="130" t="s">
        <v>324</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3"/>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2859</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896</v>
      </c>
      <c r="D134" s="65" t="s">
        <v>896</v>
      </c>
      <c r="E134" s="66" t="s">
        <v>896</v>
      </c>
      <c r="F134" s="67" t="s">
        <v>896</v>
      </c>
      <c r="G134" s="63" t="s">
        <v>4025</v>
      </c>
      <c r="H134" s="243"/>
      <c r="I134" s="163" t="s">
        <v>4918</v>
      </c>
      <c r="J134" s="163" t="s">
        <v>1344</v>
      </c>
      <c r="K134" s="163" t="s">
        <v>4858</v>
      </c>
      <c r="L134" s="163" t="s">
        <v>4919</v>
      </c>
      <c r="M134" s="163" t="s">
        <v>4920</v>
      </c>
      <c r="N134" s="243"/>
      <c r="O134" s="161" t="s">
        <v>4921</v>
      </c>
      <c r="P134" s="163" t="s">
        <v>4922</v>
      </c>
      <c r="Q134" s="243"/>
      <c r="R134" s="243"/>
      <c r="S134" s="243"/>
      <c r="T134" s="243"/>
      <c r="U134" s="243"/>
      <c r="V134" s="243"/>
      <c r="W134" s="164"/>
      <c r="X134" s="166" t="s">
        <v>4577</v>
      </c>
      <c r="Y134" s="166" t="s">
        <v>4923</v>
      </c>
      <c r="Z134" s="166" t="s">
        <v>4655</v>
      </c>
      <c r="AA134" s="166" t="s">
        <v>4924</v>
      </c>
      <c r="AB134" s="166" t="s">
        <v>1601</v>
      </c>
      <c r="AC134" s="166" t="s">
        <v>4925</v>
      </c>
      <c r="AD134" s="254"/>
      <c r="AE134" s="166" t="s">
        <v>4926</v>
      </c>
      <c r="AF134" s="166" t="s">
        <v>1406</v>
      </c>
      <c r="AG134" s="254"/>
      <c r="AH134" s="254"/>
      <c r="AI134" s="254"/>
      <c r="AJ134" s="254"/>
      <c r="AK134" s="164"/>
      <c r="AL134" s="233"/>
      <c r="AM134" s="233"/>
      <c r="AN134" s="233"/>
      <c r="AO134" s="233"/>
      <c r="AP134" s="233"/>
      <c r="AQ134" s="233"/>
      <c r="AR134" s="233"/>
      <c r="AS134" s="169" t="s">
        <v>1727</v>
      </c>
      <c r="AT134" s="169" t="s">
        <v>4927</v>
      </c>
      <c r="AU134" s="233"/>
      <c r="AV134" s="233"/>
      <c r="AW134" s="233"/>
      <c r="AX134" s="233"/>
      <c r="AY134" s="170"/>
      <c r="AZ134" s="234"/>
      <c r="BA134" s="198" t="s">
        <v>363</v>
      </c>
      <c r="BB134" s="198" t="s">
        <v>2522</v>
      </c>
      <c r="BC134" s="198" t="s">
        <v>4928</v>
      </c>
      <c r="BD134" s="198" t="s">
        <v>4929</v>
      </c>
      <c r="BE134" s="234"/>
      <c r="BF134" s="234"/>
      <c r="BG134" s="198" t="s">
        <v>4930</v>
      </c>
      <c r="BH134" s="198" t="s">
        <v>4931</v>
      </c>
      <c r="BI134" s="198"/>
      <c r="BJ134" s="198" t="s">
        <v>312</v>
      </c>
      <c r="BK134" s="234"/>
      <c r="BL134" s="234"/>
      <c r="BM134" s="234"/>
      <c r="BN134" s="234"/>
      <c r="BO134" s="170"/>
      <c r="BP134" s="177"/>
      <c r="BQ134" s="218"/>
      <c r="BR134" s="178" t="s">
        <v>4932</v>
      </c>
      <c r="BS134" s="178" t="s">
        <v>4933</v>
      </c>
      <c r="BT134" s="218"/>
      <c r="BU134" s="178" t="s">
        <v>182</v>
      </c>
      <c r="BV134" s="178" t="s">
        <v>4934</v>
      </c>
      <c r="BW134" s="178" t="s">
        <v>4935</v>
      </c>
      <c r="BX134" s="218"/>
      <c r="BY134" s="178" t="s">
        <v>1385</v>
      </c>
      <c r="BZ134" s="218"/>
      <c r="CA134" s="218"/>
      <c r="CB134" s="218"/>
      <c r="CC134" s="218"/>
      <c r="CD134" s="218"/>
      <c r="CE134" s="218"/>
      <c r="CF134" s="249" t="s">
        <v>4936</v>
      </c>
      <c r="CG134" s="249" t="s">
        <v>1720</v>
      </c>
      <c r="CH134" s="249" t="s">
        <v>2261</v>
      </c>
      <c r="CI134" s="249" t="s">
        <v>4937</v>
      </c>
      <c r="CJ134" s="249" t="s">
        <v>3914</v>
      </c>
      <c r="CK134" s="236"/>
      <c r="CL134" s="249" t="s">
        <v>1507</v>
      </c>
      <c r="CM134" s="249" t="s">
        <v>2561</v>
      </c>
      <c r="CN134" s="236"/>
      <c r="CO134" s="236"/>
      <c r="CP134" s="236"/>
      <c r="CQ134" s="236"/>
      <c r="CR134" s="236"/>
      <c r="CS134" s="170"/>
      <c r="CT134" s="181" t="s">
        <v>4938</v>
      </c>
      <c r="CU134" s="181" t="s">
        <v>4939</v>
      </c>
      <c r="CV134" s="237" t="s">
        <v>4940</v>
      </c>
      <c r="CW134" s="219"/>
      <c r="CX134" s="219"/>
      <c r="CY134" s="219"/>
      <c r="CZ134" s="181" t="s">
        <v>4941</v>
      </c>
      <c r="DA134" s="181" t="s">
        <v>4942</v>
      </c>
      <c r="DB134" s="219"/>
      <c r="DC134" s="219"/>
      <c r="DD134" s="219"/>
      <c r="DE134" s="219"/>
      <c r="DF134" s="170"/>
      <c r="DG134" s="221"/>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4943</v>
      </c>
      <c r="B135" s="130" t="s">
        <v>4944</v>
      </c>
      <c r="C135" s="131" t="s">
        <v>620</v>
      </c>
      <c r="D135" s="132" t="s">
        <v>896</v>
      </c>
      <c r="E135" s="133" t="s">
        <v>896</v>
      </c>
      <c r="F135" s="134" t="s">
        <v>620</v>
      </c>
      <c r="G135" s="130" t="s">
        <v>619</v>
      </c>
      <c r="H135" s="225"/>
      <c r="I135" s="186"/>
      <c r="J135" s="225"/>
      <c r="K135" s="225"/>
      <c r="L135" s="225"/>
      <c r="M135" s="225"/>
      <c r="N135" s="225"/>
      <c r="O135" s="225"/>
      <c r="P135" s="225"/>
      <c r="Q135" s="225"/>
      <c r="R135" s="225"/>
      <c r="S135" s="225"/>
      <c r="T135" s="225"/>
      <c r="U135" s="225"/>
      <c r="V135" s="225"/>
      <c r="W135" s="164"/>
      <c r="X135" s="225"/>
      <c r="Y135" s="195" t="s">
        <v>4512</v>
      </c>
      <c r="Z135" s="225"/>
      <c r="AA135" s="225"/>
      <c r="AB135" s="225"/>
      <c r="AC135" s="225"/>
      <c r="AD135" s="225"/>
      <c r="AE135" s="225"/>
      <c r="AF135" s="225"/>
      <c r="AG135" s="225"/>
      <c r="AH135" s="187"/>
      <c r="AI135" s="187"/>
      <c r="AJ135" s="225"/>
      <c r="AK135" s="164"/>
      <c r="AL135" s="225"/>
      <c r="AM135" s="225"/>
      <c r="AN135" s="225"/>
      <c r="AO135" s="225"/>
      <c r="AP135" s="225"/>
      <c r="AQ135" s="225"/>
      <c r="AR135" s="225"/>
      <c r="AS135" s="225"/>
      <c r="AT135" s="225"/>
      <c r="AU135" s="225"/>
      <c r="AV135" s="225"/>
      <c r="AW135" s="225"/>
      <c r="AX135" s="225"/>
      <c r="AY135" s="170"/>
      <c r="AZ135" s="225"/>
      <c r="BA135" s="225"/>
      <c r="BB135" s="225"/>
      <c r="BC135" s="225"/>
      <c r="BD135" s="225"/>
      <c r="BE135" s="225"/>
      <c r="BF135" s="225"/>
      <c r="BG135" s="225"/>
      <c r="BH135" s="225"/>
      <c r="BI135" s="225"/>
      <c r="BJ135" s="225"/>
      <c r="BK135" s="225"/>
      <c r="BL135" s="225"/>
      <c r="BM135" s="225"/>
      <c r="BN135" s="225"/>
      <c r="BO135" s="170"/>
      <c r="BP135" s="225"/>
      <c r="BQ135" s="225"/>
      <c r="BR135" s="225"/>
      <c r="BS135" s="225"/>
      <c r="BT135" s="225"/>
      <c r="BU135" s="225"/>
      <c r="BV135" s="212" t="s">
        <v>4945</v>
      </c>
      <c r="BW135" s="225"/>
      <c r="BX135" s="225"/>
      <c r="BY135" s="225"/>
      <c r="BZ135" s="225"/>
      <c r="CA135" s="225"/>
      <c r="CB135" s="225"/>
      <c r="CC135" s="225"/>
      <c r="CD135" s="225"/>
      <c r="CE135" s="225"/>
      <c r="CF135" s="225"/>
      <c r="CG135" s="225"/>
      <c r="CH135" s="225"/>
      <c r="CI135" s="153" t="s">
        <v>4946</v>
      </c>
      <c r="CJ135" s="225"/>
      <c r="CK135" s="225"/>
      <c r="CL135" s="225"/>
      <c r="CM135" s="225"/>
      <c r="CN135" s="225"/>
      <c r="CO135" s="225"/>
      <c r="CP135" s="225"/>
      <c r="CQ135" s="225"/>
      <c r="CR135" s="187"/>
      <c r="CS135" s="170"/>
      <c r="CT135" s="225"/>
      <c r="CU135" s="225"/>
      <c r="CV135" s="225"/>
      <c r="CW135" s="225"/>
      <c r="CX135" s="225"/>
      <c r="CY135" s="225"/>
      <c r="CZ135" s="225"/>
      <c r="DA135" s="225"/>
      <c r="DB135" s="225"/>
      <c r="DC135" s="225"/>
      <c r="DD135" s="225"/>
      <c r="DE135" s="225"/>
      <c r="DF135" s="170"/>
      <c r="DG135" s="225"/>
      <c r="DH135" s="225"/>
      <c r="DI135" s="225"/>
      <c r="DJ135" s="225"/>
      <c r="DK135" s="225"/>
      <c r="DL135" s="225"/>
      <c r="DM135" s="225"/>
      <c r="DN135" s="225"/>
      <c r="DO135" s="225"/>
      <c r="DP135" s="225"/>
      <c r="DQ135" s="225"/>
      <c r="DR135" s="225"/>
      <c r="DS135" s="225"/>
      <c r="DT135" s="225"/>
      <c r="DU135" s="225"/>
      <c r="DV135" s="225"/>
      <c r="DW135" s="207"/>
      <c r="DX135" s="225"/>
      <c r="DY135" s="225"/>
      <c r="DZ135" s="225"/>
      <c r="EA135" s="225"/>
      <c r="EB135" s="225"/>
    </row>
    <row r="136" ht="15.75" customHeight="1">
      <c r="A136" s="62" t="s">
        <v>4947</v>
      </c>
      <c r="B136" s="63" t="s">
        <v>4944</v>
      </c>
      <c r="C136" s="64" t="s">
        <v>896</v>
      </c>
      <c r="D136" s="65" t="s">
        <v>896</v>
      </c>
      <c r="E136" s="66" t="s">
        <v>896</v>
      </c>
      <c r="F136" s="67" t="s">
        <v>896</v>
      </c>
      <c r="G136" s="63" t="s">
        <v>3887</v>
      </c>
      <c r="H136" s="163" t="s">
        <v>3293</v>
      </c>
      <c r="I136" s="163" t="s">
        <v>2918</v>
      </c>
      <c r="J136" s="163" t="s">
        <v>1135</v>
      </c>
      <c r="K136" s="163" t="s">
        <v>3246</v>
      </c>
      <c r="L136" s="163" t="s">
        <v>2100</v>
      </c>
      <c r="M136" s="163" t="s">
        <v>4948</v>
      </c>
      <c r="N136" s="163" t="s">
        <v>4949</v>
      </c>
      <c r="O136" s="163" t="s">
        <v>4950</v>
      </c>
      <c r="P136" s="163" t="s">
        <v>272</v>
      </c>
      <c r="Q136" s="163"/>
      <c r="R136" s="163"/>
      <c r="S136" s="163"/>
      <c r="T136" s="163"/>
      <c r="U136" s="163"/>
      <c r="V136" s="163"/>
      <c r="W136" s="164"/>
      <c r="X136" s="166" t="s">
        <v>4640</v>
      </c>
      <c r="Y136" s="166" t="s">
        <v>4094</v>
      </c>
      <c r="Z136" s="166" t="s">
        <v>4951</v>
      </c>
      <c r="AA136" s="166" t="s">
        <v>3062</v>
      </c>
      <c r="AB136" s="166" t="s">
        <v>4952</v>
      </c>
      <c r="AC136" s="166" t="s">
        <v>4953</v>
      </c>
      <c r="AD136" s="166" t="s">
        <v>2798</v>
      </c>
      <c r="AE136" s="166" t="s">
        <v>4954</v>
      </c>
      <c r="AF136" s="166" t="s">
        <v>136</v>
      </c>
      <c r="AG136" s="166"/>
      <c r="AH136" s="166"/>
      <c r="AI136" s="166"/>
      <c r="AJ136" s="166"/>
      <c r="AK136" s="164"/>
      <c r="AL136" s="169"/>
      <c r="AM136" s="169"/>
      <c r="AN136" s="169"/>
      <c r="AO136" s="169"/>
      <c r="AP136" s="169"/>
      <c r="AQ136" s="169"/>
      <c r="AR136" s="169"/>
      <c r="AS136" s="169" t="s">
        <v>4955</v>
      </c>
      <c r="AT136" s="169" t="s">
        <v>4956</v>
      </c>
      <c r="AU136" s="169"/>
      <c r="AV136" s="169"/>
      <c r="AW136" s="169"/>
      <c r="AX136" s="169"/>
      <c r="AY136" s="170"/>
      <c r="AZ136" s="198" t="s">
        <v>4957</v>
      </c>
      <c r="BA136" s="198" t="s">
        <v>3043</v>
      </c>
      <c r="BB136" s="198" t="s">
        <v>3485</v>
      </c>
      <c r="BC136" s="198" t="s">
        <v>4958</v>
      </c>
      <c r="BD136" s="198" t="s">
        <v>4959</v>
      </c>
      <c r="BE136" s="198" t="s">
        <v>3593</v>
      </c>
      <c r="BF136" s="198" t="s">
        <v>3897</v>
      </c>
      <c r="BG136" s="198" t="s">
        <v>3630</v>
      </c>
      <c r="BH136" s="175"/>
      <c r="BI136" s="234"/>
      <c r="BJ136" s="234"/>
      <c r="BK136" s="198"/>
      <c r="BL136" s="198"/>
      <c r="BM136" s="198"/>
      <c r="BN136" s="198"/>
      <c r="BO136" s="170"/>
      <c r="BP136" s="177"/>
      <c r="BQ136" s="218"/>
      <c r="BR136" s="521" t="s">
        <v>4960</v>
      </c>
      <c r="BS136" s="178" t="s">
        <v>4961</v>
      </c>
      <c r="BT136" s="521"/>
      <c r="BU136" s="178" t="s">
        <v>2775</v>
      </c>
      <c r="BV136" s="17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181" t="s">
        <v>3748</v>
      </c>
      <c r="CU136" s="181" t="s">
        <v>1671</v>
      </c>
      <c r="CV136" s="181" t="s">
        <v>4790</v>
      </c>
      <c r="CW136" s="219"/>
      <c r="CX136" s="181" t="s">
        <v>4962</v>
      </c>
      <c r="CY136" s="219"/>
      <c r="CZ136" s="219"/>
      <c r="DA136" s="219"/>
      <c r="DB136" s="219"/>
      <c r="DC136" s="219"/>
      <c r="DD136" s="219"/>
      <c r="DE136" s="219"/>
      <c r="DF136" s="170"/>
      <c r="DG136" s="182" t="s">
        <v>3407</v>
      </c>
      <c r="DH136" s="220"/>
      <c r="DI136" s="220"/>
      <c r="DJ136" s="220"/>
      <c r="DK136" s="220"/>
      <c r="DL136" s="220"/>
      <c r="DM136" s="220"/>
      <c r="DN136" s="182" t="s">
        <v>4963</v>
      </c>
      <c r="DO136" s="182"/>
      <c r="DP136" s="522"/>
      <c r="DQ136" s="221"/>
      <c r="DR136" s="220"/>
      <c r="DS136" s="220"/>
      <c r="DT136" s="220"/>
      <c r="DU136" s="220"/>
      <c r="DV136" s="220"/>
      <c r="DW136" s="222"/>
      <c r="DX136" s="220"/>
      <c r="DY136" s="220"/>
      <c r="DZ136" s="220"/>
      <c r="EA136" s="220"/>
      <c r="EB136" s="220"/>
    </row>
    <row r="137" ht="15.75" customHeight="1">
      <c r="A137" s="223" t="s">
        <v>4964</v>
      </c>
      <c r="B137" s="130" t="s">
        <v>4965</v>
      </c>
      <c r="C137" s="131" t="s">
        <v>896</v>
      </c>
      <c r="D137" s="132" t="s">
        <v>896</v>
      </c>
      <c r="E137" s="133" t="s">
        <v>896</v>
      </c>
      <c r="F137" s="134" t="s">
        <v>896</v>
      </c>
      <c r="G137" s="130" t="s">
        <v>4564</v>
      </c>
      <c r="H137" s="225"/>
      <c r="I137" s="186" t="s">
        <v>4966</v>
      </c>
      <c r="J137" s="186" t="s">
        <v>4967</v>
      </c>
      <c r="K137" s="186" t="s">
        <v>443</v>
      </c>
      <c r="L137" s="186" t="s">
        <v>4968</v>
      </c>
      <c r="M137" s="186" t="s">
        <v>4969</v>
      </c>
      <c r="N137" s="225"/>
      <c r="O137" s="186" t="s">
        <v>3033</v>
      </c>
      <c r="P137" s="186" t="s">
        <v>1406</v>
      </c>
      <c r="Q137" s="225"/>
      <c r="R137" s="225"/>
      <c r="S137" s="225"/>
      <c r="T137" s="225"/>
      <c r="U137" s="225"/>
      <c r="V137" s="225"/>
      <c r="W137" s="164"/>
      <c r="X137" s="186" t="s">
        <v>4970</v>
      </c>
      <c r="Y137" s="186" t="s">
        <v>4971</v>
      </c>
      <c r="Z137" s="186" t="s">
        <v>160</v>
      </c>
      <c r="AA137" s="225"/>
      <c r="AB137" s="186" t="s">
        <v>4972</v>
      </c>
      <c r="AC137" s="225"/>
      <c r="AD137" s="225"/>
      <c r="AE137" s="225"/>
      <c r="AF137" s="186" t="s">
        <v>3325</v>
      </c>
      <c r="AG137" s="225"/>
      <c r="AH137" s="225"/>
      <c r="AI137" s="225"/>
      <c r="AJ137" s="225"/>
      <c r="AK137" s="164"/>
      <c r="AL137" s="225"/>
      <c r="AM137" s="225"/>
      <c r="AN137" s="225"/>
      <c r="AO137" s="225"/>
      <c r="AP137" s="225"/>
      <c r="AQ137" s="225"/>
      <c r="AR137" s="225"/>
      <c r="AS137" s="186" t="s">
        <v>3234</v>
      </c>
      <c r="AT137" s="186" t="s">
        <v>2090</v>
      </c>
      <c r="AU137" s="225"/>
      <c r="AV137" s="225"/>
      <c r="AW137" s="225"/>
      <c r="AX137" s="225"/>
      <c r="AY137" s="170"/>
      <c r="AZ137" s="186" t="s">
        <v>2818</v>
      </c>
      <c r="BA137" s="186" t="s">
        <v>3994</v>
      </c>
      <c r="BB137" s="225"/>
      <c r="BC137" s="186" t="s">
        <v>921</v>
      </c>
      <c r="BD137" s="225"/>
      <c r="BE137" s="225"/>
      <c r="BF137" s="225"/>
      <c r="BG137" s="186" t="s">
        <v>361</v>
      </c>
      <c r="BH137" s="191"/>
      <c r="BI137" s="186" t="s">
        <v>4973</v>
      </c>
      <c r="BJ137" s="186" t="s">
        <v>4974</v>
      </c>
      <c r="BK137" s="225"/>
      <c r="BL137" s="225"/>
      <c r="BM137" s="225"/>
      <c r="BN137" s="225"/>
      <c r="BO137" s="170"/>
      <c r="BP137" s="225"/>
      <c r="BQ137" s="225"/>
      <c r="BR137" s="225"/>
      <c r="BS137" s="186" t="s">
        <v>508</v>
      </c>
      <c r="BT137" s="225"/>
      <c r="BU137" s="225"/>
      <c r="BV137" s="225"/>
      <c r="BW137" s="186" t="s">
        <v>4975</v>
      </c>
      <c r="BX137" s="186" t="s">
        <v>4976</v>
      </c>
      <c r="BY137" s="186" t="s">
        <v>2700</v>
      </c>
      <c r="BZ137" s="225"/>
      <c r="CA137" s="225"/>
      <c r="CB137" s="225"/>
      <c r="CC137" s="225"/>
      <c r="CD137" s="225"/>
      <c r="CE137" s="225"/>
      <c r="CF137" s="186" t="s">
        <v>4977</v>
      </c>
      <c r="CG137" s="186" t="s">
        <v>3771</v>
      </c>
      <c r="CH137" s="186" t="s">
        <v>732</v>
      </c>
      <c r="CI137" s="186" t="s">
        <v>4978</v>
      </c>
      <c r="CJ137" s="225"/>
      <c r="CK137" s="225"/>
      <c r="CL137" s="186" t="s">
        <v>2810</v>
      </c>
      <c r="CM137" s="186" t="s">
        <v>4886</v>
      </c>
      <c r="CN137" s="225"/>
      <c r="CO137" s="225"/>
      <c r="CP137" s="225"/>
      <c r="CQ137" s="225"/>
      <c r="CR137" s="225"/>
      <c r="CS137" s="170"/>
      <c r="CT137" s="186" t="s">
        <v>995</v>
      </c>
      <c r="CU137" s="186" t="s">
        <v>4979</v>
      </c>
      <c r="CV137" s="186" t="s">
        <v>4980</v>
      </c>
      <c r="CW137" s="186" t="s">
        <v>4981</v>
      </c>
      <c r="CX137" s="186" t="s">
        <v>4982</v>
      </c>
      <c r="CY137" s="225"/>
      <c r="CZ137" s="186" t="s">
        <v>4983</v>
      </c>
      <c r="DA137" s="186" t="s">
        <v>4984</v>
      </c>
      <c r="DB137" s="225"/>
      <c r="DC137" s="225"/>
      <c r="DD137" s="225"/>
      <c r="DE137" s="225"/>
      <c r="DF137" s="170"/>
      <c r="DG137" s="225"/>
      <c r="DH137" s="225"/>
      <c r="DI137" s="225"/>
      <c r="DJ137" s="225"/>
      <c r="DK137" s="225"/>
      <c r="DL137" s="225"/>
      <c r="DM137" s="225"/>
      <c r="DN137" s="186" t="s">
        <v>4985</v>
      </c>
      <c r="DO137" s="186"/>
      <c r="DP137" s="227"/>
      <c r="DQ137" s="227"/>
      <c r="DR137" s="225"/>
      <c r="DS137" s="225"/>
      <c r="DT137" s="225"/>
      <c r="DU137" s="225"/>
      <c r="DV137" s="225"/>
      <c r="DW137" s="207"/>
      <c r="DX137" s="225"/>
      <c r="DY137" s="225"/>
      <c r="DZ137" s="225"/>
      <c r="EA137" s="225"/>
      <c r="EB137" s="225"/>
    </row>
    <row r="138" ht="15.75" customHeight="1">
      <c r="A138" s="62" t="s">
        <v>4986</v>
      </c>
      <c r="B138" s="63" t="s">
        <v>4987</v>
      </c>
      <c r="C138" s="64" t="s">
        <v>896</v>
      </c>
      <c r="D138" s="65" t="s">
        <v>896</v>
      </c>
      <c r="E138" s="66" t="s">
        <v>896</v>
      </c>
      <c r="F138" s="67" t="s">
        <v>896</v>
      </c>
      <c r="G138" s="63" t="s">
        <v>325</v>
      </c>
      <c r="H138" s="243"/>
      <c r="I138" s="243"/>
      <c r="J138" s="243"/>
      <c r="K138" s="163" t="s">
        <v>4988</v>
      </c>
      <c r="L138" s="243"/>
      <c r="M138" s="243"/>
      <c r="N138" s="243"/>
      <c r="O138" s="163" t="s">
        <v>4989</v>
      </c>
      <c r="P138" s="243"/>
      <c r="Q138" s="243"/>
      <c r="R138" s="243"/>
      <c r="S138" s="243"/>
      <c r="T138" s="243"/>
      <c r="U138" s="243"/>
      <c r="V138" s="243"/>
      <c r="W138" s="164"/>
      <c r="X138" s="166" t="s">
        <v>3214</v>
      </c>
      <c r="Y138" s="254"/>
      <c r="Z138" s="166" t="s">
        <v>4665</v>
      </c>
      <c r="AA138" s="254"/>
      <c r="AB138" s="166" t="s">
        <v>4990</v>
      </c>
      <c r="AC138" s="254"/>
      <c r="AD138" s="254"/>
      <c r="AE138" s="254"/>
      <c r="AF138" s="254"/>
      <c r="AG138" s="254"/>
      <c r="AH138" s="254"/>
      <c r="AI138" s="254"/>
      <c r="AJ138" s="254"/>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175"/>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236"/>
      <c r="CH138" s="236"/>
      <c r="CI138" s="236"/>
      <c r="CJ138" s="236"/>
      <c r="CK138" s="236"/>
      <c r="CL138" s="236"/>
      <c r="CM138" s="236"/>
      <c r="CN138" s="236"/>
      <c r="CO138" s="236"/>
      <c r="CP138" s="236"/>
      <c r="CQ138" s="236"/>
      <c r="CR138" s="236"/>
      <c r="CS138" s="170"/>
      <c r="CT138" s="219"/>
      <c r="CU138" s="219"/>
      <c r="CV138" s="219"/>
      <c r="CW138" s="219"/>
      <c r="CX138" s="219"/>
      <c r="CY138" s="219"/>
      <c r="CZ138" s="219"/>
      <c r="DA138" s="219"/>
      <c r="DB138" s="219"/>
      <c r="DC138" s="219"/>
      <c r="DD138" s="219"/>
      <c r="DE138" s="219"/>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c r="A139" s="223" t="s">
        <v>4991</v>
      </c>
      <c r="B139" s="130" t="s">
        <v>4992</v>
      </c>
      <c r="C139" s="131" t="s">
        <v>896</v>
      </c>
      <c r="D139" s="132" t="s">
        <v>896</v>
      </c>
      <c r="E139" s="133" t="s">
        <v>896</v>
      </c>
      <c r="F139" s="134" t="s">
        <v>895</v>
      </c>
      <c r="G139" s="130" t="s">
        <v>895</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142" t="s">
        <v>4993</v>
      </c>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225"/>
      <c r="BH139" s="225"/>
      <c r="BI139" s="225"/>
      <c r="BJ139" s="225"/>
      <c r="BK139" s="225"/>
      <c r="BL139" s="225"/>
      <c r="BM139" s="225"/>
      <c r="BN139" s="225"/>
      <c r="BO139" s="170"/>
      <c r="BP139" s="225"/>
      <c r="BQ139" s="225"/>
      <c r="BR139" s="225"/>
      <c r="BS139" s="225"/>
      <c r="BT139" s="225"/>
      <c r="BU139" s="225"/>
      <c r="BV139" s="225"/>
      <c r="BW139" s="225"/>
      <c r="BX139" s="225"/>
      <c r="BY139" s="225"/>
      <c r="BZ139" s="225"/>
      <c r="CA139" s="225"/>
      <c r="CB139" s="225"/>
      <c r="CC139" s="225"/>
      <c r="CD139" s="225"/>
      <c r="CE139" s="225"/>
      <c r="CF139" s="225"/>
      <c r="CG139" s="142" t="s">
        <v>4994</v>
      </c>
      <c r="CH139" s="225"/>
      <c r="CI139" s="225"/>
      <c r="CJ139" s="225"/>
      <c r="CK139" s="225"/>
      <c r="CL139" s="225"/>
      <c r="CM139" s="225"/>
      <c r="CN139" s="225"/>
      <c r="CO139" s="225"/>
      <c r="CP139" s="225"/>
      <c r="CQ139" s="225"/>
      <c r="CR139" s="142" t="s">
        <v>4995</v>
      </c>
      <c r="CS139" s="170"/>
      <c r="CT139" s="225"/>
      <c r="CU139" s="225"/>
      <c r="CV139" s="225"/>
      <c r="CW139" s="225"/>
      <c r="CX139" s="225"/>
      <c r="CY139" s="225"/>
      <c r="CZ139" s="225"/>
      <c r="DA139" s="225"/>
      <c r="DB139" s="225"/>
      <c r="DC139" s="225"/>
      <c r="DD139" s="225"/>
      <c r="DE139" s="142" t="s">
        <v>4996</v>
      </c>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62" t="s">
        <v>4997</v>
      </c>
      <c r="B140" s="63" t="s">
        <v>4998</v>
      </c>
      <c r="C140" s="64" t="s">
        <v>896</v>
      </c>
      <c r="D140" s="65" t="s">
        <v>896</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91" t="str">
        <f>HYPERLINK("https://www.youtube.com/watch?v=KgpRNy13aD8","27.21")</f>
        <v>27.21</v>
      </c>
      <c r="BH140" s="234"/>
      <c r="BI140" s="234"/>
      <c r="BJ140" s="234"/>
      <c r="BK140" s="234"/>
      <c r="BL140" s="234"/>
      <c r="BM140" s="234"/>
      <c r="BN140" s="234"/>
      <c r="BO140" s="170"/>
      <c r="BP140" s="218"/>
      <c r="BQ140" s="218"/>
      <c r="BR140" s="98" t="str">
        <f>HYPERLINK("https://www.youtube.com/watch?v=ikxqzHaz7sE","35.16")</f>
        <v>35.16</v>
      </c>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c r="A141" s="223" t="s">
        <v>4999</v>
      </c>
      <c r="B141" s="130" t="s">
        <v>5000</v>
      </c>
      <c r="C141" s="131" t="s">
        <v>896</v>
      </c>
      <c r="D141" s="132" t="s">
        <v>896</v>
      </c>
      <c r="E141" s="133" t="s">
        <v>896</v>
      </c>
      <c r="F141" s="134" t="s">
        <v>896</v>
      </c>
      <c r="G141" s="130" t="s">
        <v>895</v>
      </c>
      <c r="H141" s="225"/>
      <c r="I141" s="225"/>
      <c r="J141" s="225"/>
      <c r="K141" s="225"/>
      <c r="L141" s="225"/>
      <c r="M141" s="225"/>
      <c r="N141" s="225"/>
      <c r="O141" s="225"/>
      <c r="P141" s="185" t="s">
        <v>4297</v>
      </c>
      <c r="Q141" s="225"/>
      <c r="R141" s="225"/>
      <c r="S141" s="225"/>
      <c r="T141" s="225"/>
      <c r="U141" s="225"/>
      <c r="V141" s="225"/>
      <c r="W141" s="164"/>
      <c r="X141" s="225"/>
      <c r="Y141" s="225"/>
      <c r="Z141" s="225"/>
      <c r="AA141" s="225"/>
      <c r="AB141" s="225"/>
      <c r="AC141" s="225"/>
      <c r="AD141" s="225"/>
      <c r="AE141" s="225"/>
      <c r="AF141" s="185" t="s">
        <v>289</v>
      </c>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185" t="s">
        <v>1690</v>
      </c>
      <c r="BC141" s="225"/>
      <c r="BD141" s="225"/>
      <c r="BE141" s="225"/>
      <c r="BF141" s="225"/>
      <c r="BG141" s="225"/>
      <c r="BH141" s="225"/>
      <c r="BI141" s="225"/>
      <c r="BJ141" s="225"/>
      <c r="BK141" s="225"/>
      <c r="BL141" s="225"/>
      <c r="BM141" s="225"/>
      <c r="BN141" s="225"/>
      <c r="BO141" s="170"/>
      <c r="BP141" s="225"/>
      <c r="BQ141" s="225"/>
      <c r="BR141" s="225"/>
      <c r="BS141" s="225"/>
      <c r="BT141" s="225"/>
      <c r="BU141" s="225"/>
      <c r="BV141" s="225"/>
      <c r="BW141" s="225"/>
      <c r="BX141" s="225"/>
      <c r="BY141" s="225"/>
      <c r="BZ141" s="225"/>
      <c r="CA141" s="225"/>
      <c r="CB141" s="225"/>
      <c r="CC141" s="225"/>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185" t="s">
        <v>5001</v>
      </c>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523"/>
      <c r="DX141" s="225"/>
      <c r="DY141" s="225"/>
      <c r="DZ141" s="225"/>
      <c r="EA141" s="225"/>
      <c r="EB141" s="225"/>
    </row>
    <row r="142" ht="15.75" customHeight="1">
      <c r="A142" s="524" t="s">
        <v>5002</v>
      </c>
      <c r="B142" s="63" t="s">
        <v>5003</v>
      </c>
      <c r="C142" s="64" t="s">
        <v>821</v>
      </c>
      <c r="D142" s="65" t="s">
        <v>821</v>
      </c>
      <c r="E142" s="66" t="s">
        <v>896</v>
      </c>
      <c r="F142" s="67" t="s">
        <v>620</v>
      </c>
      <c r="G142" s="63" t="s">
        <v>620</v>
      </c>
      <c r="H142" s="243"/>
      <c r="I142" s="243"/>
      <c r="J142" s="243"/>
      <c r="K142" s="243"/>
      <c r="L142" s="243"/>
      <c r="M142" s="243"/>
      <c r="N142" s="243"/>
      <c r="O142" s="243"/>
      <c r="P142" s="243"/>
      <c r="Q142" s="243"/>
      <c r="R142" s="243"/>
      <c r="S142" s="243"/>
      <c r="T142" s="243"/>
      <c r="U142" s="243"/>
      <c r="V142" s="243"/>
      <c r="W142" s="164"/>
      <c r="X142" s="254"/>
      <c r="Y142" s="254"/>
      <c r="Z142" s="254"/>
      <c r="AA142" s="254"/>
      <c r="AB142" s="254"/>
      <c r="AC142" s="254"/>
      <c r="AD142" s="254"/>
      <c r="AE142" s="254"/>
      <c r="AF142" s="254"/>
      <c r="AG142" s="254"/>
      <c r="AH142" s="254"/>
      <c r="AI142" s="254"/>
      <c r="AJ142" s="254"/>
      <c r="AK142" s="164"/>
      <c r="AL142" s="233"/>
      <c r="AM142" s="233"/>
      <c r="AN142" s="233"/>
      <c r="AO142" s="233"/>
      <c r="AP142" s="233"/>
      <c r="AQ142" s="233"/>
      <c r="AR142" s="233"/>
      <c r="AS142" s="233"/>
      <c r="AT142" s="233"/>
      <c r="AU142" s="233"/>
      <c r="AV142" s="233"/>
      <c r="AW142" s="233"/>
      <c r="AX142" s="233"/>
      <c r="AY142" s="170"/>
      <c r="AZ142" s="234"/>
      <c r="BA142" s="234"/>
      <c r="BB142" s="234"/>
      <c r="BC142" s="234"/>
      <c r="BD142" s="234"/>
      <c r="BE142" s="234"/>
      <c r="BF142" s="234"/>
      <c r="BG142" s="234"/>
      <c r="BH142" s="234"/>
      <c r="BI142" s="234"/>
      <c r="BJ142" s="234"/>
      <c r="BK142" s="234"/>
      <c r="BL142" s="234"/>
      <c r="BM142" s="234"/>
      <c r="BN142" s="234"/>
      <c r="BO142" s="170"/>
      <c r="BP142" s="218"/>
      <c r="BQ142" s="218"/>
      <c r="BR142" s="218"/>
      <c r="BS142" s="218"/>
      <c r="BT142" s="218"/>
      <c r="BU142" s="200" t="s">
        <v>5004</v>
      </c>
      <c r="BV142" s="218"/>
      <c r="BW142" s="218"/>
      <c r="BX142" s="218"/>
      <c r="BY142" s="177"/>
      <c r="BZ142" s="218"/>
      <c r="CA142" s="218"/>
      <c r="CB142" s="218"/>
      <c r="CC142" s="102" t="s">
        <v>1878</v>
      </c>
      <c r="CD142" s="218"/>
      <c r="CE142" s="218"/>
      <c r="CF142" s="236"/>
      <c r="CG142" s="236"/>
      <c r="CH142" s="236"/>
      <c r="CI142" s="236"/>
      <c r="CJ142" s="236"/>
      <c r="CK142" s="236"/>
      <c r="CL142" s="236"/>
      <c r="CM142" s="236"/>
      <c r="CN142" s="236"/>
      <c r="CO142" s="236"/>
      <c r="CP142" s="236"/>
      <c r="CQ142" s="236"/>
      <c r="CR142" s="236"/>
      <c r="CS142" s="170"/>
      <c r="CT142" s="219"/>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5005</v>
      </c>
      <c r="B143" s="130" t="s">
        <v>5006</v>
      </c>
      <c r="C143" s="131" t="s">
        <v>896</v>
      </c>
      <c r="D143" s="132" t="s">
        <v>896</v>
      </c>
      <c r="E143" s="133" t="s">
        <v>896</v>
      </c>
      <c r="F143" s="134" t="s">
        <v>821</v>
      </c>
      <c r="G143" s="130" t="s">
        <v>619</v>
      </c>
      <c r="H143" s="225"/>
      <c r="I143" s="225"/>
      <c r="J143" s="187"/>
      <c r="K143" s="187"/>
      <c r="L143" s="187"/>
      <c r="M143" s="225"/>
      <c r="N143" s="225"/>
      <c r="O143" s="186"/>
      <c r="P143" s="186"/>
      <c r="Q143" s="225"/>
      <c r="R143" s="225"/>
      <c r="S143" s="225"/>
      <c r="T143" s="225"/>
      <c r="U143" s="225"/>
      <c r="V143" s="225"/>
      <c r="W143" s="164"/>
      <c r="X143" s="225"/>
      <c r="Y143" s="186"/>
      <c r="Z143" s="186"/>
      <c r="AA143" s="187"/>
      <c r="AB143" s="187"/>
      <c r="AC143" s="186"/>
      <c r="AD143" s="225"/>
      <c r="AE143" s="225"/>
      <c r="AF143" s="225"/>
      <c r="AG143" s="225"/>
      <c r="AH143" s="225"/>
      <c r="AI143" s="225"/>
      <c r="AJ143" s="225"/>
      <c r="AK143" s="164"/>
      <c r="AL143" s="225"/>
      <c r="AM143" s="225"/>
      <c r="AN143" s="225"/>
      <c r="AO143" s="225"/>
      <c r="AP143" s="225"/>
      <c r="AQ143" s="225"/>
      <c r="AR143" s="225"/>
      <c r="AS143" s="186"/>
      <c r="AT143" s="187"/>
      <c r="AU143" s="225"/>
      <c r="AV143" s="225"/>
      <c r="AW143" s="225"/>
      <c r="AX143" s="225"/>
      <c r="AY143" s="170"/>
      <c r="AZ143" s="187"/>
      <c r="BA143" s="225"/>
      <c r="BB143" s="186"/>
      <c r="BC143" s="187"/>
      <c r="BD143" s="186"/>
      <c r="BE143" s="225"/>
      <c r="BF143" s="225"/>
      <c r="BG143" s="186"/>
      <c r="BH143" s="191"/>
      <c r="BI143" s="186" t="s">
        <v>5007</v>
      </c>
      <c r="BJ143" s="186"/>
      <c r="BK143" s="225"/>
      <c r="BL143" s="225"/>
      <c r="BM143" s="225"/>
      <c r="BN143" s="225"/>
      <c r="BO143" s="170"/>
      <c r="BP143" s="225"/>
      <c r="BQ143" s="225"/>
      <c r="BR143" s="186"/>
      <c r="BS143" s="225"/>
      <c r="BT143" s="225"/>
      <c r="BU143" s="187"/>
      <c r="BV143" s="225"/>
      <c r="BW143" s="187"/>
      <c r="BX143" s="186"/>
      <c r="BY143" s="225"/>
      <c r="BZ143" s="225"/>
      <c r="CA143" s="186"/>
      <c r="CB143" s="186"/>
      <c r="CC143" s="225"/>
      <c r="CD143" s="186"/>
      <c r="CE143" s="186"/>
      <c r="CF143" s="186"/>
      <c r="CG143" s="186"/>
      <c r="CH143" s="186" t="s">
        <v>5008</v>
      </c>
      <c r="CI143" s="225"/>
      <c r="CJ143" s="225"/>
      <c r="CK143" s="187"/>
      <c r="CL143" s="187"/>
      <c r="CM143" s="225"/>
      <c r="CN143" s="225"/>
      <c r="CO143" s="225"/>
      <c r="CP143" s="225"/>
      <c r="CQ143" s="225"/>
      <c r="CR143" s="186"/>
      <c r="CS143" s="170"/>
      <c r="CT143" s="186"/>
      <c r="CU143" s="225"/>
      <c r="CV143" s="187"/>
      <c r="CW143" s="186"/>
      <c r="CX143" s="186"/>
      <c r="CY143" s="186"/>
      <c r="CZ143" s="142" t="s">
        <v>1855</v>
      </c>
      <c r="DA143" s="186"/>
      <c r="DB143" s="225"/>
      <c r="DC143" s="225"/>
      <c r="DD143" s="186"/>
      <c r="DE143" s="225"/>
      <c r="DF143" s="170"/>
      <c r="DG143" s="186"/>
      <c r="DH143" s="227"/>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5009</v>
      </c>
      <c r="B144" s="63" t="s">
        <v>5010</v>
      </c>
      <c r="C144" s="64" t="s">
        <v>896</v>
      </c>
      <c r="D144" s="65" t="s">
        <v>896</v>
      </c>
      <c r="E144" s="66" t="s">
        <v>896</v>
      </c>
      <c r="F144" s="67" t="s">
        <v>620</v>
      </c>
      <c r="G144" s="63" t="s">
        <v>620</v>
      </c>
      <c r="H144" s="163"/>
      <c r="I144" s="243"/>
      <c r="J144" s="243"/>
      <c r="K144" s="243"/>
      <c r="L144" s="243"/>
      <c r="M144" s="243"/>
      <c r="N144" s="243"/>
      <c r="O144" s="243"/>
      <c r="P144" s="71" t="s">
        <v>1946</v>
      </c>
      <c r="Q144" s="243"/>
      <c r="R144" s="243"/>
      <c r="S144" s="243"/>
      <c r="T144" s="243"/>
      <c r="U144" s="243"/>
      <c r="V144" s="243"/>
      <c r="W144" s="164"/>
      <c r="X144" s="254"/>
      <c r="Y144" s="254"/>
      <c r="Z144" s="254"/>
      <c r="AA144" s="254"/>
      <c r="AB144" s="254"/>
      <c r="AC144" s="254"/>
      <c r="AD144" s="254"/>
      <c r="AE144" s="254"/>
      <c r="AF144" s="79" t="s">
        <v>2888</v>
      </c>
      <c r="AG144" s="254"/>
      <c r="AH144" s="254"/>
      <c r="AI144" s="254"/>
      <c r="AJ144" s="254"/>
      <c r="AK144" s="164"/>
      <c r="AL144" s="332"/>
      <c r="AM144" s="233"/>
      <c r="AN144" s="233"/>
      <c r="AO144" s="233"/>
      <c r="AP144" s="233"/>
      <c r="AQ144" s="233"/>
      <c r="AR144" s="233"/>
      <c r="AS144" s="233"/>
      <c r="AT144" s="233"/>
      <c r="AU144" s="233"/>
      <c r="AV144" s="233"/>
      <c r="AW144" s="233"/>
      <c r="AX144" s="233"/>
      <c r="AY144" s="170"/>
      <c r="AZ144" s="234"/>
      <c r="BA144" s="234"/>
      <c r="BB144" s="234"/>
      <c r="BC144" s="234"/>
      <c r="BD144" s="234"/>
      <c r="BE144" s="234"/>
      <c r="BF144" s="234"/>
      <c r="BG144" s="234"/>
      <c r="BH144" s="234"/>
      <c r="BI144" s="234"/>
      <c r="BJ144" s="234"/>
      <c r="BK144" s="234"/>
      <c r="BL144" s="234"/>
      <c r="BM144" s="234"/>
      <c r="BN144" s="234"/>
      <c r="BO144" s="170"/>
      <c r="BP144" s="218"/>
      <c r="BQ144" s="218"/>
      <c r="BR144" s="218"/>
      <c r="BS144" s="218"/>
      <c r="BT144" s="218"/>
      <c r="BU144" s="218"/>
      <c r="BV144" s="218"/>
      <c r="BW144" s="218"/>
      <c r="BX144" s="218"/>
      <c r="BY144" s="218"/>
      <c r="BZ144" s="218"/>
      <c r="CA144" s="218"/>
      <c r="CB144" s="218"/>
      <c r="CC144" s="218"/>
      <c r="CD144" s="218"/>
      <c r="CE144" s="218"/>
      <c r="CF144" s="236"/>
      <c r="CG144" s="236"/>
      <c r="CH144" s="236"/>
      <c r="CI144" s="236"/>
      <c r="CJ144" s="236"/>
      <c r="CK144" s="236"/>
      <c r="CL144" s="236"/>
      <c r="CM144" s="236"/>
      <c r="CN144" s="236"/>
      <c r="CO144" s="236"/>
      <c r="CP144" s="236"/>
      <c r="CQ144" s="236"/>
      <c r="CR144" s="236"/>
      <c r="CS144" s="170"/>
      <c r="CT144" s="219"/>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5010</v>
      </c>
      <c r="C145" s="131" t="s">
        <v>896</v>
      </c>
      <c r="D145" s="132" t="s">
        <v>896</v>
      </c>
      <c r="E145" s="133" t="s">
        <v>896</v>
      </c>
      <c r="F145" s="134" t="s">
        <v>821</v>
      </c>
      <c r="G145" s="130" t="s">
        <v>101</v>
      </c>
      <c r="H145" s="225"/>
      <c r="I145" s="225"/>
      <c r="J145" s="225"/>
      <c r="K145" s="185" t="s">
        <v>4721</v>
      </c>
      <c r="L145" s="227"/>
      <c r="M145" s="227"/>
      <c r="N145" s="225"/>
      <c r="O145" s="225"/>
      <c r="P145" s="225"/>
      <c r="Q145" s="225"/>
      <c r="R145" s="225"/>
      <c r="S145" s="225"/>
      <c r="T145" s="225"/>
      <c r="U145" s="225"/>
      <c r="V145" s="225"/>
      <c r="W145" s="164"/>
      <c r="X145" s="185" t="s">
        <v>3151</v>
      </c>
      <c r="Y145" s="225"/>
      <c r="Z145" s="185" t="s">
        <v>1599</v>
      </c>
      <c r="AA145" s="225"/>
      <c r="AB145" s="142" t="s">
        <v>5012</v>
      </c>
      <c r="AC145" s="185" t="s">
        <v>1852</v>
      </c>
      <c r="AD145" s="225"/>
      <c r="AE145" s="225"/>
      <c r="AF145" s="185" t="s">
        <v>5013</v>
      </c>
      <c r="AG145" s="225"/>
      <c r="AH145" s="225"/>
      <c r="AI145" s="225"/>
      <c r="AJ145" s="225"/>
      <c r="AK145" s="164"/>
      <c r="AL145" s="225"/>
      <c r="AM145" s="225"/>
      <c r="AN145" s="225"/>
      <c r="AO145" s="225"/>
      <c r="AP145" s="225"/>
      <c r="AQ145" s="225"/>
      <c r="AR145" s="225"/>
      <c r="AS145" s="225"/>
      <c r="AT145" s="185" t="s">
        <v>4050</v>
      </c>
      <c r="AU145" s="225"/>
      <c r="AV145" s="225"/>
      <c r="AW145" s="225"/>
      <c r="AX145" s="225"/>
      <c r="AY145" s="170"/>
      <c r="AZ145" s="227"/>
      <c r="BA145" s="225"/>
      <c r="BB145" s="225"/>
      <c r="BC145" s="225"/>
      <c r="BD145" s="225"/>
      <c r="BE145" s="225"/>
      <c r="BF145" s="225"/>
      <c r="BG145" s="185" t="s">
        <v>5014</v>
      </c>
      <c r="BH145" s="225"/>
      <c r="BI145" s="225"/>
      <c r="BJ145" s="225"/>
      <c r="BK145" s="225"/>
      <c r="BL145" s="225"/>
      <c r="BM145" s="225"/>
      <c r="BN145" s="225"/>
      <c r="BO145" s="170"/>
      <c r="BP145" s="227"/>
      <c r="BQ145" s="225"/>
      <c r="BR145" s="225"/>
      <c r="BS145" s="225"/>
      <c r="BT145" s="225"/>
      <c r="BU145" s="225"/>
      <c r="BV145" s="225"/>
      <c r="BW145" s="225"/>
      <c r="BX145" s="225"/>
      <c r="BY145" s="225"/>
      <c r="BZ145" s="225"/>
      <c r="CA145" s="225"/>
      <c r="CB145" s="225"/>
      <c r="CC145" s="225"/>
      <c r="CD145" s="225"/>
      <c r="CE145" s="225"/>
      <c r="CF145" s="185" t="s">
        <v>5015</v>
      </c>
      <c r="CG145" s="185" t="s">
        <v>281</v>
      </c>
      <c r="CH145" s="185" t="s">
        <v>3857</v>
      </c>
      <c r="CI145" s="225"/>
      <c r="CJ145" s="185" t="s">
        <v>2149</v>
      </c>
      <c r="CK145" s="225"/>
      <c r="CL145" s="185" t="s">
        <v>1982</v>
      </c>
      <c r="CM145" s="225"/>
      <c r="CN145" s="225"/>
      <c r="CO145" s="225"/>
      <c r="CP145" s="225"/>
      <c r="CQ145" s="225"/>
      <c r="CR145" s="225"/>
      <c r="CS145" s="170"/>
      <c r="CT145" s="185" t="s">
        <v>5016</v>
      </c>
      <c r="CU145" s="225"/>
      <c r="CV145" s="225"/>
      <c r="CW145" s="225"/>
      <c r="CX145" s="225"/>
      <c r="CY145" s="225"/>
      <c r="CZ145" s="225"/>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5017</v>
      </c>
      <c r="B146" s="63" t="s">
        <v>5018</v>
      </c>
      <c r="C146" s="64" t="s">
        <v>896</v>
      </c>
      <c r="D146" s="65" t="s">
        <v>896</v>
      </c>
      <c r="E146" s="66" t="s">
        <v>896</v>
      </c>
      <c r="F146" s="67" t="s">
        <v>821</v>
      </c>
      <c r="G146" s="63" t="s">
        <v>4905</v>
      </c>
      <c r="H146" s="161" t="s">
        <v>5019</v>
      </c>
      <c r="I146" s="243"/>
      <c r="J146" s="161" t="s">
        <v>2525</v>
      </c>
      <c r="K146" s="161" t="s">
        <v>2184</v>
      </c>
      <c r="L146" s="345" t="s">
        <v>5020</v>
      </c>
      <c r="M146" s="243"/>
      <c r="N146" s="243"/>
      <c r="O146" s="243"/>
      <c r="P146" s="161" t="s">
        <v>5021</v>
      </c>
      <c r="Q146" s="243"/>
      <c r="R146" s="243"/>
      <c r="S146" s="243"/>
      <c r="T146" s="243"/>
      <c r="U146" s="243"/>
      <c r="V146" s="243"/>
      <c r="W146" s="164"/>
      <c r="X146" s="254"/>
      <c r="Y146" s="230" t="s">
        <v>4380</v>
      </c>
      <c r="Z146" s="230" t="s">
        <v>2203</v>
      </c>
      <c r="AA146" s="254"/>
      <c r="AB146" s="230" t="s">
        <v>5022</v>
      </c>
      <c r="AC146" s="254"/>
      <c r="AD146" s="254"/>
      <c r="AE146" s="254"/>
      <c r="AF146" s="230" t="s">
        <v>3364</v>
      </c>
      <c r="AG146" s="254"/>
      <c r="AH146" s="254"/>
      <c r="AI146" s="254"/>
      <c r="AJ146" s="254"/>
      <c r="AK146" s="164"/>
      <c r="AL146" s="233"/>
      <c r="AM146" s="233"/>
      <c r="AN146" s="233"/>
      <c r="AO146" s="233"/>
      <c r="AP146" s="233"/>
      <c r="AQ146" s="233"/>
      <c r="AR146" s="233"/>
      <c r="AS146" s="233"/>
      <c r="AT146" s="262" t="s">
        <v>2055</v>
      </c>
      <c r="AU146" s="233"/>
      <c r="AV146" s="233"/>
      <c r="AW146" s="233"/>
      <c r="AX146" s="233"/>
      <c r="AY146" s="170"/>
      <c r="AZ146" s="234"/>
      <c r="BA146" s="173" t="s">
        <v>2529</v>
      </c>
      <c r="BB146" s="173" t="s">
        <v>308</v>
      </c>
      <c r="BC146" s="173" t="s">
        <v>5023</v>
      </c>
      <c r="BD146" s="234"/>
      <c r="BE146" s="173" t="s">
        <v>2763</v>
      </c>
      <c r="BF146" s="173" t="s">
        <v>5024</v>
      </c>
      <c r="BG146" s="173" t="s">
        <v>5025</v>
      </c>
      <c r="BH146" s="234"/>
      <c r="BI146" s="234"/>
      <c r="BJ146" s="234"/>
      <c r="BK146" s="234"/>
      <c r="BL146" s="234"/>
      <c r="BM146" s="234"/>
      <c r="BN146" s="234"/>
      <c r="BO146" s="170"/>
      <c r="BP146" s="218"/>
      <c r="BQ146" s="218"/>
      <c r="BR146" s="218"/>
      <c r="BS146" s="177" t="s">
        <v>4202</v>
      </c>
      <c r="BT146" s="218"/>
      <c r="BU146" s="218"/>
      <c r="BV146" s="218"/>
      <c r="BW146" s="218"/>
      <c r="BX146" s="218"/>
      <c r="BY146" s="218"/>
      <c r="BZ146" s="218"/>
      <c r="CA146" s="218"/>
      <c r="CB146" s="218"/>
      <c r="CC146" s="218"/>
      <c r="CD146" s="218"/>
      <c r="CE146" s="218"/>
      <c r="CF146" s="242" t="s">
        <v>5026</v>
      </c>
      <c r="CG146" s="236"/>
      <c r="CH146" s="236"/>
      <c r="CI146" s="236"/>
      <c r="CJ146" s="236"/>
      <c r="CK146" s="236"/>
      <c r="CL146" s="242" t="s">
        <v>5027</v>
      </c>
      <c r="CM146" s="236"/>
      <c r="CN146" s="236"/>
      <c r="CO146" s="236"/>
      <c r="CP146" s="236"/>
      <c r="CQ146" s="236"/>
      <c r="CR146" s="236"/>
      <c r="CS146" s="170"/>
      <c r="CT146" s="525"/>
      <c r="CU146" s="237" t="s">
        <v>2182</v>
      </c>
      <c r="CV146" s="219"/>
      <c r="CW146" s="219"/>
      <c r="CX146" s="219"/>
      <c r="CY146" s="219"/>
      <c r="CZ146" s="120" t="s">
        <v>5028</v>
      </c>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5029</v>
      </c>
      <c r="B147" s="130" t="s">
        <v>5030</v>
      </c>
      <c r="C147" s="131" t="s">
        <v>896</v>
      </c>
      <c r="D147" s="132" t="s">
        <v>896</v>
      </c>
      <c r="E147" s="133" t="s">
        <v>896</v>
      </c>
      <c r="F147" s="134" t="s">
        <v>619</v>
      </c>
      <c r="G147" s="130" t="s">
        <v>521</v>
      </c>
      <c r="H147" s="142" t="s">
        <v>3105</v>
      </c>
      <c r="I147" s="225"/>
      <c r="J147" s="186" t="s">
        <v>1652</v>
      </c>
      <c r="K147" s="142" t="s">
        <v>5031</v>
      </c>
      <c r="L147" s="225"/>
      <c r="M147" s="225"/>
      <c r="N147" s="225"/>
      <c r="O147" s="225"/>
      <c r="P147" s="186" t="s">
        <v>130</v>
      </c>
      <c r="Q147" s="225"/>
      <c r="R147" s="225"/>
      <c r="S147" s="225"/>
      <c r="T147" s="225"/>
      <c r="U147" s="225"/>
      <c r="V147" s="225"/>
      <c r="W147" s="164"/>
      <c r="X147" s="225"/>
      <c r="Y147" s="225"/>
      <c r="Z147" s="186" t="s">
        <v>5032</v>
      </c>
      <c r="AA147" s="225"/>
      <c r="AB147" s="225"/>
      <c r="AC147" s="225"/>
      <c r="AD147" s="225"/>
      <c r="AE147" s="225"/>
      <c r="AF147" s="225"/>
      <c r="AG147" s="225"/>
      <c r="AH147" s="225"/>
      <c r="AI147" s="225"/>
      <c r="AJ147" s="225"/>
      <c r="AK147" s="164"/>
      <c r="AL147" s="227"/>
      <c r="AM147" s="225"/>
      <c r="AN147" s="225"/>
      <c r="AO147" s="225"/>
      <c r="AP147" s="225"/>
      <c r="AQ147" s="225"/>
      <c r="AR147" s="225"/>
      <c r="AS147" s="225"/>
      <c r="AT147" s="225"/>
      <c r="AU147" s="225"/>
      <c r="AV147" s="225"/>
      <c r="AW147" s="225"/>
      <c r="AX147" s="225"/>
      <c r="AY147" s="170"/>
      <c r="AZ147" s="225"/>
      <c r="BA147" s="186" t="s">
        <v>5033</v>
      </c>
      <c r="BB147" s="256" t="s">
        <v>1174</v>
      </c>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225"/>
      <c r="CE147" s="225"/>
      <c r="CF147" s="225"/>
      <c r="CG147" s="225"/>
      <c r="CH147" s="225"/>
      <c r="CI147" s="225"/>
      <c r="CJ147" s="225"/>
      <c r="CK147" s="225"/>
      <c r="CL147" s="225"/>
      <c r="CM147" s="225"/>
      <c r="CN147" s="225"/>
      <c r="CO147" s="225"/>
      <c r="CP147" s="225"/>
      <c r="CQ147" s="225"/>
      <c r="CR147" s="225"/>
      <c r="CS147" s="170"/>
      <c r="CT147" s="225"/>
      <c r="CU147" s="225"/>
      <c r="CV147" s="225"/>
      <c r="CW147" s="225"/>
      <c r="CX147" s="225"/>
      <c r="CY147" s="225"/>
      <c r="CZ147" s="225"/>
      <c r="DA147" s="225"/>
      <c r="DB147" s="225"/>
      <c r="DC147" s="225"/>
      <c r="DD147" s="225"/>
      <c r="DE147" s="225"/>
      <c r="DF147" s="170"/>
      <c r="DG147" s="225"/>
      <c r="DH147" s="225"/>
      <c r="DI147" s="225"/>
      <c r="DJ147" s="186" t="s">
        <v>5034</v>
      </c>
      <c r="DK147" s="186" t="s">
        <v>885</v>
      </c>
      <c r="DL147" s="186" t="s">
        <v>552</v>
      </c>
      <c r="DM147" s="186" t="s">
        <v>5035</v>
      </c>
      <c r="DN147" s="225"/>
      <c r="DO147" s="225"/>
      <c r="DP147" s="225"/>
      <c r="DQ147" s="225"/>
      <c r="DR147" s="225"/>
      <c r="DS147" s="225"/>
      <c r="DT147" s="186" t="s">
        <v>816</v>
      </c>
      <c r="DU147" s="225"/>
      <c r="DV147" s="225"/>
      <c r="DW147" s="207"/>
      <c r="DX147" s="225"/>
      <c r="DY147" s="225"/>
      <c r="DZ147" s="225"/>
      <c r="EA147" s="225"/>
      <c r="EB147" s="225"/>
    </row>
    <row r="148" ht="15.75" customHeight="1">
      <c r="A148" s="524" t="s">
        <v>5036</v>
      </c>
      <c r="B148" s="63" t="s">
        <v>1158</v>
      </c>
      <c r="C148" s="64" t="s">
        <v>896</v>
      </c>
      <c r="D148" s="65" t="s">
        <v>896</v>
      </c>
      <c r="E148" s="66" t="s">
        <v>896</v>
      </c>
      <c r="F148" s="67" t="s">
        <v>619</v>
      </c>
      <c r="G148" s="63" t="s">
        <v>619</v>
      </c>
      <c r="H148" s="243"/>
      <c r="I148" s="243"/>
      <c r="J148" s="243"/>
      <c r="K148" s="243"/>
      <c r="L148" s="243"/>
      <c r="M148" s="243"/>
      <c r="N148" s="243"/>
      <c r="O148" s="243"/>
      <c r="P148" s="243"/>
      <c r="Q148" s="243"/>
      <c r="R148" s="243"/>
      <c r="S148" s="243"/>
      <c r="T148" s="71" t="s">
        <v>5037</v>
      </c>
      <c r="U148" s="243"/>
      <c r="V148" s="243"/>
      <c r="W148" s="164"/>
      <c r="X148" s="254"/>
      <c r="Y148" s="254"/>
      <c r="Z148" s="254"/>
      <c r="AA148" s="254"/>
      <c r="AB148" s="254"/>
      <c r="AC148" s="254"/>
      <c r="AD148" s="254"/>
      <c r="AE148" s="254"/>
      <c r="AF148" s="254"/>
      <c r="AG148" s="254"/>
      <c r="AH148" s="167"/>
      <c r="AI148" s="76" t="str">
        <f>HYPERLINK("https://youtu.be/40JTvUdo60A","1:01.68")</f>
        <v>1:01.68</v>
      </c>
      <c r="AJ148" s="254"/>
      <c r="AK148" s="164"/>
      <c r="AL148" s="233"/>
      <c r="AM148" s="233"/>
      <c r="AN148" s="233"/>
      <c r="AO148" s="233"/>
      <c r="AP148" s="233"/>
      <c r="AQ148" s="233"/>
      <c r="AR148" s="233"/>
      <c r="AS148" s="233"/>
      <c r="AT148" s="233"/>
      <c r="AU148" s="233"/>
      <c r="AV148" s="233"/>
      <c r="AW148" s="233"/>
      <c r="AX148" s="233"/>
      <c r="AY148" s="170"/>
      <c r="AZ148" s="234"/>
      <c r="BA148" s="234"/>
      <c r="BB148" s="234"/>
      <c r="BC148" s="234"/>
      <c r="BD148" s="234"/>
      <c r="BE148" s="234"/>
      <c r="BF148" s="234"/>
      <c r="BG148" s="234"/>
      <c r="BH148" s="234"/>
      <c r="BI148" s="234"/>
      <c r="BJ148" s="234"/>
      <c r="BK148" s="234"/>
      <c r="BL148" s="234"/>
      <c r="BM148" s="234"/>
      <c r="BN148" s="234"/>
      <c r="BO148" s="170"/>
      <c r="BP148" s="218"/>
      <c r="BQ148" s="218"/>
      <c r="BR148" s="218"/>
      <c r="BS148" s="218"/>
      <c r="BT148" s="218"/>
      <c r="BU148" s="218"/>
      <c r="BV148" s="218"/>
      <c r="BW148" s="218"/>
      <c r="BX148" s="218"/>
      <c r="BY148" s="218"/>
      <c r="BZ148" s="218"/>
      <c r="CA148" s="218"/>
      <c r="CB148" s="218"/>
      <c r="CC148" s="218"/>
      <c r="CD148" s="178"/>
      <c r="CE148" s="178"/>
      <c r="CF148" s="236"/>
      <c r="CG148" s="236"/>
      <c r="CH148" s="236"/>
      <c r="CI148" s="236"/>
      <c r="CJ148" s="236"/>
      <c r="CK148" s="236"/>
      <c r="CL148" s="236"/>
      <c r="CM148" s="236"/>
      <c r="CN148" s="236"/>
      <c r="CO148" s="236"/>
      <c r="CP148" s="236"/>
      <c r="CQ148" s="236"/>
      <c r="CR148" s="107" t="str">
        <f>HYPERLINK("https://www.youtube.com/watch?v=BA-cy3xkR0Q","1:41.09")</f>
        <v>1:41.09</v>
      </c>
      <c r="CS148" s="170"/>
      <c r="CT148" s="219"/>
      <c r="CU148" s="219"/>
      <c r="CV148" s="219"/>
      <c r="CW148" s="219"/>
      <c r="CX148" s="219"/>
      <c r="CY148" s="219"/>
      <c r="CZ148" s="337"/>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526" t="s">
        <v>5038</v>
      </c>
      <c r="B149" s="130" t="s">
        <v>898</v>
      </c>
      <c r="C149" s="131" t="s">
        <v>896</v>
      </c>
      <c r="D149" s="132" t="s">
        <v>896</v>
      </c>
      <c r="E149" s="133" t="s">
        <v>896</v>
      </c>
      <c r="F149" s="134" t="s">
        <v>896</v>
      </c>
      <c r="G149" s="130" t="s">
        <v>217</v>
      </c>
      <c r="H149" s="225"/>
      <c r="I149" s="185" t="s">
        <v>5039</v>
      </c>
      <c r="J149" s="185" t="s">
        <v>3029</v>
      </c>
      <c r="K149" s="185" t="s">
        <v>2842</v>
      </c>
      <c r="L149" s="185" t="s">
        <v>5040</v>
      </c>
      <c r="M149" s="225"/>
      <c r="N149" s="225"/>
      <c r="O149" s="185" t="s">
        <v>1287</v>
      </c>
      <c r="P149" s="225"/>
      <c r="Q149" s="225"/>
      <c r="R149" s="225"/>
      <c r="S149" s="185" t="s">
        <v>1044</v>
      </c>
      <c r="T149" s="225"/>
      <c r="U149" s="225"/>
      <c r="V149" s="225"/>
      <c r="W149" s="164"/>
      <c r="X149" s="227"/>
      <c r="Y149" s="227"/>
      <c r="Z149" s="185" t="s">
        <v>2108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1191</v>
      </c>
      <c r="AU149" s="225"/>
      <c r="AV149" s="225"/>
      <c r="AW149" s="225"/>
      <c r="AX149" s="225"/>
      <c r="AY149" s="170"/>
      <c r="AZ149" s="225"/>
      <c r="BA149" s="225"/>
      <c r="BB149" s="154" t="s">
        <v>1307</v>
      </c>
      <c r="BC149" s="227"/>
      <c r="BD149" s="225"/>
      <c r="BE149" s="225"/>
      <c r="BF149" s="225"/>
      <c r="BG149" s="225"/>
      <c r="BH149" s="225"/>
      <c r="BI149" s="225"/>
      <c r="BJ149" s="225"/>
      <c r="BK149" s="225"/>
      <c r="BL149" s="225"/>
      <c r="BM149" s="225"/>
      <c r="BN149" s="225"/>
      <c r="BO149" s="170"/>
      <c r="BP149" s="225"/>
      <c r="BQ149" s="225"/>
      <c r="BR149" s="225"/>
      <c r="BS149" s="185" t="s">
        <v>5041</v>
      </c>
      <c r="BT149" s="225"/>
      <c r="BU149" s="185" t="s">
        <v>451</v>
      </c>
      <c r="BV149" s="225"/>
      <c r="BW149" s="225"/>
      <c r="BX149" s="225"/>
      <c r="BY149" s="225"/>
      <c r="BZ149" s="225"/>
      <c r="CA149" s="225"/>
      <c r="CB149" s="225"/>
      <c r="CC149" s="185" t="s">
        <v>1343</v>
      </c>
      <c r="CD149" s="225"/>
      <c r="CE149" s="225"/>
      <c r="CF149" s="225"/>
      <c r="CG149" s="185" t="s">
        <v>1959</v>
      </c>
      <c r="CH149" s="225"/>
      <c r="CI149" s="225"/>
      <c r="CJ149" s="225"/>
      <c r="CK149" s="225"/>
      <c r="CL149" s="225"/>
      <c r="CM149" s="225"/>
      <c r="CN149" s="225"/>
      <c r="CO149" s="225"/>
      <c r="CP149" s="225"/>
      <c r="CQ149" s="225"/>
      <c r="CR149" s="225"/>
      <c r="CS149" s="170"/>
      <c r="CT149" s="225"/>
      <c r="CU149" s="225"/>
      <c r="CV149" s="185" t="s">
        <v>3469</v>
      </c>
      <c r="CW149" s="225"/>
      <c r="CX149" s="225"/>
      <c r="CY149" s="225"/>
      <c r="CZ149" s="225"/>
      <c r="DA149" s="225"/>
      <c r="DB149" s="225"/>
      <c r="DC149" s="185" t="s">
        <v>458</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5042</v>
      </c>
      <c r="DX149" s="225"/>
      <c r="DY149" s="225"/>
      <c r="DZ149" s="225"/>
      <c r="EA149" s="225"/>
      <c r="EB149" s="225"/>
    </row>
    <row r="150" ht="15.75" customHeight="1">
      <c r="A150" s="62" t="s">
        <v>5043</v>
      </c>
      <c r="B150" s="63" t="s">
        <v>218</v>
      </c>
      <c r="C150" s="64" t="s">
        <v>896</v>
      </c>
      <c r="D150" s="65" t="s">
        <v>896</v>
      </c>
      <c r="E150" s="66" t="s">
        <v>896</v>
      </c>
      <c r="F150" s="67" t="s">
        <v>896</v>
      </c>
      <c r="G150" s="63" t="s">
        <v>3050</v>
      </c>
      <c r="H150" s="243"/>
      <c r="I150" s="163" t="s">
        <v>5044</v>
      </c>
      <c r="J150" s="163" t="s">
        <v>3108</v>
      </c>
      <c r="K150" s="163" t="s">
        <v>3725</v>
      </c>
      <c r="L150" s="163" t="s">
        <v>5045</v>
      </c>
      <c r="M150" s="163" t="s">
        <v>5046</v>
      </c>
      <c r="N150" s="163" t="s">
        <v>2438</v>
      </c>
      <c r="O150" s="163" t="s">
        <v>5047</v>
      </c>
      <c r="P150" s="163" t="s">
        <v>2615</v>
      </c>
      <c r="Q150" s="243"/>
      <c r="R150" s="243"/>
      <c r="S150" s="243"/>
      <c r="T150" s="243"/>
      <c r="U150" s="243"/>
      <c r="V150" s="243"/>
      <c r="W150" s="164"/>
      <c r="X150" s="166" t="s">
        <v>104</v>
      </c>
      <c r="Y150" s="166" t="s">
        <v>5048</v>
      </c>
      <c r="Z150" s="166" t="s">
        <v>5049</v>
      </c>
      <c r="AA150" s="166" t="s">
        <v>5050</v>
      </c>
      <c r="AB150" s="166" t="s">
        <v>5051</v>
      </c>
      <c r="AC150" s="166" t="s">
        <v>5052</v>
      </c>
      <c r="AD150" s="254"/>
      <c r="AE150" s="166" t="s">
        <v>5053</v>
      </c>
      <c r="AF150" s="166" t="s">
        <v>5054</v>
      </c>
      <c r="AG150" s="254"/>
      <c r="AH150" s="254"/>
      <c r="AI150" s="254"/>
      <c r="AJ150" s="254"/>
      <c r="AK150" s="164"/>
      <c r="AL150" s="169" t="s">
        <v>3881</v>
      </c>
      <c r="AM150" s="169" t="s">
        <v>3066</v>
      </c>
      <c r="AN150" s="169" t="s">
        <v>5055</v>
      </c>
      <c r="AO150" s="169" t="s">
        <v>3584</v>
      </c>
      <c r="AP150" s="169" t="s">
        <v>5056</v>
      </c>
      <c r="AQ150" s="169" t="s">
        <v>3715</v>
      </c>
      <c r="AR150" s="169" t="s">
        <v>5057</v>
      </c>
      <c r="AS150" s="169" t="s">
        <v>2686</v>
      </c>
      <c r="AT150" s="169" t="s">
        <v>724</v>
      </c>
      <c r="AU150" s="233"/>
      <c r="AV150" s="233"/>
      <c r="AW150" s="233"/>
      <c r="AX150" s="233"/>
      <c r="AY150" s="170"/>
      <c r="AZ150" s="198" t="s">
        <v>5058</v>
      </c>
      <c r="BA150" s="198" t="s">
        <v>5059</v>
      </c>
      <c r="BB150" s="198" t="s">
        <v>5060</v>
      </c>
      <c r="BC150" s="198" t="s">
        <v>5061</v>
      </c>
      <c r="BD150" s="198" t="s">
        <v>5062</v>
      </c>
      <c r="BE150" s="198" t="s">
        <v>5063</v>
      </c>
      <c r="BF150" s="198" t="s">
        <v>5064</v>
      </c>
      <c r="BG150" s="198" t="s">
        <v>5065</v>
      </c>
      <c r="BH150" s="198"/>
      <c r="BI150" s="198"/>
      <c r="BJ150" s="198" t="s">
        <v>455</v>
      </c>
      <c r="BK150" s="234"/>
      <c r="BL150" s="234"/>
      <c r="BM150" s="234"/>
      <c r="BN150" s="234"/>
      <c r="BO150" s="170"/>
      <c r="BP150" s="177"/>
      <c r="BQ150" s="178" t="s">
        <v>5066</v>
      </c>
      <c r="BR150" s="178" t="s">
        <v>5067</v>
      </c>
      <c r="BS150" s="178" t="s">
        <v>3649</v>
      </c>
      <c r="BT150" s="178" t="s">
        <v>5068</v>
      </c>
      <c r="BU150" s="178" t="s">
        <v>5069</v>
      </c>
      <c r="BV150" s="178" t="s">
        <v>5070</v>
      </c>
      <c r="BW150" s="178" t="s">
        <v>5071</v>
      </c>
      <c r="BX150" s="218"/>
      <c r="BY150" s="178" t="s">
        <v>5072</v>
      </c>
      <c r="BZ150" s="218"/>
      <c r="CA150" s="218"/>
      <c r="CB150" s="218"/>
      <c r="CC150" s="218"/>
      <c r="CD150" s="218"/>
      <c r="CE150" s="218"/>
      <c r="CF150" s="249" t="s">
        <v>5073</v>
      </c>
      <c r="CG150" s="249" t="s">
        <v>5074</v>
      </c>
      <c r="CH150" s="249" t="s">
        <v>3440</v>
      </c>
      <c r="CI150" s="249" t="s">
        <v>5075</v>
      </c>
      <c r="CJ150" s="249" t="s">
        <v>3028</v>
      </c>
      <c r="CK150" s="249" t="s">
        <v>5076</v>
      </c>
      <c r="CL150" s="249" t="s">
        <v>501</v>
      </c>
      <c r="CM150" s="249" t="s">
        <v>636</v>
      </c>
      <c r="CN150" s="236"/>
      <c r="CO150" s="236"/>
      <c r="CP150" s="236"/>
      <c r="CQ150" s="236"/>
      <c r="CR150" s="236"/>
      <c r="CS150" s="170"/>
      <c r="CT150" s="181" t="s">
        <v>5077</v>
      </c>
      <c r="CU150" s="181" t="s">
        <v>5078</v>
      </c>
      <c r="CV150" s="181" t="s">
        <v>1476</v>
      </c>
      <c r="CW150" s="181" t="s">
        <v>3912</v>
      </c>
      <c r="CX150" s="181" t="s">
        <v>5079</v>
      </c>
      <c r="CY150" s="181" t="s">
        <v>5080</v>
      </c>
      <c r="CZ150" s="181" t="s">
        <v>767</v>
      </c>
      <c r="DA150" s="181" t="s">
        <v>5081</v>
      </c>
      <c r="DB150" s="219"/>
      <c r="DC150" s="219"/>
      <c r="DD150" s="219"/>
      <c r="DE150" s="219"/>
      <c r="DF150" s="170"/>
      <c r="DG150" s="220"/>
      <c r="DH150" s="220"/>
      <c r="DI150" s="220"/>
      <c r="DJ150" s="220"/>
      <c r="DK150" s="220"/>
      <c r="DL150" s="220"/>
      <c r="DM150" s="220"/>
      <c r="DN150" s="182" t="s">
        <v>5082</v>
      </c>
      <c r="DO150" s="182"/>
      <c r="DP150" s="220"/>
      <c r="DQ150" s="220"/>
      <c r="DR150" s="220"/>
      <c r="DS150" s="220"/>
      <c r="DT150" s="220"/>
      <c r="DU150" s="220"/>
      <c r="DV150" s="220"/>
      <c r="DW150" s="222"/>
      <c r="DX150" s="220"/>
      <c r="DY150" s="220"/>
      <c r="DZ150" s="220"/>
      <c r="EA150" s="220"/>
      <c r="EB150" s="220"/>
    </row>
    <row r="151" ht="15.75" customHeight="1">
      <c r="A151" s="223" t="s">
        <v>5083</v>
      </c>
      <c r="B151" s="130" t="s">
        <v>326</v>
      </c>
      <c r="C151" s="131" t="s">
        <v>896</v>
      </c>
      <c r="D151" s="132" t="s">
        <v>896</v>
      </c>
      <c r="E151" s="133" t="s">
        <v>896</v>
      </c>
      <c r="F151" s="134" t="s">
        <v>896</v>
      </c>
      <c r="G151" s="130" t="s">
        <v>426</v>
      </c>
      <c r="H151" s="186"/>
      <c r="I151" s="225"/>
      <c r="J151" s="225"/>
      <c r="K151" s="186" t="s">
        <v>2842</v>
      </c>
      <c r="L151" s="227"/>
      <c r="M151" s="225"/>
      <c r="N151" s="225"/>
      <c r="O151" s="225"/>
      <c r="P151" s="225"/>
      <c r="Q151" s="225"/>
      <c r="R151" s="225"/>
      <c r="S151" s="225"/>
      <c r="T151" s="225"/>
      <c r="U151" s="225"/>
      <c r="V151" s="225"/>
      <c r="W151" s="164"/>
      <c r="X151" s="225"/>
      <c r="Y151" s="225"/>
      <c r="Z151" s="225"/>
      <c r="AA151" s="225"/>
      <c r="AB151" s="186" t="s">
        <v>5084</v>
      </c>
      <c r="AC151" s="225"/>
      <c r="AD151" s="225"/>
      <c r="AE151" s="225"/>
      <c r="AF151" s="186" t="s">
        <v>251</v>
      </c>
      <c r="AG151" s="225"/>
      <c r="AH151" s="225"/>
      <c r="AI151" s="225"/>
      <c r="AJ151" s="225"/>
      <c r="AK151" s="164"/>
      <c r="AL151" s="225"/>
      <c r="AM151" s="225"/>
      <c r="AN151" s="225"/>
      <c r="AO151" s="225"/>
      <c r="AP151" s="225"/>
      <c r="AQ151" s="225"/>
      <c r="AR151" s="225"/>
      <c r="AS151" s="186" t="s">
        <v>604</v>
      </c>
      <c r="AT151" s="225"/>
      <c r="AU151" s="225"/>
      <c r="AV151" s="225"/>
      <c r="AW151" s="225"/>
      <c r="AX151" s="225"/>
      <c r="AY151" s="170"/>
      <c r="AZ151" s="186" t="s">
        <v>5085</v>
      </c>
      <c r="BA151" s="186" t="s">
        <v>383</v>
      </c>
      <c r="BB151" s="186" t="s">
        <v>553</v>
      </c>
      <c r="BC151" s="186" t="s">
        <v>3600</v>
      </c>
      <c r="BD151" s="225"/>
      <c r="BE151" s="225"/>
      <c r="BF151" s="225"/>
      <c r="BG151" s="225"/>
      <c r="BH151" s="225"/>
      <c r="BI151" s="225"/>
      <c r="BJ151" s="225"/>
      <c r="BK151" s="225"/>
      <c r="BL151" s="225"/>
      <c r="BM151" s="225"/>
      <c r="BN151" s="225"/>
      <c r="BO151" s="170"/>
      <c r="BP151" s="225"/>
      <c r="BQ151" s="225"/>
      <c r="BR151" s="225"/>
      <c r="BS151" s="186" t="s">
        <v>4043</v>
      </c>
      <c r="BT151" s="225"/>
      <c r="BU151" s="186" t="s">
        <v>1009</v>
      </c>
      <c r="BV151" s="225"/>
      <c r="BW151" s="225"/>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5086</v>
      </c>
      <c r="B152" s="63" t="s">
        <v>1939</v>
      </c>
      <c r="C152" s="64" t="s">
        <v>896</v>
      </c>
      <c r="D152" s="65" t="s">
        <v>896</v>
      </c>
      <c r="E152" s="66" t="s">
        <v>896</v>
      </c>
      <c r="F152" s="67" t="s">
        <v>896</v>
      </c>
      <c r="G152" s="63" t="s">
        <v>3761</v>
      </c>
      <c r="H152" s="161" t="s">
        <v>5087</v>
      </c>
      <c r="I152" s="161" t="s">
        <v>5088</v>
      </c>
      <c r="J152" s="161" t="s">
        <v>5089</v>
      </c>
      <c r="K152" s="161" t="s">
        <v>1406</v>
      </c>
      <c r="L152" s="161" t="s">
        <v>3299</v>
      </c>
      <c r="M152" s="161" t="s">
        <v>5090</v>
      </c>
      <c r="N152" s="161" t="s">
        <v>5091</v>
      </c>
      <c r="O152" s="161" t="s">
        <v>5092</v>
      </c>
      <c r="P152" s="161" t="s">
        <v>3521</v>
      </c>
      <c r="Q152" s="243"/>
      <c r="R152" s="243"/>
      <c r="S152" s="243"/>
      <c r="T152" s="243"/>
      <c r="U152" s="243"/>
      <c r="V152" s="243"/>
      <c r="W152" s="164"/>
      <c r="X152" s="230" t="s">
        <v>5093</v>
      </c>
      <c r="Y152" s="230" t="s">
        <v>5094</v>
      </c>
      <c r="Z152" s="254"/>
      <c r="AA152" s="254"/>
      <c r="AB152" s="230" t="s">
        <v>5095</v>
      </c>
      <c r="AC152" s="254"/>
      <c r="AD152" s="254"/>
      <c r="AE152" s="254"/>
      <c r="AF152" s="230" t="s">
        <v>136</v>
      </c>
      <c r="AG152" s="254"/>
      <c r="AH152" s="254"/>
      <c r="AI152" s="254"/>
      <c r="AJ152" s="254"/>
      <c r="AK152" s="164"/>
      <c r="AL152" s="233"/>
      <c r="AM152" s="233"/>
      <c r="AN152" s="233"/>
      <c r="AO152" s="233"/>
      <c r="AP152" s="233"/>
      <c r="AQ152" s="233"/>
      <c r="AR152" s="233"/>
      <c r="AS152" s="262" t="s">
        <v>3273</v>
      </c>
      <c r="AT152" s="233"/>
      <c r="AU152" s="233"/>
      <c r="AV152" s="233"/>
      <c r="AW152" s="233"/>
      <c r="AX152" s="233"/>
      <c r="AY152" s="170"/>
      <c r="AZ152" s="173" t="s">
        <v>1304</v>
      </c>
      <c r="BA152" s="234"/>
      <c r="BB152" s="173" t="s">
        <v>1732</v>
      </c>
      <c r="BC152" s="234"/>
      <c r="BD152" s="234"/>
      <c r="BE152" s="234"/>
      <c r="BF152" s="234"/>
      <c r="BG152" s="173" t="s">
        <v>2957</v>
      </c>
      <c r="BH152" s="234"/>
      <c r="BI152" s="234"/>
      <c r="BJ152" s="173" t="s">
        <v>3670</v>
      </c>
      <c r="BK152" s="234"/>
      <c r="BL152" s="234"/>
      <c r="BM152" s="234"/>
      <c r="BN152" s="234"/>
      <c r="BO152" s="170"/>
      <c r="BP152" s="218"/>
      <c r="BQ152" s="218"/>
      <c r="BR152" s="218"/>
      <c r="BS152" s="177" t="s">
        <v>3866</v>
      </c>
      <c r="BT152" s="218"/>
      <c r="BU152" s="218"/>
      <c r="BV152" s="218"/>
      <c r="BW152" s="177" t="s">
        <v>5096</v>
      </c>
      <c r="BX152" s="218"/>
      <c r="BY152" s="218"/>
      <c r="BZ152" s="218"/>
      <c r="CA152" s="218"/>
      <c r="CB152" s="218"/>
      <c r="CC152" s="218"/>
      <c r="CD152" s="218"/>
      <c r="CE152" s="218"/>
      <c r="CF152" s="236"/>
      <c r="CG152" s="236"/>
      <c r="CH152" s="236"/>
      <c r="CI152" s="236"/>
      <c r="CJ152" s="236"/>
      <c r="CK152" s="236"/>
      <c r="CL152" s="236"/>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c r="A153" s="223" t="s">
        <v>5097</v>
      </c>
      <c r="B153" s="130" t="s">
        <v>1268</v>
      </c>
      <c r="C153" s="131" t="s">
        <v>896</v>
      </c>
      <c r="D153" s="132" t="s">
        <v>896</v>
      </c>
      <c r="E153" s="133" t="s">
        <v>896</v>
      </c>
      <c r="F153" s="134" t="s">
        <v>896</v>
      </c>
      <c r="G153" s="130" t="s">
        <v>100</v>
      </c>
      <c r="H153" s="185"/>
      <c r="I153" s="185" t="s">
        <v>5098</v>
      </c>
      <c r="J153" s="185" t="s">
        <v>3407</v>
      </c>
      <c r="K153" s="185" t="s">
        <v>1169</v>
      </c>
      <c r="L153" s="225"/>
      <c r="M153" s="225"/>
      <c r="N153" s="225"/>
      <c r="O153" s="225"/>
      <c r="P153" s="185" t="s">
        <v>473</v>
      </c>
      <c r="Q153" s="225"/>
      <c r="R153" s="225"/>
      <c r="S153" s="225"/>
      <c r="T153" s="225"/>
      <c r="U153" s="225"/>
      <c r="V153" s="225"/>
      <c r="W153" s="164"/>
      <c r="X153" s="225"/>
      <c r="Y153" s="225"/>
      <c r="Z153" s="185" t="s">
        <v>2833</v>
      </c>
      <c r="AA153" s="225"/>
      <c r="AB153" s="185" t="s">
        <v>690</v>
      </c>
      <c r="AC153" s="225"/>
      <c r="AD153" s="225"/>
      <c r="AE153" s="225"/>
      <c r="AF153" s="207" t="s">
        <v>358</v>
      </c>
      <c r="AG153" s="225"/>
      <c r="AH153" s="225"/>
      <c r="AI153" s="225"/>
      <c r="AJ153" s="225"/>
      <c r="AK153" s="164"/>
      <c r="AL153" s="185"/>
      <c r="AM153" s="225"/>
      <c r="AN153" s="225"/>
      <c r="AO153" s="225"/>
      <c r="AP153" s="225"/>
      <c r="AQ153" s="225"/>
      <c r="AR153" s="225"/>
      <c r="AS153" s="225"/>
      <c r="AT153" s="185" t="s">
        <v>5099</v>
      </c>
      <c r="AU153" s="225"/>
      <c r="AV153" s="225"/>
      <c r="AW153" s="225"/>
      <c r="AX153" s="225"/>
      <c r="AY153" s="170"/>
      <c r="AZ153" s="225"/>
      <c r="BA153" s="185" t="s">
        <v>5100</v>
      </c>
      <c r="BB153" s="185" t="s">
        <v>4123</v>
      </c>
      <c r="BC153" s="185" t="s">
        <v>5101</v>
      </c>
      <c r="BD153" s="225"/>
      <c r="BE153" s="225"/>
      <c r="BF153" s="225"/>
      <c r="BG153" s="185" t="s">
        <v>5102</v>
      </c>
      <c r="BH153" s="225"/>
      <c r="BI153" s="225"/>
      <c r="BJ153" s="225"/>
      <c r="BK153" s="225"/>
      <c r="BL153" s="225"/>
      <c r="BM153" s="225"/>
      <c r="BN153" s="225"/>
      <c r="BO153" s="170"/>
      <c r="BP153" s="225"/>
      <c r="BQ153" s="185" t="s">
        <v>4048</v>
      </c>
      <c r="BR153" s="185" t="s">
        <v>5103</v>
      </c>
      <c r="BS153" s="185" t="s">
        <v>5104</v>
      </c>
      <c r="BT153" s="225"/>
      <c r="BU153" s="225"/>
      <c r="BV153" s="225"/>
      <c r="BW153" s="225"/>
      <c r="BX153" s="225"/>
      <c r="BY153" s="225"/>
      <c r="BZ153" s="225"/>
      <c r="CA153" s="225"/>
      <c r="CB153" s="225"/>
      <c r="CC153" s="225"/>
      <c r="CD153" s="225"/>
      <c r="CE153" s="225"/>
      <c r="CF153" s="185" t="s">
        <v>5105</v>
      </c>
      <c r="CG153" s="185" t="s">
        <v>1541</v>
      </c>
      <c r="CH153" s="225"/>
      <c r="CI153" s="225"/>
      <c r="CJ153" s="225"/>
      <c r="CK153" s="225"/>
      <c r="CL153" s="225"/>
      <c r="CM153" s="225"/>
      <c r="CN153" s="225"/>
      <c r="CO153" s="225"/>
      <c r="CP153" s="225"/>
      <c r="CQ153" s="225"/>
      <c r="CR153" s="225"/>
      <c r="CS153" s="170"/>
      <c r="CT153" s="225"/>
      <c r="CU153" s="225"/>
      <c r="CV153" s="185" t="s">
        <v>1013</v>
      </c>
      <c r="CW153" s="225"/>
      <c r="CX153" s="225"/>
      <c r="CY153" s="225"/>
      <c r="CZ153" s="225"/>
      <c r="DA153" s="225"/>
      <c r="DB153" s="225"/>
      <c r="DC153" s="225"/>
      <c r="DD153" s="225"/>
      <c r="DE153" s="225"/>
      <c r="DF153" s="170"/>
      <c r="DG153" s="225"/>
      <c r="DH153" s="225"/>
      <c r="DI153" s="225"/>
      <c r="DJ153" s="225"/>
      <c r="DK153" s="225"/>
      <c r="DL153" s="225"/>
      <c r="DM153" s="225"/>
      <c r="DN153" s="225"/>
      <c r="DO153" s="185" t="s">
        <v>5106</v>
      </c>
      <c r="DP153" s="225"/>
      <c r="DQ153" s="225"/>
      <c r="DR153" s="225"/>
      <c r="DS153" s="225"/>
      <c r="DT153" s="225"/>
      <c r="DU153" s="225"/>
      <c r="DV153" s="225"/>
      <c r="DW153" s="523"/>
      <c r="DX153" s="225"/>
      <c r="DY153" s="225"/>
      <c r="DZ153" s="225"/>
      <c r="EA153" s="225"/>
      <c r="EB153" s="225"/>
    </row>
    <row r="154" ht="15.75" customHeight="1">
      <c r="A154" s="524" t="s">
        <v>5107</v>
      </c>
      <c r="B154" s="63" t="s">
        <v>1821</v>
      </c>
      <c r="C154" s="64" t="s">
        <v>896</v>
      </c>
      <c r="D154" s="65" t="s">
        <v>896</v>
      </c>
      <c r="E154" s="66" t="s">
        <v>821</v>
      </c>
      <c r="F154" s="67" t="s">
        <v>620</v>
      </c>
      <c r="G154" s="63" t="s">
        <v>620</v>
      </c>
      <c r="H154" s="243"/>
      <c r="I154" s="243"/>
      <c r="J154" s="243"/>
      <c r="K154" s="24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54"/>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98" t="str">
        <f>HYPERLINK("https://twitter.com/md_chosen/status/807405341659041792","2:32.80")</f>
        <v>2:32.80</v>
      </c>
      <c r="BX154" s="179" t="str">
        <f>HYPERLINK("https://www.youtube.com/watch?v=QrrqNYKxkjE","2:29.17")</f>
        <v>2:29.17</v>
      </c>
      <c r="BY154" s="218"/>
      <c r="BZ154" s="218"/>
      <c r="CA154" s="218"/>
      <c r="CB154" s="218"/>
      <c r="CC154" s="218"/>
      <c r="CD154" s="218"/>
      <c r="CE154" s="218"/>
      <c r="CF154" s="236"/>
      <c r="CG154" s="236"/>
      <c r="CH154" s="236"/>
      <c r="CI154" s="236"/>
      <c r="CJ154" s="236"/>
      <c r="CK154" s="236"/>
      <c r="CL154" s="249"/>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27" t="s">
        <v>5108</v>
      </c>
      <c r="B155" s="130" t="s">
        <v>1317</v>
      </c>
      <c r="C155" s="131" t="s">
        <v>821</v>
      </c>
      <c r="D155" s="132" t="s">
        <v>896</v>
      </c>
      <c r="E155" s="133" t="s">
        <v>821</v>
      </c>
      <c r="F155" s="134" t="s">
        <v>619</v>
      </c>
      <c r="G155" s="130" t="s">
        <v>619</v>
      </c>
      <c r="H155" s="225"/>
      <c r="I155" s="186"/>
      <c r="J155" s="225"/>
      <c r="K155" s="186"/>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225"/>
      <c r="AH155" s="153" t="s">
        <v>5109</v>
      </c>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186"/>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189" t="s">
        <v>5110</v>
      </c>
      <c r="CB155" s="191"/>
      <c r="CC155" s="159" t="str">
        <f>HYPERLINK("https://youtu.be/mV2ghJzuZR8","45.03")</f>
        <v>45.03</v>
      </c>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225"/>
      <c r="EA155" s="225"/>
      <c r="EB155" s="225"/>
    </row>
    <row r="156" ht="15.75" customHeight="1">
      <c r="A156" s="524" t="s">
        <v>5111</v>
      </c>
      <c r="B156" s="63" t="s">
        <v>3383</v>
      </c>
      <c r="C156" s="64" t="s">
        <v>821</v>
      </c>
      <c r="D156" s="65" t="s">
        <v>896</v>
      </c>
      <c r="E156" s="66" t="s">
        <v>896</v>
      </c>
      <c r="F156" s="67" t="s">
        <v>821</v>
      </c>
      <c r="G156" s="63" t="s">
        <v>821</v>
      </c>
      <c r="H156" s="243"/>
      <c r="I156" s="163"/>
      <c r="J156" s="243"/>
      <c r="K156" s="243"/>
      <c r="L156" s="243"/>
      <c r="M156" s="243"/>
      <c r="N156" s="243"/>
      <c r="O156" s="243"/>
      <c r="P156" s="243"/>
      <c r="Q156" s="243"/>
      <c r="R156" s="243"/>
      <c r="S156" s="243"/>
      <c r="T156" s="243"/>
      <c r="U156" s="243"/>
      <c r="V156" s="243"/>
      <c r="W156" s="164"/>
      <c r="X156" s="254"/>
      <c r="Y156" s="324"/>
      <c r="Z156" s="254"/>
      <c r="AA156" s="254"/>
      <c r="AB156" s="254"/>
      <c r="AC156" s="254"/>
      <c r="AD156" s="254"/>
      <c r="AE156" s="254"/>
      <c r="AF156" s="254"/>
      <c r="AG156" s="254"/>
      <c r="AH156" s="324"/>
      <c r="AI156" s="32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67"/>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327"/>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122" t="s">
        <v>381</v>
      </c>
      <c r="EA156" s="220"/>
      <c r="EB156" s="220"/>
    </row>
    <row r="157">
      <c r="A157" s="527" t="s">
        <v>5112</v>
      </c>
      <c r="B157" s="130" t="s">
        <v>756</v>
      </c>
      <c r="C157" s="131" t="s">
        <v>821</v>
      </c>
      <c r="D157" s="132" t="s">
        <v>896</v>
      </c>
      <c r="E157" s="133" t="s">
        <v>896</v>
      </c>
      <c r="F157" s="134" t="s">
        <v>821</v>
      </c>
      <c r="G157" s="130" t="s">
        <v>821</v>
      </c>
      <c r="H157" s="225"/>
      <c r="I157" s="225"/>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153" t="s">
        <v>5113</v>
      </c>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23"/>
      <c r="DX157" s="225"/>
      <c r="DY157" s="225"/>
      <c r="DZ157" s="225"/>
      <c r="EA157" s="225"/>
      <c r="EB157" s="225"/>
    </row>
    <row r="158" ht="15.75" customHeight="1">
      <c r="A158" s="62" t="s">
        <v>5114</v>
      </c>
      <c r="B158" s="63" t="s">
        <v>3769</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8"/>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2894</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5115</v>
      </c>
      <c r="B159" s="130" t="s">
        <v>4083</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2159</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5116</v>
      </c>
      <c r="B160" s="63" t="s">
        <v>2288</v>
      </c>
      <c r="C160" s="64" t="s">
        <v>896</v>
      </c>
      <c r="D160" s="65" t="s">
        <v>896</v>
      </c>
      <c r="E160" s="66" t="s">
        <v>896</v>
      </c>
      <c r="F160" s="67" t="s">
        <v>896</v>
      </c>
      <c r="G160" s="63" t="s">
        <v>619</v>
      </c>
      <c r="H160" s="243"/>
      <c r="I160" s="163" t="s">
        <v>5117</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2960</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2070</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5118</v>
      </c>
      <c r="B161" s="130" t="s">
        <v>2401</v>
      </c>
      <c r="C161" s="131" t="s">
        <v>896</v>
      </c>
      <c r="D161" s="132" t="s">
        <v>896</v>
      </c>
      <c r="E161" s="133" t="s">
        <v>896</v>
      </c>
      <c r="F161" s="134" t="s">
        <v>3768</v>
      </c>
      <c r="G161" s="130" t="s">
        <v>4519</v>
      </c>
      <c r="H161" s="225"/>
      <c r="I161" s="185"/>
      <c r="J161" s="225"/>
      <c r="K161" s="185" t="s">
        <v>5119</v>
      </c>
      <c r="L161" s="225"/>
      <c r="M161" s="225"/>
      <c r="N161" s="225"/>
      <c r="O161" s="225"/>
      <c r="P161" s="225"/>
      <c r="Q161" s="225"/>
      <c r="R161" s="225"/>
      <c r="S161" s="225"/>
      <c r="T161" s="225"/>
      <c r="U161" s="225"/>
      <c r="V161" s="225"/>
      <c r="W161" s="164"/>
      <c r="X161" s="225"/>
      <c r="Y161" s="142" t="s">
        <v>5120</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5121</v>
      </c>
      <c r="AX161" s="225"/>
      <c r="AY161" s="170"/>
      <c r="AZ161" s="225"/>
      <c r="BA161" s="225"/>
      <c r="BB161" s="185" t="s">
        <v>5122</v>
      </c>
      <c r="BC161" s="225"/>
      <c r="BD161" s="225"/>
      <c r="BE161" s="225"/>
      <c r="BF161" s="225"/>
      <c r="BG161" s="225"/>
      <c r="BH161" s="225"/>
      <c r="BI161" s="225"/>
      <c r="BJ161" s="225"/>
      <c r="BK161" s="225"/>
      <c r="BL161" s="185" t="s">
        <v>3133</v>
      </c>
      <c r="BM161" s="225"/>
      <c r="BN161" s="225"/>
      <c r="BO161" s="170"/>
      <c r="BP161" s="225"/>
      <c r="BQ161" s="225"/>
      <c r="BR161" s="225"/>
      <c r="BS161" s="225"/>
      <c r="BT161" s="225"/>
      <c r="BU161" s="225"/>
      <c r="BV161" s="225"/>
      <c r="BW161" s="225"/>
      <c r="BX161" s="225"/>
      <c r="BY161" s="225"/>
      <c r="BZ161" s="225"/>
      <c r="CA161" s="225"/>
      <c r="CB161" s="225"/>
      <c r="CC161" s="142" t="s">
        <v>3622</v>
      </c>
      <c r="CD161" s="225"/>
      <c r="CE161" s="225"/>
      <c r="CF161" s="185" t="s">
        <v>5123</v>
      </c>
      <c r="CG161" s="225"/>
      <c r="CH161" s="225"/>
      <c r="CI161" s="225"/>
      <c r="CJ161" s="225"/>
      <c r="CK161" s="225"/>
      <c r="CL161" s="225"/>
      <c r="CM161" s="225"/>
      <c r="CN161" s="225"/>
      <c r="CO161" s="225"/>
      <c r="CP161" s="225"/>
      <c r="CQ161" s="225"/>
      <c r="CR161" s="225"/>
      <c r="CS161" s="170"/>
      <c r="CT161" s="142" t="s">
        <v>5124</v>
      </c>
      <c r="CU161" s="142" t="s">
        <v>4229</v>
      </c>
      <c r="CV161" s="225"/>
      <c r="CW161" s="225"/>
      <c r="CX161" s="225"/>
      <c r="CY161" s="225"/>
      <c r="CZ161" s="225"/>
      <c r="DA161" s="225"/>
      <c r="DB161" s="225"/>
      <c r="DC161" s="225"/>
      <c r="DD161" s="225"/>
      <c r="DE161" s="225"/>
      <c r="DF161" s="170"/>
      <c r="DG161" s="142" t="s">
        <v>5020</v>
      </c>
      <c r="DH161" s="225"/>
      <c r="DI161" s="225"/>
      <c r="DJ161" s="225"/>
      <c r="DK161" s="185" t="s">
        <v>5125</v>
      </c>
      <c r="DL161" s="185" t="s">
        <v>5126</v>
      </c>
      <c r="DM161" s="185" t="s">
        <v>5127</v>
      </c>
      <c r="DN161" s="225"/>
      <c r="DO161" s="225"/>
      <c r="DP161" s="225"/>
      <c r="DQ161" s="142" t="s">
        <v>2119</v>
      </c>
      <c r="DR161" s="225"/>
      <c r="DS161" s="225"/>
      <c r="DT161" s="142" t="s">
        <v>4844</v>
      </c>
      <c r="DU161" s="225"/>
      <c r="DV161" s="185"/>
      <c r="DW161" s="207" t="s">
        <v>2665</v>
      </c>
      <c r="DX161" s="225"/>
      <c r="DY161" s="225"/>
      <c r="DZ161" s="142" t="s">
        <v>5117</v>
      </c>
      <c r="EA161" s="225"/>
      <c r="EB161" s="225"/>
    </row>
    <row r="162" ht="15.75" customHeight="1">
      <c r="A162" s="62" t="s">
        <v>5128</v>
      </c>
      <c r="B162" s="63" t="s">
        <v>3761</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5129</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5130</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3044</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5131</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5132</v>
      </c>
      <c r="B166" s="63" t="s">
        <v>3768</v>
      </c>
      <c r="C166" s="64" t="s">
        <v>896</v>
      </c>
      <c r="D166" s="65" t="s">
        <v>896</v>
      </c>
      <c r="E166" s="66" t="s">
        <v>896</v>
      </c>
      <c r="F166" s="67" t="s">
        <v>896</v>
      </c>
      <c r="G166" s="63" t="s">
        <v>895</v>
      </c>
      <c r="H166" s="243"/>
      <c r="I166" s="243"/>
      <c r="J166" s="243"/>
      <c r="K166" s="163" t="s">
        <v>2096</v>
      </c>
      <c r="L166" s="243"/>
      <c r="M166" s="243"/>
      <c r="N166" s="243"/>
      <c r="O166" s="163" t="s">
        <v>5133</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5134</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9"/>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30"/>
      <c r="C167" s="531"/>
      <c r="D167" s="532"/>
      <c r="E167" s="533"/>
      <c r="F167" s="534"/>
      <c r="G167" s="53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3"/>
      <c r="DX167" s="225"/>
      <c r="DY167" s="225"/>
      <c r="DZ167" s="225"/>
      <c r="EA167" s="225"/>
      <c r="EB167" s="225"/>
    </row>
    <row r="168">
      <c r="A168" s="535"/>
      <c r="B168" s="536"/>
      <c r="C168" s="537"/>
      <c r="D168" s="538"/>
      <c r="E168" s="539"/>
      <c r="F168" s="540"/>
      <c r="G168" s="53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41"/>
      <c r="B169" s="530"/>
      <c r="C169" s="531"/>
      <c r="D169" s="532"/>
      <c r="E169" s="533"/>
      <c r="F169" s="534"/>
      <c r="G169" s="53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3"/>
      <c r="DX169" s="225"/>
      <c r="DY169" s="225"/>
      <c r="DZ169" s="225"/>
      <c r="EA169" s="225"/>
      <c r="EB169" s="225"/>
    </row>
    <row r="170">
      <c r="A170" s="535"/>
      <c r="B170" s="536"/>
      <c r="C170" s="537"/>
      <c r="D170" s="538"/>
      <c r="E170" s="539"/>
      <c r="F170" s="540"/>
      <c r="G170" s="53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41"/>
      <c r="B171" s="530"/>
      <c r="C171" s="531"/>
      <c r="D171" s="532"/>
      <c r="E171" s="533"/>
      <c r="F171" s="534"/>
      <c r="G171" s="53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3"/>
      <c r="DX171" s="225"/>
      <c r="DY171" s="225"/>
      <c r="DZ171" s="225"/>
      <c r="EA171" s="225"/>
      <c r="EB171" s="225"/>
    </row>
    <row r="172">
      <c r="A172" s="535"/>
      <c r="B172" s="536"/>
      <c r="C172" s="537"/>
      <c r="D172" s="538"/>
      <c r="E172" s="539"/>
      <c r="F172" s="540"/>
      <c r="G172" s="53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41"/>
      <c r="B173" s="530"/>
      <c r="C173" s="531"/>
      <c r="D173" s="532"/>
      <c r="E173" s="533"/>
      <c r="F173" s="534"/>
      <c r="G173" s="53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3"/>
      <c r="DX173" s="225"/>
      <c r="DY173" s="225"/>
      <c r="DZ173" s="225"/>
      <c r="EA173" s="225"/>
      <c r="EB173" s="225"/>
    </row>
    <row r="174">
      <c r="A174" s="535"/>
      <c r="B174" s="536"/>
      <c r="C174" s="537"/>
      <c r="D174" s="538"/>
      <c r="E174" s="539"/>
      <c r="F174" s="540"/>
      <c r="G174" s="53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41"/>
      <c r="B175" s="530"/>
      <c r="C175" s="531"/>
      <c r="D175" s="532"/>
      <c r="E175" s="533"/>
      <c r="F175" s="534"/>
      <c r="G175" s="53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3"/>
      <c r="DX175" s="225"/>
      <c r="DY175" s="225"/>
      <c r="DZ175" s="225"/>
      <c r="EA175" s="225"/>
      <c r="EB175" s="225"/>
    </row>
    <row r="176">
      <c r="A176" s="535"/>
      <c r="B176" s="536"/>
      <c r="C176" s="537"/>
      <c r="D176" s="538"/>
      <c r="E176" s="539"/>
      <c r="F176" s="540"/>
      <c r="G176" s="53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41"/>
      <c r="B177" s="530"/>
      <c r="C177" s="531"/>
      <c r="D177" s="532"/>
      <c r="E177" s="533"/>
      <c r="F177" s="534"/>
      <c r="G177" s="53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3"/>
      <c r="DX177" s="225"/>
      <c r="DY177" s="225"/>
      <c r="DZ177" s="225"/>
      <c r="EA177" s="225"/>
      <c r="EB177" s="225"/>
    </row>
    <row r="178">
      <c r="A178" s="535"/>
      <c r="B178" s="536"/>
      <c r="C178" s="537"/>
      <c r="D178" s="538"/>
      <c r="E178" s="539"/>
      <c r="F178" s="540"/>
      <c r="G178" s="53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41"/>
      <c r="B179" s="530"/>
      <c r="C179" s="531"/>
      <c r="D179" s="532"/>
      <c r="E179" s="533"/>
      <c r="F179" s="534"/>
      <c r="G179" s="53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3"/>
      <c r="DX179" s="225"/>
      <c r="DY179" s="225"/>
      <c r="DZ179" s="225"/>
      <c r="EA179" s="225"/>
      <c r="EB179" s="225"/>
    </row>
    <row r="180">
      <c r="A180" s="53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41"/>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3"/>
      <c r="DX181" s="225"/>
      <c r="DY181" s="225"/>
      <c r="DZ181" s="225"/>
      <c r="EA181" s="225"/>
      <c r="EB181" s="225"/>
    </row>
    <row r="182">
      <c r="A182" s="53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41"/>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3"/>
      <c r="DX183" s="225"/>
      <c r="DY183" s="225"/>
      <c r="DZ183" s="225"/>
      <c r="EA183" s="225"/>
      <c r="EB183" s="225"/>
    </row>
    <row r="184">
      <c r="A184" s="53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41"/>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3"/>
      <c r="DX185" s="225"/>
      <c r="DY185" s="225"/>
      <c r="DZ185" s="225"/>
      <c r="EA185" s="225"/>
      <c r="EB185" s="225"/>
    </row>
    <row r="186">
      <c r="A186" s="53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41"/>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3"/>
      <c r="DX187" s="225"/>
      <c r="DY187" s="225"/>
      <c r="DZ187" s="225"/>
      <c r="EA187" s="225"/>
      <c r="EB187" s="225"/>
    </row>
    <row r="188">
      <c r="A188" s="53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41"/>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3"/>
      <c r="DX189" s="225"/>
      <c r="DY189" s="225"/>
      <c r="DZ189" s="225"/>
      <c r="EA189" s="225"/>
      <c r="EB189" s="225"/>
    </row>
    <row r="190">
      <c r="A190" s="53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41"/>
      <c r="B191" s="530"/>
      <c r="C191" s="531"/>
      <c r="D191" s="532"/>
      <c r="E191" s="533"/>
      <c r="F191" s="534"/>
      <c r="G191" s="53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3"/>
      <c r="DX191" s="225"/>
      <c r="DY191" s="225"/>
      <c r="DZ191" s="225"/>
      <c r="EA191" s="225"/>
      <c r="EB191" s="225"/>
    </row>
    <row r="192">
      <c r="A192" s="53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41"/>
      <c r="B193" s="530"/>
      <c r="C193" s="531"/>
      <c r="D193" s="532"/>
      <c r="E193" s="533"/>
      <c r="F193" s="534"/>
      <c r="G193" s="53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3"/>
      <c r="DX193" s="225"/>
      <c r="DY193" s="225"/>
      <c r="DZ193" s="225"/>
      <c r="EA193" s="225"/>
      <c r="EB193" s="225"/>
    </row>
    <row r="194">
      <c r="A194" s="53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41"/>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3"/>
      <c r="DX195" s="225"/>
      <c r="DY195" s="225"/>
      <c r="DZ195" s="225"/>
      <c r="EA195" s="225"/>
      <c r="EB195" s="225"/>
    </row>
    <row r="196">
      <c r="A196" s="53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41"/>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3"/>
      <c r="DX197" s="225"/>
      <c r="DY197" s="225"/>
      <c r="DZ197" s="225"/>
      <c r="EA197" s="225"/>
      <c r="EB197" s="225"/>
    </row>
    <row r="198">
      <c r="A198" s="53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41"/>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3"/>
      <c r="DX199" s="225"/>
      <c r="DY199" s="225"/>
      <c r="DZ199" s="225"/>
      <c r="EA199" s="225"/>
      <c r="EB199" s="225"/>
    </row>
    <row r="200">
      <c r="A200" s="535"/>
      <c r="B200" s="536"/>
      <c r="C200" s="537"/>
      <c r="D200" s="538"/>
      <c r="E200" s="539"/>
      <c r="F200" s="540"/>
      <c r="G200" s="53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41"/>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3"/>
      <c r="DX201" s="225"/>
      <c r="DY201" s="225"/>
      <c r="DZ201" s="225"/>
      <c r="EA201" s="225"/>
      <c r="EB201" s="225"/>
    </row>
    <row r="202">
      <c r="A202" s="53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41"/>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3"/>
      <c r="DX203" s="225"/>
      <c r="DY203" s="225"/>
      <c r="DZ203" s="225"/>
      <c r="EA203" s="225"/>
      <c r="EB203" s="225"/>
    </row>
    <row r="204">
      <c r="A204" s="53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41"/>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3"/>
      <c r="DX205" s="225"/>
      <c r="DY205" s="225"/>
      <c r="DZ205" s="225"/>
      <c r="EA205" s="225"/>
      <c r="EB205" s="225"/>
    </row>
    <row r="206">
      <c r="A206" s="53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41"/>
      <c r="B207" s="530"/>
      <c r="C207" s="531"/>
      <c r="D207" s="532"/>
      <c r="E207" s="533"/>
      <c r="F207" s="534"/>
      <c r="G207" s="53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3"/>
      <c r="DX207" s="225"/>
      <c r="DY207" s="225"/>
      <c r="DZ207" s="225"/>
      <c r="EA207" s="225"/>
      <c r="EB207" s="225"/>
    </row>
    <row r="208">
      <c r="A208" s="535"/>
      <c r="B208" s="536"/>
      <c r="C208" s="537"/>
      <c r="D208" s="538"/>
      <c r="E208" s="539"/>
      <c r="F208" s="540"/>
      <c r="G208" s="53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41"/>
      <c r="B209" s="530"/>
      <c r="C209" s="531"/>
      <c r="D209" s="532"/>
      <c r="E209" s="533"/>
      <c r="F209" s="534"/>
      <c r="G209" s="53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3"/>
      <c r="DX209" s="225"/>
      <c r="DY209" s="225"/>
      <c r="DZ209" s="225"/>
      <c r="EA209" s="225"/>
      <c r="EB209" s="225"/>
    </row>
    <row r="210">
      <c r="A210" s="535"/>
      <c r="B210" s="536"/>
      <c r="C210" s="537"/>
      <c r="D210" s="538"/>
      <c r="E210" s="539"/>
      <c r="F210" s="540"/>
      <c r="G210" s="53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41"/>
      <c r="B211" s="530"/>
      <c r="C211" s="531"/>
      <c r="D211" s="532"/>
      <c r="E211" s="533"/>
      <c r="F211" s="534"/>
      <c r="G211" s="53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3"/>
      <c r="DX211" s="225"/>
      <c r="DY211" s="225"/>
      <c r="DZ211" s="225"/>
      <c r="EA211" s="225"/>
      <c r="EB211" s="225"/>
    </row>
    <row r="212">
      <c r="A212" s="535"/>
      <c r="B212" s="536"/>
      <c r="C212" s="537"/>
      <c r="D212" s="538"/>
      <c r="E212" s="539"/>
      <c r="F212" s="540"/>
      <c r="G212" s="53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41"/>
      <c r="B213" s="530"/>
      <c r="C213" s="531"/>
      <c r="D213" s="532"/>
      <c r="E213" s="533"/>
      <c r="F213" s="534"/>
      <c r="G213" s="53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3"/>
      <c r="DX213" s="225"/>
      <c r="DY213" s="225"/>
      <c r="DZ213" s="225"/>
      <c r="EA213" s="225"/>
      <c r="EB213" s="225"/>
    </row>
    <row r="214">
      <c r="A214" s="535"/>
      <c r="B214" s="536"/>
      <c r="C214" s="537"/>
      <c r="D214" s="538"/>
      <c r="E214" s="539"/>
      <c r="F214" s="540"/>
      <c r="G214" s="53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41"/>
      <c r="B215" s="530"/>
      <c r="C215" s="531"/>
      <c r="D215" s="532"/>
      <c r="E215" s="533"/>
      <c r="F215" s="534"/>
      <c r="G215" s="53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3"/>
      <c r="DX215" s="225"/>
      <c r="DY215" s="225"/>
      <c r="DZ215" s="225"/>
      <c r="EA215" s="225"/>
      <c r="EB215" s="225"/>
    </row>
    <row r="216">
      <c r="A216" s="535"/>
      <c r="B216" s="536"/>
      <c r="C216" s="537"/>
      <c r="D216" s="538"/>
      <c r="E216" s="539"/>
      <c r="F216" s="540"/>
      <c r="G216" s="53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41"/>
      <c r="B217" s="530"/>
      <c r="C217" s="531"/>
      <c r="D217" s="532"/>
      <c r="E217" s="533"/>
      <c r="F217" s="534"/>
      <c r="G217" s="53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3"/>
      <c r="DX217" s="225"/>
      <c r="DY217" s="225"/>
      <c r="DZ217" s="225"/>
      <c r="EA217" s="225"/>
      <c r="EB217" s="225"/>
    </row>
    <row r="218">
      <c r="A218" s="535"/>
      <c r="B218" s="536"/>
      <c r="C218" s="537"/>
      <c r="D218" s="538"/>
      <c r="E218" s="539"/>
      <c r="F218" s="540"/>
      <c r="G218" s="53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41"/>
      <c r="B219" s="530"/>
      <c r="C219" s="531"/>
      <c r="D219" s="532"/>
      <c r="E219" s="533"/>
      <c r="F219" s="534"/>
      <c r="G219" s="53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3"/>
      <c r="DX219" s="225"/>
      <c r="DY219" s="225"/>
      <c r="DZ219" s="225"/>
      <c r="EA219" s="225"/>
      <c r="EB219" s="225"/>
    </row>
    <row r="220">
      <c r="A220" s="535"/>
      <c r="B220" s="536"/>
      <c r="C220" s="537"/>
      <c r="D220" s="538"/>
      <c r="E220" s="539"/>
      <c r="F220" s="540"/>
      <c r="G220" s="53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41"/>
      <c r="B221" s="530"/>
      <c r="C221" s="531"/>
      <c r="D221" s="532"/>
      <c r="E221" s="533"/>
      <c r="F221" s="534"/>
      <c r="G221" s="53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3"/>
      <c r="DX221" s="225"/>
      <c r="DY221" s="225"/>
      <c r="DZ221" s="225"/>
      <c r="EA221" s="225"/>
      <c r="EB221" s="225"/>
    </row>
    <row r="222">
      <c r="A222" s="535"/>
      <c r="B222" s="536"/>
      <c r="C222" s="537"/>
      <c r="D222" s="538"/>
      <c r="E222" s="539"/>
      <c r="F222" s="540"/>
      <c r="G222" s="53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41"/>
      <c r="B223" s="530"/>
      <c r="C223" s="531"/>
      <c r="D223" s="532"/>
      <c r="E223" s="533"/>
      <c r="F223" s="534"/>
      <c r="G223" s="53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3"/>
      <c r="DX223" s="225"/>
      <c r="DY223" s="225"/>
      <c r="DZ223" s="225"/>
      <c r="EA223" s="225"/>
      <c r="EB223" s="225"/>
    </row>
    <row r="224">
      <c r="A224" s="535"/>
      <c r="B224" s="536"/>
      <c r="C224" s="537"/>
      <c r="D224" s="538"/>
      <c r="E224" s="539"/>
      <c r="F224" s="540"/>
      <c r="G224" s="53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41"/>
      <c r="B225" s="530"/>
      <c r="C225" s="531"/>
      <c r="D225" s="532"/>
      <c r="E225" s="533"/>
      <c r="F225" s="534"/>
      <c r="G225" s="53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3"/>
      <c r="DX225" s="225"/>
      <c r="DY225" s="225"/>
      <c r="DZ225" s="225"/>
      <c r="EA225" s="225"/>
      <c r="EB225" s="225"/>
    </row>
    <row r="226">
      <c r="A226" s="53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41"/>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3"/>
      <c r="DX227" s="225"/>
      <c r="DY227" s="225"/>
      <c r="DZ227" s="225"/>
      <c r="EA227" s="225"/>
      <c r="EB227" s="225"/>
    </row>
    <row r="228">
      <c r="A228" s="53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41"/>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3"/>
      <c r="DX229" s="225"/>
      <c r="DY229" s="225"/>
      <c r="DZ229" s="225"/>
      <c r="EA229" s="225"/>
      <c r="EB229" s="225"/>
    </row>
    <row r="230">
      <c r="A230" s="53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41"/>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3"/>
      <c r="DX231" s="225"/>
      <c r="DY231" s="225"/>
      <c r="DZ231" s="225"/>
      <c r="EA231" s="225"/>
      <c r="EB231" s="225"/>
    </row>
    <row r="232">
      <c r="A232" s="53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41"/>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3"/>
      <c r="DX233" s="225"/>
      <c r="DY233" s="225"/>
      <c r="DZ233" s="225"/>
      <c r="EA233" s="225"/>
      <c r="EB233" s="225"/>
    </row>
    <row r="234">
      <c r="A234" s="53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41"/>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3"/>
      <c r="DX235" s="225"/>
      <c r="DY235" s="225"/>
      <c r="DZ235" s="225"/>
      <c r="EA235" s="225"/>
      <c r="EB235" s="225"/>
    </row>
    <row r="236">
      <c r="A236" s="53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41"/>
      <c r="B237" s="530"/>
      <c r="C237" s="531"/>
      <c r="D237" s="532"/>
      <c r="E237" s="533"/>
      <c r="F237" s="534"/>
      <c r="G237" s="53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3"/>
      <c r="DX237" s="225"/>
      <c r="DY237" s="225"/>
      <c r="DZ237" s="225"/>
      <c r="EA237" s="225"/>
      <c r="EB237" s="225"/>
    </row>
    <row r="238">
      <c r="A238" s="53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41"/>
      <c r="B239" s="530"/>
      <c r="C239" s="531"/>
      <c r="D239" s="532"/>
      <c r="E239" s="533"/>
      <c r="F239" s="534"/>
      <c r="G239" s="53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3"/>
      <c r="DX239" s="225"/>
      <c r="DY239" s="225"/>
      <c r="DZ239" s="225"/>
      <c r="EA239" s="225"/>
      <c r="EB239" s="225"/>
    </row>
    <row r="240">
      <c r="A240" s="53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41"/>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3"/>
      <c r="DX241" s="225"/>
      <c r="DY241" s="225"/>
      <c r="DZ241" s="225"/>
      <c r="EA241" s="225"/>
      <c r="EB241" s="225"/>
    </row>
    <row r="242">
      <c r="A242" s="53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41"/>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3"/>
      <c r="DX243" s="225"/>
      <c r="DY243" s="225"/>
      <c r="DZ243" s="225"/>
      <c r="EA243" s="225"/>
      <c r="EB243" s="225"/>
    </row>
    <row r="244">
      <c r="A244" s="53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41"/>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3"/>
      <c r="DX245" s="225"/>
      <c r="DY245" s="225"/>
      <c r="DZ245" s="225"/>
      <c r="EA245" s="225"/>
      <c r="EB245" s="225"/>
    </row>
    <row r="246">
      <c r="A246" s="535"/>
      <c r="B246" s="536"/>
      <c r="C246" s="537"/>
      <c r="D246" s="538"/>
      <c r="E246" s="539"/>
      <c r="F246" s="540"/>
      <c r="G246" s="53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41"/>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3"/>
      <c r="DX247" s="225"/>
      <c r="DY247" s="225"/>
      <c r="DZ247" s="225"/>
      <c r="EA247" s="225"/>
      <c r="EB247" s="225"/>
    </row>
    <row r="248">
      <c r="A248" s="53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41"/>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3"/>
      <c r="DX249" s="225"/>
      <c r="DY249" s="225"/>
      <c r="DZ249" s="225"/>
      <c r="EA249" s="225"/>
      <c r="EB249" s="225"/>
    </row>
    <row r="250">
      <c r="A250" s="53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41"/>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3"/>
      <c r="DX251" s="225"/>
      <c r="DY251" s="225"/>
      <c r="DZ251" s="225"/>
      <c r="EA251" s="225"/>
      <c r="EB251" s="225"/>
    </row>
    <row r="252">
      <c r="A252" s="53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41"/>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3"/>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C2:E3"/>
    <mergeCell ref="F2:G3"/>
    <mergeCell ref="H2:H3"/>
    <mergeCell ref="I2:I3"/>
    <mergeCell ref="J2:K2"/>
    <mergeCell ref="A2:A3"/>
    <mergeCell ref="B2:B3"/>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H29"/>
    <hyperlink r:id="rId1314" ref="I29"/>
    <hyperlink r:id="rId1315" ref="J29"/>
    <hyperlink r:id="rId1316" ref="K29"/>
    <hyperlink r:id="rId1317" ref="L29"/>
    <hyperlink r:id="rId1318" ref="N29"/>
    <hyperlink r:id="rId1319" ref="O29"/>
    <hyperlink r:id="rId1320" ref="P29"/>
    <hyperlink r:id="rId1321" ref="X29"/>
    <hyperlink r:id="rId1322" ref="Y29"/>
    <hyperlink r:id="rId1323" ref="Z29"/>
    <hyperlink r:id="rId1324" ref="AA29"/>
    <hyperlink r:id="rId1325" ref="AB29"/>
    <hyperlink r:id="rId1326" ref="AC29"/>
    <hyperlink r:id="rId1327" ref="AD29"/>
    <hyperlink r:id="rId1328" ref="AE29"/>
    <hyperlink r:id="rId1329" ref="AF29"/>
    <hyperlink r:id="rId1330" ref="AL29"/>
    <hyperlink r:id="rId1331" ref="AM29"/>
    <hyperlink r:id="rId1332" ref="AO29"/>
    <hyperlink r:id="rId1333" ref="AS29"/>
    <hyperlink r:id="rId1334" ref="AT29"/>
    <hyperlink r:id="rId1335" ref="AZ29"/>
    <hyperlink r:id="rId1336" ref="BA29"/>
    <hyperlink r:id="rId1337" ref="BB29"/>
    <hyperlink r:id="rId1338" ref="BC29"/>
    <hyperlink r:id="rId1339" ref="BD29"/>
    <hyperlink r:id="rId1340" ref="BE29"/>
    <hyperlink r:id="rId1341" ref="BG29"/>
    <hyperlink r:id="rId1342" ref="BH29"/>
    <hyperlink r:id="rId1343" ref="BJ29"/>
    <hyperlink r:id="rId1344" ref="BL29"/>
    <hyperlink r:id="rId1345" ref="BP29"/>
    <hyperlink r:id="rId1346" ref="BQ29"/>
    <hyperlink r:id="rId1347" ref="BR29"/>
    <hyperlink r:id="rId1348" ref="BS29"/>
    <hyperlink r:id="rId1349" ref="BT29"/>
    <hyperlink r:id="rId1350" ref="BU29"/>
    <hyperlink r:id="rId1351" ref="BV29"/>
    <hyperlink r:id="rId1352" ref="BW29"/>
    <hyperlink r:id="rId1353" ref="BY29"/>
    <hyperlink r:id="rId1354" ref="CB29"/>
    <hyperlink r:id="rId1355" ref="CF29"/>
    <hyperlink r:id="rId1356" ref="CG29"/>
    <hyperlink r:id="rId1357" ref="CH29"/>
    <hyperlink r:id="rId1358" ref="CI29"/>
    <hyperlink r:id="rId1359" ref="CJ29"/>
    <hyperlink r:id="rId1360" ref="CK29"/>
    <hyperlink r:id="rId1361" ref="CL29"/>
    <hyperlink r:id="rId1362" ref="CM29"/>
    <hyperlink r:id="rId1363" ref="CT29"/>
    <hyperlink r:id="rId1364" ref="CU29"/>
    <hyperlink r:id="rId1365" ref="CV29"/>
    <hyperlink r:id="rId1366" ref="CW29"/>
    <hyperlink r:id="rId1367" ref="CX29"/>
    <hyperlink r:id="rId1368" ref="CY29"/>
    <hyperlink r:id="rId1369" ref="CZ29"/>
    <hyperlink r:id="rId1370" ref="DA29"/>
    <hyperlink r:id="rId1371" ref="DG29"/>
    <hyperlink r:id="rId1372" ref="DJ29"/>
    <hyperlink r:id="rId1373" ref="DK29"/>
    <hyperlink r:id="rId1374" ref="DL29"/>
    <hyperlink r:id="rId1375" ref="DM29"/>
    <hyperlink r:id="rId1376" ref="DN29"/>
    <hyperlink r:id="rId1377" ref="DO29"/>
    <hyperlink r:id="rId1378" ref="DP29"/>
    <hyperlink r:id="rId1379" ref="DQ29"/>
    <hyperlink r:id="rId1380" ref="DT29"/>
    <hyperlink r:id="rId1381" ref="DW29"/>
    <hyperlink r:id="rId1382" ref="K30"/>
    <hyperlink r:id="rId1383" ref="AB30"/>
    <hyperlink r:id="rId1384" ref="AT30"/>
    <hyperlink r:id="rId1385" ref="BP30"/>
    <hyperlink r:id="rId1386" ref="CM30"/>
    <hyperlink r:id="rId1387" ref="DK30"/>
    <hyperlink r:id="rId1388" ref="DQ30"/>
    <hyperlink r:id="rId1389" ref="CZ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6"/>
    <hyperlink r:id="rId1481" ref="J36"/>
    <hyperlink r:id="rId1482" ref="K36"/>
    <hyperlink r:id="rId1483" ref="L36"/>
    <hyperlink r:id="rId1484" ref="M36"/>
    <hyperlink r:id="rId1485" ref="N36"/>
    <hyperlink r:id="rId1486" ref="V36"/>
    <hyperlink r:id="rId1487" ref="Y36"/>
    <hyperlink r:id="rId1488" ref="Z36"/>
    <hyperlink r:id="rId1489" ref="AA36"/>
    <hyperlink r:id="rId1490" ref="AB36"/>
    <hyperlink r:id="rId1491" ref="AF36"/>
    <hyperlink r:id="rId1492" ref="AJ36"/>
    <hyperlink r:id="rId1493" ref="AO36"/>
    <hyperlink r:id="rId1494" ref="AS36"/>
    <hyperlink r:id="rId1495" ref="BG36"/>
    <hyperlink r:id="rId1496" ref="BH36"/>
    <hyperlink r:id="rId1497" ref="CB36"/>
    <hyperlink r:id="rId1498" ref="CC36"/>
    <hyperlink r:id="rId1499" ref="CD36"/>
    <hyperlink r:id="rId1500" ref="CG36"/>
    <hyperlink r:id="rId1501" ref="CV36"/>
    <hyperlink r:id="rId1502" ref="CX36"/>
    <hyperlink r:id="rId1503" ref="CZ36"/>
    <hyperlink r:id="rId1504" ref="DA36"/>
    <hyperlink r:id="rId1505" ref="DZ36"/>
    <hyperlink r:id="rId1506" ref="K38"/>
    <hyperlink r:id="rId1507" ref="L38"/>
    <hyperlink r:id="rId1508" ref="N38"/>
    <hyperlink r:id="rId1509" ref="O38"/>
    <hyperlink r:id="rId1510" ref="P38"/>
    <hyperlink r:id="rId1511" ref="AA38"/>
    <hyperlink r:id="rId1512" ref="AC38"/>
    <hyperlink r:id="rId1513" ref="AM38"/>
    <hyperlink r:id="rId1514" ref="AR38"/>
    <hyperlink r:id="rId1515" ref="AZ38"/>
    <hyperlink r:id="rId1516" ref="BB38"/>
    <hyperlink r:id="rId1517" ref="BC38"/>
    <hyperlink r:id="rId1518" ref="BG38"/>
    <hyperlink r:id="rId1519" ref="BQ38"/>
    <hyperlink r:id="rId1520" ref="BR38"/>
    <hyperlink r:id="rId1521" ref="BS38"/>
    <hyperlink r:id="rId1522" ref="BT38"/>
    <hyperlink r:id="rId1523" ref="BU38"/>
    <hyperlink r:id="rId1524" ref="BX38"/>
    <hyperlink r:id="rId1525" ref="BZ38"/>
    <hyperlink r:id="rId1526" ref="CF38"/>
    <hyperlink r:id="rId1527" ref="CL38"/>
    <hyperlink r:id="rId1528" ref="CO38"/>
    <hyperlink r:id="rId1529" ref="CZ38"/>
    <hyperlink r:id="rId1530" ref="DO38"/>
    <hyperlink r:id="rId1531" ref="DQ38"/>
    <hyperlink r:id="rId1532" ref="DY38"/>
    <hyperlink r:id="rId1533" ref="J39"/>
    <hyperlink r:id="rId1534" ref="K39"/>
    <hyperlink r:id="rId1535" ref="N39"/>
    <hyperlink r:id="rId1536" ref="BQ39"/>
    <hyperlink r:id="rId1537" ref="BU39"/>
    <hyperlink r:id="rId1538" ref="CL39"/>
    <hyperlink r:id="rId1539" ref="CM39"/>
    <hyperlink r:id="rId1540" ref="CV39"/>
    <hyperlink r:id="rId1541" ref="CZ39"/>
    <hyperlink r:id="rId1542" ref="K40"/>
    <hyperlink r:id="rId1543" ref="L40"/>
    <hyperlink r:id="rId1544" ref="Q40"/>
    <hyperlink r:id="rId1545" ref="V40"/>
    <hyperlink r:id="rId1546" ref="BA40"/>
    <hyperlink r:id="rId1547" ref="BB40"/>
    <hyperlink r:id="rId1548" ref="BG40"/>
    <hyperlink r:id="rId1549" ref="BP40"/>
    <hyperlink r:id="rId1550" ref="CV40"/>
    <hyperlink r:id="rId1551" ref="DA40"/>
    <hyperlink r:id="rId1552" ref="CF42"/>
    <hyperlink r:id="rId1553" ref="CW42"/>
    <hyperlink r:id="rId1554" ref="J43"/>
    <hyperlink r:id="rId1555" ref="K43"/>
    <hyperlink r:id="rId1556" ref="N43"/>
    <hyperlink r:id="rId1557" ref="O43"/>
    <hyperlink r:id="rId1558" ref="P43"/>
    <hyperlink r:id="rId1559" ref="X43"/>
    <hyperlink r:id="rId1560" ref="Y43"/>
    <hyperlink r:id="rId1561" ref="Z43"/>
    <hyperlink r:id="rId1562" ref="AA43"/>
    <hyperlink r:id="rId1563" ref="AB43"/>
    <hyperlink r:id="rId1564" ref="AC43"/>
    <hyperlink r:id="rId1565" ref="AF43"/>
    <hyperlink r:id="rId1566" ref="AI43"/>
    <hyperlink r:id="rId1567" ref="AM43"/>
    <hyperlink r:id="rId1568" ref="AS43"/>
    <hyperlink r:id="rId1569" ref="AT43"/>
    <hyperlink r:id="rId1570" ref="AZ43"/>
    <hyperlink r:id="rId1571" ref="BB43"/>
    <hyperlink r:id="rId1572" ref="BC43"/>
    <hyperlink r:id="rId1573" ref="BD43"/>
    <hyperlink r:id="rId1574" ref="BE43"/>
    <hyperlink r:id="rId1575" ref="BG43"/>
    <hyperlink r:id="rId1576" ref="BH43"/>
    <hyperlink r:id="rId1577" ref="BJ43"/>
    <hyperlink r:id="rId1578" ref="BQ43"/>
    <hyperlink r:id="rId1579" ref="BR43"/>
    <hyperlink r:id="rId1580" ref="BS43"/>
    <hyperlink r:id="rId1581" ref="BU43"/>
    <hyperlink r:id="rId1582" ref="BY43"/>
    <hyperlink r:id="rId1583" ref="CL43"/>
    <hyperlink r:id="rId1584" ref="CM43"/>
    <hyperlink r:id="rId1585" ref="CU43"/>
    <hyperlink r:id="rId1586" ref="CV43"/>
    <hyperlink r:id="rId1587" ref="CW43"/>
    <hyperlink r:id="rId1588" ref="DA43"/>
    <hyperlink r:id="rId1589" ref="DE43"/>
    <hyperlink r:id="rId1590" ref="DJ43"/>
    <hyperlink r:id="rId1591" ref="DN43"/>
    <hyperlink r:id="rId1592" ref="DR43"/>
    <hyperlink r:id="rId1593" ref="DT43"/>
    <hyperlink r:id="rId1594" ref="J44"/>
    <hyperlink r:id="rId1595" ref="K44"/>
    <hyperlink r:id="rId1596" ref="P44"/>
    <hyperlink r:id="rId1597" ref="X44"/>
    <hyperlink r:id="rId1598" ref="AA44"/>
    <hyperlink r:id="rId1599" ref="AB44"/>
    <hyperlink r:id="rId1600" ref="AC44"/>
    <hyperlink r:id="rId1601" ref="AM44"/>
    <hyperlink r:id="rId1602" ref="AT44"/>
    <hyperlink r:id="rId1603" ref="AZ44"/>
    <hyperlink r:id="rId1604" ref="BA44"/>
    <hyperlink r:id="rId1605" ref="BB44"/>
    <hyperlink r:id="rId1606" ref="BC44"/>
    <hyperlink r:id="rId1607" ref="BG44"/>
    <hyperlink r:id="rId1608" ref="BQ44"/>
    <hyperlink r:id="rId1609" ref="BR44"/>
    <hyperlink r:id="rId1610" ref="BT44"/>
    <hyperlink r:id="rId1611" ref="BU44"/>
    <hyperlink r:id="rId1612" ref="BY44"/>
    <hyperlink r:id="rId1613" ref="CH44"/>
    <hyperlink r:id="rId1614" ref="CL44"/>
    <hyperlink r:id="rId1615" ref="CX44"/>
    <hyperlink r:id="rId1616" ref="CY44"/>
    <hyperlink r:id="rId1617" ref="CZ44"/>
    <hyperlink r:id="rId1618" ref="H45"/>
    <hyperlink r:id="rId1619" ref="I45"/>
    <hyperlink r:id="rId1620" ref="J45"/>
    <hyperlink r:id="rId1621" ref="K45"/>
    <hyperlink r:id="rId1622" ref="L45"/>
    <hyperlink r:id="rId1623" ref="M45"/>
    <hyperlink r:id="rId1624" ref="P45"/>
    <hyperlink r:id="rId1625" ref="X45"/>
    <hyperlink r:id="rId1626" ref="Y45"/>
    <hyperlink r:id="rId1627" ref="Z45"/>
    <hyperlink r:id="rId1628" ref="AA45"/>
    <hyperlink r:id="rId1629" ref="AB45"/>
    <hyperlink r:id="rId1630" ref="AD45"/>
    <hyperlink r:id="rId1631" ref="AF45"/>
    <hyperlink r:id="rId1632" ref="AM45"/>
    <hyperlink r:id="rId1633" ref="AS45"/>
    <hyperlink r:id="rId1634" ref="AT45"/>
    <hyperlink r:id="rId1635" ref="AZ45"/>
    <hyperlink r:id="rId1636" ref="BA45"/>
    <hyperlink r:id="rId1637" ref="BD45"/>
    <hyperlink r:id="rId1638" ref="BR45"/>
    <hyperlink r:id="rId1639" ref="CF45"/>
    <hyperlink r:id="rId1640" ref="CG45"/>
    <hyperlink r:id="rId1641" ref="CL45"/>
    <hyperlink r:id="rId1642" ref="CV45"/>
    <hyperlink r:id="rId1643" ref="DG45"/>
    <hyperlink r:id="rId1644" ref="DJ45"/>
    <hyperlink r:id="rId1645" ref="DN45"/>
    <hyperlink r:id="rId1646" ref="DT45"/>
    <hyperlink r:id="rId1647" ref="K46"/>
    <hyperlink r:id="rId1648" ref="L46"/>
    <hyperlink r:id="rId1649" ref="CG46"/>
    <hyperlink r:id="rId1650" ref="N47"/>
    <hyperlink r:id="rId1651" ref="X47"/>
    <hyperlink r:id="rId1652" ref="BH47"/>
    <hyperlink r:id="rId1653" ref="BQ47"/>
    <hyperlink r:id="rId1654" ref="BR47"/>
    <hyperlink r:id="rId1655" ref="BT47"/>
    <hyperlink r:id="rId1656" ref="BU47"/>
    <hyperlink r:id="rId1657" ref="BY47"/>
    <hyperlink r:id="rId1658" ref="CL47"/>
    <hyperlink r:id="rId1659" ref="DN47"/>
    <hyperlink r:id="rId1660" ref="H48"/>
    <hyperlink r:id="rId1661" ref="J48"/>
    <hyperlink r:id="rId1662" ref="L48"/>
    <hyperlink r:id="rId1663" ref="M48"/>
    <hyperlink r:id="rId1664" ref="O48"/>
    <hyperlink r:id="rId1665" ref="P48"/>
    <hyperlink r:id="rId1666" ref="R48"/>
    <hyperlink r:id="rId1667" ref="S48"/>
    <hyperlink r:id="rId1668" ref="Y48"/>
    <hyperlink r:id="rId1669" ref="AA48"/>
    <hyperlink r:id="rId1670" ref="AF48"/>
    <hyperlink r:id="rId1671" ref="AG48"/>
    <hyperlink r:id="rId1672" ref="AJ48"/>
    <hyperlink r:id="rId1673" ref="AL48"/>
    <hyperlink r:id="rId1674" ref="AM48"/>
    <hyperlink r:id="rId1675" ref="AN48"/>
    <hyperlink r:id="rId1676" ref="AS48"/>
    <hyperlink r:id="rId1677" ref="AT48"/>
    <hyperlink r:id="rId1678" ref="AZ48"/>
    <hyperlink r:id="rId1679" ref="BC48"/>
    <hyperlink r:id="rId1680" ref="BF48"/>
    <hyperlink r:id="rId1681" ref="BR48"/>
    <hyperlink r:id="rId1682" ref="BX48"/>
    <hyperlink r:id="rId1683" ref="BY48"/>
    <hyperlink r:id="rId1684" ref="BZ48"/>
    <hyperlink r:id="rId1685" ref="CC48"/>
    <hyperlink r:id="rId1686" ref="CK48"/>
    <hyperlink r:id="rId1687" ref="CL48"/>
    <hyperlink r:id="rId1688" ref="CV48"/>
    <hyperlink r:id="rId1689" ref="CX48"/>
    <hyperlink r:id="rId1690" ref="CY48"/>
    <hyperlink r:id="rId1691" ref="CZ48"/>
    <hyperlink r:id="rId1692" ref="DA48"/>
    <hyperlink r:id="rId1693" ref="DB48"/>
    <hyperlink r:id="rId1694" ref="DC48"/>
    <hyperlink r:id="rId1695" ref="DD48"/>
    <hyperlink r:id="rId1696" ref="DE48"/>
    <hyperlink r:id="rId1697" ref="DG48"/>
    <hyperlink r:id="rId1698" ref="DJ48"/>
    <hyperlink r:id="rId1699" ref="DK48"/>
    <hyperlink r:id="rId1700" ref="DL48"/>
    <hyperlink r:id="rId1701" ref="DM48"/>
    <hyperlink r:id="rId1702" ref="DN48"/>
    <hyperlink r:id="rId1703" ref="DO48"/>
    <hyperlink r:id="rId1704" ref="DP48"/>
    <hyperlink r:id="rId1705" ref="DQ48"/>
    <hyperlink r:id="rId1706" ref="DR48"/>
    <hyperlink r:id="rId1707" ref="DS48"/>
    <hyperlink r:id="rId1708" ref="DT48"/>
    <hyperlink r:id="rId1709" ref="DU48"/>
    <hyperlink r:id="rId1710" ref="DW48"/>
    <hyperlink r:id="rId1711" ref="DX48"/>
    <hyperlink r:id="rId1712" ref="DY48"/>
    <hyperlink r:id="rId1713" ref="DZ48"/>
    <hyperlink r:id="rId1714" ref="EA48"/>
    <hyperlink r:id="rId1715" ref="EB48"/>
    <hyperlink r:id="rId1716" ref="AH49"/>
    <hyperlink r:id="rId1717" ref="AT49"/>
    <hyperlink r:id="rId1718" ref="BF49"/>
    <hyperlink r:id="rId1719" ref="BH49"/>
    <hyperlink r:id="rId1720" ref="BI49"/>
    <hyperlink r:id="rId1721" ref="BP49"/>
    <hyperlink r:id="rId1722" ref="BW49"/>
    <hyperlink r:id="rId1723" ref="CD49"/>
    <hyperlink r:id="rId1724" ref="CL49"/>
    <hyperlink r:id="rId1725" ref="CM49"/>
    <hyperlink r:id="rId1726" ref="BV51"/>
    <hyperlink r:id="rId1727" ref="CI51"/>
    <hyperlink r:id="rId1728" ref="CP52"/>
    <hyperlink r:id="rId1729" ref="S53"/>
    <hyperlink r:id="rId1730" ref="AS53"/>
    <hyperlink r:id="rId1731" ref="BL53"/>
    <hyperlink r:id="rId1732" ref="P57"/>
    <hyperlink r:id="rId1733" ref="AJ57"/>
    <hyperlink r:id="rId1734" ref="AZ57"/>
    <hyperlink r:id="rId1735" ref="BB57"/>
    <hyperlink r:id="rId1736" ref="BC57"/>
    <hyperlink r:id="rId1737" ref="BK57"/>
    <hyperlink r:id="rId1738" ref="BL57"/>
    <hyperlink r:id="rId1739" ref="CB57"/>
    <hyperlink r:id="rId1740" ref="CD57"/>
    <hyperlink r:id="rId1741" ref="CF57"/>
    <hyperlink r:id="rId1742" ref="CG57"/>
    <hyperlink r:id="rId1743" ref="CL57"/>
    <hyperlink r:id="rId1744" ref="CZ57"/>
    <hyperlink r:id="rId1745" ref="L58"/>
    <hyperlink r:id="rId1746" ref="P58"/>
    <hyperlink r:id="rId1747" ref="X58"/>
    <hyperlink r:id="rId1748" ref="Z58"/>
    <hyperlink r:id="rId1749" ref="AB58"/>
    <hyperlink r:id="rId1750" ref="BS58"/>
    <hyperlink r:id="rId1751" ref="BU58"/>
    <hyperlink r:id="rId1752" ref="CM58"/>
    <hyperlink r:id="rId1753" ref="CZ58"/>
    <hyperlink r:id="rId1754" ref="CH59"/>
    <hyperlink r:id="rId1755" ref="CW59"/>
    <hyperlink r:id="rId1756" ref="I62"/>
    <hyperlink r:id="rId1757" ref="AE62"/>
    <hyperlink r:id="rId1758" ref="AT62"/>
    <hyperlink r:id="rId1759" ref="BC62"/>
    <hyperlink r:id="rId1760" ref="BU62"/>
    <hyperlink r:id="rId1761" ref="CT62"/>
    <hyperlink r:id="rId1762" ref="CV62"/>
    <hyperlink r:id="rId1763" ref="CW62"/>
    <hyperlink r:id="rId1764" ref="CZ62"/>
    <hyperlink r:id="rId1765" ref="H64"/>
    <hyperlink r:id="rId1766" ref="K64"/>
    <hyperlink r:id="rId1767" ref="L64"/>
    <hyperlink r:id="rId1768" ref="P64"/>
    <hyperlink r:id="rId1769" ref="X64"/>
    <hyperlink r:id="rId1770" ref="Y64"/>
    <hyperlink r:id="rId1771" ref="AC64"/>
    <hyperlink r:id="rId1772" ref="AE64"/>
    <hyperlink r:id="rId1773" ref="AF64"/>
    <hyperlink r:id="rId1774" ref="BS64"/>
    <hyperlink r:id="rId1775" ref="CG64"/>
    <hyperlink r:id="rId1776" ref="CI64"/>
    <hyperlink r:id="rId1777" ref="CW64"/>
    <hyperlink r:id="rId1778" ref="CZ64"/>
    <hyperlink r:id="rId1779" ref="DG64"/>
    <hyperlink r:id="rId1780" ref="J66"/>
    <hyperlink r:id="rId1781" ref="K66"/>
    <hyperlink r:id="rId1782" ref="L66"/>
    <hyperlink r:id="rId1783" ref="O66"/>
    <hyperlink r:id="rId1784" ref="P66"/>
    <hyperlink r:id="rId1785" ref="S66"/>
    <hyperlink r:id="rId1786" ref="U66"/>
    <hyperlink r:id="rId1787" ref="Y66"/>
    <hyperlink r:id="rId1788" ref="Z66"/>
    <hyperlink r:id="rId1789" ref="AB66"/>
    <hyperlink r:id="rId1790" ref="AC66"/>
    <hyperlink r:id="rId1791" ref="AE66"/>
    <hyperlink r:id="rId1792" ref="AO66"/>
    <hyperlink r:id="rId1793" ref="AS66"/>
    <hyperlink r:id="rId1794" ref="AT66"/>
    <hyperlink r:id="rId1795" ref="AZ66"/>
    <hyperlink r:id="rId1796" ref="BD66"/>
    <hyperlink r:id="rId1797" ref="BG66"/>
    <hyperlink r:id="rId1798" ref="BP66"/>
    <hyperlink r:id="rId1799" ref="BQ66"/>
    <hyperlink r:id="rId1800" ref="BR66"/>
    <hyperlink r:id="rId1801" ref="BS66"/>
    <hyperlink r:id="rId1802" ref="BT66"/>
    <hyperlink r:id="rId1803" ref="BU66"/>
    <hyperlink r:id="rId1804" ref="CB66"/>
    <hyperlink r:id="rId1805" ref="CF66"/>
    <hyperlink r:id="rId1806" ref="CG66"/>
    <hyperlink r:id="rId1807" ref="CH66"/>
    <hyperlink r:id="rId1808" ref="CJ66"/>
    <hyperlink r:id="rId1809" ref="CK66"/>
    <hyperlink r:id="rId1810" ref="CL66"/>
    <hyperlink r:id="rId1811" ref="CM66"/>
    <hyperlink r:id="rId1812" ref="CT66"/>
    <hyperlink r:id="rId1813" ref="CW66"/>
    <hyperlink r:id="rId1814" ref="CX66"/>
    <hyperlink r:id="rId1815" ref="CZ66"/>
    <hyperlink r:id="rId1816" ref="DG66"/>
    <hyperlink r:id="rId1817" ref="DQ66"/>
    <hyperlink r:id="rId1818" ref="DZ66"/>
    <hyperlink r:id="rId1819" ref="EB66"/>
    <hyperlink r:id="rId1820" ref="H67"/>
    <hyperlink r:id="rId1821" ref="I67"/>
    <hyperlink r:id="rId1822" ref="J67"/>
    <hyperlink r:id="rId1823" ref="K67"/>
    <hyperlink r:id="rId1824" ref="L67"/>
    <hyperlink r:id="rId1825" ref="N67"/>
    <hyperlink r:id="rId1826" ref="O67"/>
    <hyperlink r:id="rId1827" ref="P67"/>
    <hyperlink r:id="rId1828" ref="X67"/>
    <hyperlink r:id="rId1829" ref="Y67"/>
    <hyperlink r:id="rId1830" ref="Z67"/>
    <hyperlink r:id="rId1831" ref="AC67"/>
    <hyperlink r:id="rId1832" ref="AD67"/>
    <hyperlink r:id="rId1833" ref="AE67"/>
    <hyperlink r:id="rId1834" ref="AF67"/>
    <hyperlink r:id="rId1835" ref="AS67"/>
    <hyperlink r:id="rId1836" ref="AT67"/>
    <hyperlink r:id="rId1837" ref="AZ67"/>
    <hyperlink r:id="rId1838" ref="BA67"/>
    <hyperlink r:id="rId1839" ref="BB67"/>
    <hyperlink r:id="rId1840" ref="BC67"/>
    <hyperlink r:id="rId1841" ref="BG67"/>
    <hyperlink r:id="rId1842" ref="BJ67"/>
    <hyperlink r:id="rId1843" ref="BM67"/>
    <hyperlink r:id="rId1844" ref="BR67"/>
    <hyperlink r:id="rId1845" ref="BS67"/>
    <hyperlink r:id="rId1846" ref="BT67"/>
    <hyperlink r:id="rId1847" ref="BU67"/>
    <hyperlink r:id="rId1848" ref="BY67"/>
    <hyperlink r:id="rId1849" ref="BZ67"/>
    <hyperlink r:id="rId1850" ref="CA67"/>
    <hyperlink r:id="rId1851" ref="CB67"/>
    <hyperlink r:id="rId1852" ref="CF67"/>
    <hyperlink r:id="rId1853" ref="CG67"/>
    <hyperlink r:id="rId1854" ref="CH67"/>
    <hyperlink r:id="rId1855" ref="CJ67"/>
    <hyperlink r:id="rId1856" ref="CK67"/>
    <hyperlink r:id="rId1857" ref="CL67"/>
    <hyperlink r:id="rId1858" ref="CM67"/>
    <hyperlink r:id="rId1859" ref="P68"/>
    <hyperlink r:id="rId1860" ref="Q68"/>
    <hyperlink r:id="rId1861" ref="R68"/>
    <hyperlink r:id="rId1862" ref="S68"/>
    <hyperlink r:id="rId1863" ref="T68"/>
    <hyperlink r:id="rId1864" ref="U68"/>
    <hyperlink r:id="rId1865" ref="AF68"/>
    <hyperlink r:id="rId1866" ref="AH68"/>
    <hyperlink r:id="rId1867" ref="AI68"/>
    <hyperlink r:id="rId1868" ref="AJ68"/>
    <hyperlink r:id="rId1869" ref="AO68"/>
    <hyperlink r:id="rId1870" ref="AP68"/>
    <hyperlink r:id="rId1871" ref="AR68"/>
    <hyperlink r:id="rId1872" ref="AS68"/>
    <hyperlink r:id="rId1873" ref="AT68"/>
    <hyperlink r:id="rId1874" ref="AV68"/>
    <hyperlink r:id="rId1875" ref="AW68"/>
    <hyperlink r:id="rId1876" ref="AX68"/>
    <hyperlink r:id="rId1877" ref="BA68"/>
    <hyperlink r:id="rId1878" ref="BQ68"/>
    <hyperlink r:id="rId1879" ref="BS68"/>
    <hyperlink r:id="rId1880" ref="BY68"/>
    <hyperlink r:id="rId1881" ref="CH68"/>
    <hyperlink r:id="rId1882" ref="CM68"/>
    <hyperlink r:id="rId1883" ref="CO68"/>
    <hyperlink r:id="rId1884" ref="CP68"/>
    <hyperlink r:id="rId1885" ref="CV68"/>
    <hyperlink r:id="rId1886" ref="CX68"/>
    <hyperlink r:id="rId1887" ref="DA68"/>
    <hyperlink r:id="rId1888" ref="DO68"/>
    <hyperlink r:id="rId1889" ref="DW68"/>
    <hyperlink r:id="rId1890" ref="K71"/>
    <hyperlink r:id="rId1891" ref="X71"/>
    <hyperlink r:id="rId1892" ref="Z71"/>
    <hyperlink r:id="rId1893" ref="AF71"/>
    <hyperlink r:id="rId1894" ref="AS71"/>
    <hyperlink r:id="rId1895" ref="BU71"/>
    <hyperlink r:id="rId1896" ref="BY71"/>
    <hyperlink r:id="rId1897" ref="CM71"/>
    <hyperlink r:id="rId1898" ref="P72"/>
    <hyperlink r:id="rId1899" ref="Z72"/>
    <hyperlink r:id="rId1900" ref="AF72"/>
    <hyperlink r:id="rId1901" ref="AW72"/>
    <hyperlink r:id="rId1902" ref="BZ72"/>
    <hyperlink r:id="rId1903" ref="CC72"/>
    <hyperlink r:id="rId1904" ref="CG72"/>
    <hyperlink r:id="rId1905" ref="CM72"/>
    <hyperlink r:id="rId1906" ref="CZ72"/>
    <hyperlink r:id="rId1907" ref="DE72"/>
    <hyperlink r:id="rId1908" ref="AB73"/>
    <hyperlink r:id="rId1909" ref="BE73"/>
    <hyperlink r:id="rId1910" ref="BG73"/>
    <hyperlink r:id="rId1911" ref="CG73"/>
    <hyperlink r:id="rId1912" ref="CZ73"/>
    <hyperlink r:id="rId1913" ref="K74"/>
    <hyperlink r:id="rId1914" ref="Z74"/>
    <hyperlink r:id="rId1915" ref="BG74"/>
    <hyperlink r:id="rId1916" ref="DA74"/>
    <hyperlink r:id="rId1917" ref="O79"/>
    <hyperlink r:id="rId1918" ref="AB79"/>
    <hyperlink r:id="rId1919" ref="BE79"/>
    <hyperlink r:id="rId1920" ref="Q80"/>
    <hyperlink r:id="rId1921" ref="AP80"/>
    <hyperlink r:id="rId1922" ref="AU80"/>
    <hyperlink r:id="rId1923" ref="BG80"/>
    <hyperlink r:id="rId1924" ref="CO80"/>
    <hyperlink r:id="rId1925" ref="DY80"/>
    <hyperlink r:id="rId1926" ref="AB81"/>
    <hyperlink r:id="rId1927" ref="L82"/>
    <hyperlink r:id="rId1928" ref="Y82"/>
    <hyperlink r:id="rId1929" ref="BS82"/>
    <hyperlink r:id="rId1930" ref="BW82"/>
    <hyperlink r:id="rId1931" ref="CG82"/>
    <hyperlink r:id="rId1932" ref="CT82"/>
    <hyperlink r:id="rId1933" ref="CX82"/>
    <hyperlink r:id="rId1934" ref="CY82"/>
    <hyperlink r:id="rId1935" ref="CZ82"/>
    <hyperlink r:id="rId1936" ref="I83"/>
    <hyperlink r:id="rId1937" ref="J83"/>
    <hyperlink r:id="rId1938" ref="K83"/>
    <hyperlink r:id="rId1939" ref="L83"/>
    <hyperlink r:id="rId1940" ref="M83"/>
    <hyperlink r:id="rId1941" ref="N83"/>
    <hyperlink r:id="rId1942" ref="O83"/>
    <hyperlink r:id="rId1943" ref="P83"/>
    <hyperlink r:id="rId1944" ref="Q83"/>
    <hyperlink r:id="rId1945" ref="S83"/>
    <hyperlink r:id="rId1946" ref="T83"/>
    <hyperlink r:id="rId1947" ref="X83"/>
    <hyperlink r:id="rId1948" ref="Z83"/>
    <hyperlink r:id="rId1949" ref="AA83"/>
    <hyperlink r:id="rId1950" ref="AB83"/>
    <hyperlink r:id="rId1951" ref="AE83"/>
    <hyperlink r:id="rId1952" ref="AF83"/>
    <hyperlink r:id="rId1953" ref="AS83"/>
    <hyperlink r:id="rId1954" ref="AT83"/>
    <hyperlink r:id="rId1955" ref="AU83"/>
    <hyperlink r:id="rId1956" ref="AW83"/>
    <hyperlink r:id="rId1957" ref="BC83"/>
    <hyperlink r:id="rId1958" ref="BD83"/>
    <hyperlink r:id="rId1959" ref="BI83"/>
    <hyperlink r:id="rId1960" ref="BJ83"/>
    <hyperlink r:id="rId1961" ref="BL83"/>
    <hyperlink r:id="rId1962" ref="BS83"/>
    <hyperlink r:id="rId1963" ref="BY83"/>
    <hyperlink r:id="rId1964" ref="BZ83"/>
    <hyperlink r:id="rId1965" ref="CC83"/>
    <hyperlink r:id="rId1966" ref="CF83"/>
    <hyperlink r:id="rId1967" ref="CG83"/>
    <hyperlink r:id="rId1968" ref="CI83"/>
    <hyperlink r:id="rId1969" ref="CJ83"/>
    <hyperlink r:id="rId1970" ref="CK83"/>
    <hyperlink r:id="rId1971" ref="CQ83"/>
    <hyperlink r:id="rId1972" ref="CT83"/>
    <hyperlink r:id="rId1973" ref="CW83"/>
    <hyperlink r:id="rId1974" ref="DA83"/>
    <hyperlink r:id="rId1975" ref="DD83"/>
    <hyperlink r:id="rId1976" ref="DK83"/>
    <hyperlink r:id="rId1977" ref="DZ83"/>
    <hyperlink r:id="rId1978" ref="J85"/>
    <hyperlink r:id="rId1979" ref="K86"/>
    <hyperlink r:id="rId1980" ref="X86"/>
    <hyperlink r:id="rId1981" ref="BU86"/>
    <hyperlink r:id="rId1982" ref="DK89"/>
    <hyperlink r:id="rId1983" ref="P90"/>
    <hyperlink r:id="rId1984" ref="S90"/>
    <hyperlink r:id="rId1985" ref="V90"/>
    <hyperlink r:id="rId1986" ref="AF90"/>
    <hyperlink r:id="rId1987" ref="AI90"/>
    <hyperlink r:id="rId1988" ref="AO90"/>
    <hyperlink r:id="rId1989" ref="AS90"/>
    <hyperlink r:id="rId1990" ref="AW90"/>
    <hyperlink r:id="rId1991" ref="BW90"/>
    <hyperlink r:id="rId1992" ref="BY90"/>
    <hyperlink r:id="rId1993" ref="BZ90"/>
    <hyperlink r:id="rId1994" ref="CB90"/>
    <hyperlink r:id="rId1995" ref="CM90"/>
    <hyperlink r:id="rId1996" ref="CZ90"/>
    <hyperlink r:id="rId1997" ref="DA90"/>
    <hyperlink r:id="rId1998" ref="O92"/>
    <hyperlink r:id="rId1999" ref="AB92"/>
    <hyperlink r:id="rId2000" ref="BC92"/>
    <hyperlink r:id="rId2001" ref="P93"/>
    <hyperlink r:id="rId2002" ref="Q93"/>
    <hyperlink r:id="rId2003" ref="AF93"/>
    <hyperlink r:id="rId2004" ref="CL94"/>
    <hyperlink r:id="rId2005" ref="H95"/>
    <hyperlink r:id="rId2006" ref="I95"/>
    <hyperlink r:id="rId2007" ref="J95"/>
    <hyperlink r:id="rId2008" ref="K95"/>
    <hyperlink r:id="rId2009" ref="L95"/>
    <hyperlink r:id="rId2010" ref="M95"/>
    <hyperlink r:id="rId2011" ref="N95"/>
    <hyperlink r:id="rId2012" ref="O95"/>
    <hyperlink r:id="rId2013" ref="P95"/>
    <hyperlink r:id="rId2014" ref="Q95"/>
    <hyperlink r:id="rId2015" ref="R95"/>
    <hyperlink r:id="rId2016" ref="S95"/>
    <hyperlink r:id="rId2017" ref="U95"/>
    <hyperlink r:id="rId2018" ref="V95"/>
    <hyperlink r:id="rId2019" ref="X95"/>
    <hyperlink r:id="rId2020" ref="Y95"/>
    <hyperlink r:id="rId2021" ref="Z95"/>
    <hyperlink r:id="rId2022" ref="AA95"/>
    <hyperlink r:id="rId2023" ref="AB95"/>
    <hyperlink r:id="rId2024" ref="AC95"/>
    <hyperlink r:id="rId2025" ref="AE95"/>
    <hyperlink r:id="rId2026" ref="AF95"/>
    <hyperlink r:id="rId2027" ref="AG95"/>
    <hyperlink r:id="rId2028" ref="AI95"/>
    <hyperlink r:id="rId2029" ref="AJ95"/>
    <hyperlink r:id="rId2030" ref="AL95"/>
    <hyperlink r:id="rId2031" ref="AM95"/>
    <hyperlink r:id="rId2032" ref="AS95"/>
    <hyperlink r:id="rId2033" ref="AT95"/>
    <hyperlink r:id="rId2034" ref="AU95"/>
    <hyperlink r:id="rId2035" ref="AV95"/>
    <hyperlink r:id="rId2036" ref="AW95"/>
    <hyperlink r:id="rId2037" ref="AZ95"/>
    <hyperlink r:id="rId2038" ref="BA95"/>
    <hyperlink r:id="rId2039" ref="BB95"/>
    <hyperlink r:id="rId2040" ref="BC95"/>
    <hyperlink r:id="rId2041" ref="BD95"/>
    <hyperlink r:id="rId2042" ref="BE95"/>
    <hyperlink r:id="rId2043" ref="BF95"/>
    <hyperlink r:id="rId2044" ref="BG95"/>
    <hyperlink r:id="rId2045" ref="BJ95"/>
    <hyperlink r:id="rId2046" ref="BL95"/>
    <hyperlink r:id="rId2047" ref="BQ95"/>
    <hyperlink r:id="rId2048" ref="BS95"/>
    <hyperlink r:id="rId2049" ref="BT95"/>
    <hyperlink r:id="rId2050" ref="BU95"/>
    <hyperlink r:id="rId2051" ref="BW95"/>
    <hyperlink r:id="rId2052" ref="BY95"/>
    <hyperlink r:id="rId2053" ref="CF95"/>
    <hyperlink r:id="rId2054" ref="CG95"/>
    <hyperlink r:id="rId2055" ref="CH95"/>
    <hyperlink r:id="rId2056" ref="CJ95"/>
    <hyperlink r:id="rId2057" ref="CR95"/>
    <hyperlink r:id="rId2058" ref="K97"/>
    <hyperlink r:id="rId2059" ref="BG99"/>
    <hyperlink r:id="rId2060" ref="BP99"/>
    <hyperlink r:id="rId2061" ref="DQ99"/>
    <hyperlink r:id="rId2062" ref="Y108"/>
    <hyperlink r:id="rId2063" ref="CZ108"/>
    <hyperlink r:id="rId2064" ref="L109"/>
    <hyperlink r:id="rId2065" ref="Z109"/>
    <hyperlink r:id="rId2066" ref="AT109"/>
    <hyperlink r:id="rId2067" ref="BG109"/>
    <hyperlink r:id="rId2068" ref="BU109"/>
    <hyperlink r:id="rId2069" ref="CV109"/>
    <hyperlink r:id="rId2070" ref="CY109"/>
    <hyperlink r:id="rId2071" ref="CG112"/>
    <hyperlink r:id="rId2072" ref="AC119"/>
    <hyperlink r:id="rId2073" ref="BG119"/>
    <hyperlink r:id="rId2074" ref="I120"/>
    <hyperlink r:id="rId2075" ref="J120"/>
    <hyperlink r:id="rId2076" ref="K120"/>
    <hyperlink r:id="rId2077" ref="L120"/>
    <hyperlink r:id="rId2078" ref="X123"/>
    <hyperlink r:id="rId2079" ref="BU123"/>
    <hyperlink r:id="rId2080" ref="BX123"/>
    <hyperlink r:id="rId2081" ref="CT123"/>
    <hyperlink r:id="rId2082" ref="I124"/>
    <hyperlink r:id="rId2083" ref="J124"/>
    <hyperlink r:id="rId2084" ref="K124"/>
    <hyperlink r:id="rId2085" ref="L124"/>
    <hyperlink r:id="rId2086" ref="Y124"/>
    <hyperlink r:id="rId2087" ref="Z124"/>
    <hyperlink r:id="rId2088" ref="AC124"/>
    <hyperlink r:id="rId2089" ref="AF124"/>
    <hyperlink r:id="rId2090" ref="AT124"/>
    <hyperlink r:id="rId2091" ref="CT124"/>
    <hyperlink r:id="rId2092" ref="CU124"/>
    <hyperlink r:id="rId2093" ref="DT124"/>
    <hyperlink r:id="rId2094" ref="DC125"/>
    <hyperlink r:id="rId2095" ref="K130"/>
    <hyperlink r:id="rId2096" ref="L130"/>
    <hyperlink r:id="rId2097" ref="Z130"/>
    <hyperlink r:id="rId2098" ref="BR130"/>
    <hyperlink r:id="rId2099" ref="BS130"/>
    <hyperlink r:id="rId2100" ref="BU130"/>
    <hyperlink r:id="rId2101" ref="CG130"/>
    <hyperlink r:id="rId2102" ref="Y135"/>
    <hyperlink r:id="rId2103" ref="CI135"/>
    <hyperlink r:id="rId2104" ref="AJ139"/>
    <hyperlink r:id="rId2105" ref="CG139"/>
    <hyperlink r:id="rId2106" ref="CR139"/>
    <hyperlink r:id="rId2107" ref="DE139"/>
    <hyperlink r:id="rId2108" ref="BU142"/>
    <hyperlink r:id="rId2109" ref="CC142"/>
    <hyperlink r:id="rId2110" ref="CZ143"/>
    <hyperlink r:id="rId2111" ref="P144"/>
    <hyperlink r:id="rId2112" ref="AF144"/>
    <hyperlink r:id="rId2113" ref="AB145"/>
    <hyperlink r:id="rId2114" ref="CZ146"/>
    <hyperlink r:id="rId2115" ref="H147"/>
    <hyperlink r:id="rId2116" ref="K147"/>
    <hyperlink r:id="rId2117" ref="BB147"/>
    <hyperlink r:id="rId2118" ref="T148"/>
    <hyperlink r:id="rId2119" ref="AH155"/>
    <hyperlink r:id="rId2120" ref="CA155"/>
    <hyperlink r:id="rId2121" ref="DZ156"/>
    <hyperlink r:id="rId2122" ref="AG157"/>
    <hyperlink r:id="rId2123" ref="Y161"/>
    <hyperlink r:id="rId2124" ref="CC161"/>
    <hyperlink r:id="rId2125" ref="CT161"/>
    <hyperlink r:id="rId2126" ref="CU161"/>
    <hyperlink r:id="rId2127" ref="DG161"/>
    <hyperlink r:id="rId2128" ref="DQ161"/>
    <hyperlink r:id="rId2129" ref="DT161"/>
    <hyperlink r:id="rId2130" ref="DZ161"/>
    <hyperlink r:id="rId2131" ref="BB164"/>
  </hyperlinks>
  <drawing r:id="rId2132"/>
  <legacyDrawing r:id="rId2133"/>
  <tableParts count="3">
    <tablePart r:id="rId2137"/>
    <tablePart r:id="rId2138"/>
    <tablePart r:id="rId21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5135</v>
      </c>
      <c r="C1" s="542"/>
      <c r="F1" s="542"/>
      <c r="H1" s="543" t="s">
        <v>35</v>
      </c>
      <c r="P1" s="544"/>
      <c r="Q1" s="545" t="s">
        <v>36</v>
      </c>
      <c r="W1" s="544"/>
      <c r="X1" s="28" t="s">
        <v>37</v>
      </c>
      <c r="AH1" s="544"/>
      <c r="AI1" s="546" t="s">
        <v>38</v>
      </c>
      <c r="AX1" s="547"/>
      <c r="AY1" s="548" t="s">
        <v>39</v>
      </c>
      <c r="BD1" s="549"/>
      <c r="BE1" s="32" t="s">
        <v>40</v>
      </c>
      <c r="BL1" s="544"/>
      <c r="BM1" s="33" t="s">
        <v>41</v>
      </c>
      <c r="BV1" s="549"/>
      <c r="BW1" s="550" t="s">
        <v>42</v>
      </c>
    </row>
    <row r="2" ht="15.0" customHeight="1">
      <c r="A2" s="35" t="s">
        <v>43</v>
      </c>
      <c r="B2" s="36" t="s">
        <v>44</v>
      </c>
      <c r="C2" s="36" t="s">
        <v>45</v>
      </c>
      <c r="F2" s="36" t="s">
        <v>5136</v>
      </c>
      <c r="H2" s="551" t="s">
        <v>47</v>
      </c>
      <c r="I2" s="551" t="s">
        <v>48</v>
      </c>
      <c r="J2" s="551" t="s">
        <v>5137</v>
      </c>
      <c r="K2" s="551" t="s">
        <v>54</v>
      </c>
      <c r="N2" s="551" t="s">
        <v>5138</v>
      </c>
      <c r="P2" s="552"/>
      <c r="Q2" s="553" t="s">
        <v>47</v>
      </c>
      <c r="R2" s="553" t="s">
        <v>5139</v>
      </c>
      <c r="S2" s="553" t="s">
        <v>52</v>
      </c>
      <c r="T2" s="553" t="s">
        <v>53</v>
      </c>
      <c r="U2" s="553" t="s">
        <v>54</v>
      </c>
      <c r="V2" s="553" t="s">
        <v>5140</v>
      </c>
      <c r="W2" s="552"/>
      <c r="X2" s="554" t="s">
        <v>47</v>
      </c>
      <c r="Y2" s="554" t="s">
        <v>48</v>
      </c>
      <c r="Z2" s="554" t="s">
        <v>49</v>
      </c>
      <c r="AA2" s="554" t="s">
        <v>50</v>
      </c>
      <c r="AC2" s="554" t="s">
        <v>52</v>
      </c>
      <c r="AD2" s="554" t="s">
        <v>53</v>
      </c>
      <c r="AE2" s="554" t="s">
        <v>54</v>
      </c>
      <c r="AF2" s="554" t="s">
        <v>5138</v>
      </c>
      <c r="AH2" s="552"/>
      <c r="AI2" s="555" t="s">
        <v>48</v>
      </c>
      <c r="AK2" s="555" t="s">
        <v>49</v>
      </c>
      <c r="AN2" s="555" t="s">
        <v>51</v>
      </c>
      <c r="AP2" s="555" t="s">
        <v>52</v>
      </c>
      <c r="AT2" s="555" t="s">
        <v>52</v>
      </c>
      <c r="AU2" s="555" t="s">
        <v>53</v>
      </c>
      <c r="AV2" s="555" t="s">
        <v>5140</v>
      </c>
      <c r="AX2" s="556"/>
      <c r="AY2" s="557" t="s">
        <v>47</v>
      </c>
      <c r="AZ2" s="557" t="s">
        <v>52</v>
      </c>
      <c r="BA2" s="557" t="s">
        <v>53</v>
      </c>
      <c r="BB2" s="557" t="s">
        <v>5138</v>
      </c>
      <c r="BD2" s="556"/>
      <c r="BE2" s="558" t="s">
        <v>47</v>
      </c>
      <c r="BF2" s="558" t="s">
        <v>48</v>
      </c>
      <c r="BG2" s="558" t="s">
        <v>50</v>
      </c>
      <c r="BI2" s="558" t="s">
        <v>52</v>
      </c>
      <c r="BJ2" s="558" t="s">
        <v>5138</v>
      </c>
      <c r="BL2" s="552"/>
      <c r="BM2" s="559" t="s">
        <v>49</v>
      </c>
      <c r="BN2" s="559" t="s">
        <v>50</v>
      </c>
      <c r="BO2" s="559" t="s">
        <v>51</v>
      </c>
      <c r="BP2" s="559" t="s">
        <v>52</v>
      </c>
      <c r="BR2" s="559" t="s">
        <v>53</v>
      </c>
      <c r="BS2" s="559" t="s">
        <v>54</v>
      </c>
      <c r="BU2" s="559" t="s">
        <v>5140</v>
      </c>
      <c r="BV2" s="556"/>
      <c r="BW2" s="560" t="s">
        <v>5141</v>
      </c>
      <c r="BX2" s="561" t="s">
        <v>74</v>
      </c>
      <c r="BY2" s="560" t="s">
        <v>80</v>
      </c>
      <c r="CA2" s="560" t="s">
        <v>76</v>
      </c>
      <c r="CB2" s="562" t="s">
        <v>5142</v>
      </c>
      <c r="CC2" s="560" t="s">
        <v>5143</v>
      </c>
      <c r="CD2" s="563" t="s">
        <v>5144</v>
      </c>
      <c r="CE2" s="560" t="s">
        <v>75</v>
      </c>
      <c r="CF2" s="560" t="s">
        <v>66</v>
      </c>
      <c r="CG2" s="561" t="s">
        <v>77</v>
      </c>
    </row>
    <row r="3" ht="23.25" customHeight="1">
      <c r="J3" s="564" t="s">
        <v>5145</v>
      </c>
      <c r="K3" s="564" t="s">
        <v>5146</v>
      </c>
      <c r="L3" s="565" t="s">
        <v>5147</v>
      </c>
      <c r="M3" s="565" t="s">
        <v>5148</v>
      </c>
      <c r="N3" s="565" t="s">
        <v>5149</v>
      </c>
      <c r="O3" s="564" t="s">
        <v>5150</v>
      </c>
      <c r="P3" s="552"/>
      <c r="W3" s="552"/>
      <c r="AA3" s="566" t="s">
        <v>5151</v>
      </c>
      <c r="AB3" s="566" t="s">
        <v>5152</v>
      </c>
      <c r="AF3" s="566" t="s">
        <v>52</v>
      </c>
      <c r="AG3" s="566" t="s">
        <v>49</v>
      </c>
      <c r="AH3" s="552"/>
      <c r="AI3" s="567" t="s">
        <v>5153</v>
      </c>
      <c r="AJ3" s="567" t="s">
        <v>5154</v>
      </c>
      <c r="AK3" s="568" t="s">
        <v>5149</v>
      </c>
      <c r="AL3" s="568" t="s">
        <v>5155</v>
      </c>
      <c r="AM3" s="568" t="s">
        <v>5156</v>
      </c>
      <c r="AN3" s="568" t="s">
        <v>5149</v>
      </c>
      <c r="AO3" s="569" t="s">
        <v>5157</v>
      </c>
      <c r="AP3" s="568" t="s">
        <v>5158</v>
      </c>
      <c r="AQ3" s="568" t="s">
        <v>5159</v>
      </c>
      <c r="AR3" s="568" t="s">
        <v>5160</v>
      </c>
      <c r="AS3" s="568" t="s">
        <v>5161</v>
      </c>
      <c r="AV3" s="568" t="s">
        <v>5162</v>
      </c>
      <c r="AW3" s="568" t="s">
        <v>5163</v>
      </c>
      <c r="AX3" s="556"/>
      <c r="BB3" s="570" t="s">
        <v>5164</v>
      </c>
      <c r="BC3" s="570" t="s">
        <v>5165</v>
      </c>
      <c r="BD3" s="571"/>
      <c r="BG3" s="558" t="s">
        <v>5166</v>
      </c>
      <c r="BH3" s="558" t="s">
        <v>5167</v>
      </c>
      <c r="BJ3" s="572" t="s">
        <v>5168</v>
      </c>
      <c r="BK3" s="572" t="s">
        <v>5169</v>
      </c>
      <c r="BL3" s="552"/>
      <c r="BP3" s="573" t="s">
        <v>5156</v>
      </c>
      <c r="BQ3" s="573" t="s">
        <v>5170</v>
      </c>
      <c r="BS3" s="573" t="s">
        <v>5149</v>
      </c>
      <c r="BT3" s="573" t="s">
        <v>5156</v>
      </c>
      <c r="BV3" s="556"/>
      <c r="BY3" s="574" t="s">
        <v>5171</v>
      </c>
      <c r="BZ3" s="574" t="s">
        <v>5172</v>
      </c>
    </row>
    <row r="4">
      <c r="A4" s="519" t="s">
        <v>5173</v>
      </c>
      <c r="B4" s="63" t="s">
        <v>5174</v>
      </c>
      <c r="C4" s="64" t="s">
        <v>618</v>
      </c>
      <c r="D4" s="65" t="s">
        <v>3768</v>
      </c>
      <c r="E4" s="66" t="s">
        <v>895</v>
      </c>
      <c r="F4" s="67" t="s">
        <v>3761</v>
      </c>
      <c r="G4" s="63" t="s">
        <v>4025</v>
      </c>
      <c r="H4" s="575"/>
      <c r="I4" s="576" t="s">
        <v>5175</v>
      </c>
      <c r="J4" s="576"/>
      <c r="K4" s="577" t="s">
        <v>5176</v>
      </c>
      <c r="L4" s="576" t="s">
        <v>5177</v>
      </c>
      <c r="M4" s="575"/>
      <c r="N4" s="575"/>
      <c r="O4" s="578" t="s">
        <v>5178</v>
      </c>
      <c r="P4" s="579"/>
      <c r="Q4" s="580" t="s">
        <v>4833</v>
      </c>
      <c r="R4" s="581"/>
      <c r="S4" s="581"/>
      <c r="T4" s="582" t="s">
        <v>5179</v>
      </c>
      <c r="U4" s="583"/>
      <c r="V4" s="584" t="s">
        <v>5180</v>
      </c>
      <c r="W4" s="579"/>
      <c r="X4" s="585" t="s">
        <v>139</v>
      </c>
      <c r="Y4" s="585" t="s">
        <v>5181</v>
      </c>
      <c r="Z4" s="586" t="s">
        <v>4288</v>
      </c>
      <c r="AA4" s="587" t="s">
        <v>5182</v>
      </c>
      <c r="AB4" s="588" t="s">
        <v>385</v>
      </c>
      <c r="AC4" s="587" t="s">
        <v>587</v>
      </c>
      <c r="AD4" s="586" t="s">
        <v>1771</v>
      </c>
      <c r="AE4" s="588" t="s">
        <v>5183</v>
      </c>
      <c r="AF4" s="586" t="s">
        <v>5184</v>
      </c>
      <c r="AG4" s="589"/>
      <c r="AH4" s="579"/>
      <c r="AI4" s="590" t="s">
        <v>2428</v>
      </c>
      <c r="AJ4" s="591"/>
      <c r="AK4" s="590" t="s">
        <v>3363</v>
      </c>
      <c r="AL4" s="590"/>
      <c r="AM4" s="592" t="s">
        <v>5185</v>
      </c>
      <c r="AN4" s="591"/>
      <c r="AO4" s="593" t="s">
        <v>5186</v>
      </c>
      <c r="AP4" s="590" t="s">
        <v>5187</v>
      </c>
      <c r="AQ4" s="590" t="s">
        <v>5188</v>
      </c>
      <c r="AR4" s="591"/>
      <c r="AS4" s="591"/>
      <c r="AT4" s="591"/>
      <c r="AU4" s="594" t="s">
        <v>5189</v>
      </c>
      <c r="AV4" s="595" t="s">
        <v>2886</v>
      </c>
      <c r="AW4" s="590" t="s">
        <v>5190</v>
      </c>
      <c r="AX4" s="579"/>
      <c r="AY4" s="596"/>
      <c r="AZ4" s="597" t="s">
        <v>5191</v>
      </c>
      <c r="BA4" s="598" t="s">
        <v>5192</v>
      </c>
      <c r="BB4" s="597" t="s">
        <v>5193</v>
      </c>
      <c r="BC4" s="599"/>
      <c r="BD4" s="579"/>
      <c r="BE4" s="600" t="s">
        <v>5194</v>
      </c>
      <c r="BF4" s="601" t="s">
        <v>3505</v>
      </c>
      <c r="BG4" s="601"/>
      <c r="BH4" s="601"/>
      <c r="BI4" s="602" t="s">
        <v>1341</v>
      </c>
      <c r="BJ4" s="603"/>
      <c r="BK4" s="601" t="s">
        <v>5195</v>
      </c>
      <c r="BL4" s="579"/>
      <c r="BM4" s="604" t="s">
        <v>5196</v>
      </c>
      <c r="BN4" s="605"/>
      <c r="BO4" s="605"/>
      <c r="BP4" s="606" t="s">
        <v>5197</v>
      </c>
      <c r="BQ4" s="605"/>
      <c r="BR4" s="607" t="s">
        <v>933</v>
      </c>
      <c r="BS4" s="605"/>
      <c r="BT4" s="608" t="s">
        <v>2697</v>
      </c>
      <c r="BU4" s="607" t="s">
        <v>5198</v>
      </c>
      <c r="BV4" s="579"/>
      <c r="BW4" s="609" t="s">
        <v>5199</v>
      </c>
      <c r="BX4" s="610" t="s">
        <v>3988</v>
      </c>
      <c r="BY4" s="611"/>
      <c r="BZ4" s="611"/>
      <c r="CA4" s="610" t="s">
        <v>5200</v>
      </c>
      <c r="CB4" s="612" t="s">
        <v>3686</v>
      </c>
      <c r="CC4" s="610" t="s">
        <v>5201</v>
      </c>
      <c r="CD4" s="611"/>
      <c r="CE4" s="611"/>
      <c r="CF4" s="611"/>
      <c r="CG4" s="611"/>
    </row>
    <row r="5">
      <c r="A5" s="498" t="s">
        <v>5202</v>
      </c>
      <c r="B5" s="130" t="s">
        <v>5203</v>
      </c>
      <c r="C5" s="131" t="s">
        <v>216</v>
      </c>
      <c r="D5" s="132" t="s">
        <v>324</v>
      </c>
      <c r="E5" s="133" t="s">
        <v>325</v>
      </c>
      <c r="F5" s="134" t="s">
        <v>4011</v>
      </c>
      <c r="G5" s="130" t="s">
        <v>756</v>
      </c>
      <c r="H5" s="613" t="str">
        <f>HYPERLINK("https://www.twitch.tv/videos/547050764","52.59")</f>
        <v>52.59</v>
      </c>
      <c r="I5" s="614" t="s">
        <v>5204</v>
      </c>
      <c r="J5" s="615" t="s">
        <v>5205</v>
      </c>
      <c r="K5" s="616" t="s">
        <v>4656</v>
      </c>
      <c r="L5" s="617" t="str">
        <f>HYPERLINK("https://www.twitch.tv/videos/547050207","1:17.06")</f>
        <v>1:17.06</v>
      </c>
      <c r="M5" s="618"/>
      <c r="N5" s="618"/>
      <c r="O5" s="614" t="s">
        <v>5206</v>
      </c>
      <c r="P5" s="619"/>
      <c r="Q5" s="620" t="s">
        <v>5207</v>
      </c>
      <c r="R5" s="621" t="s">
        <v>2075</v>
      </c>
      <c r="S5" s="622"/>
      <c r="T5" s="621" t="s">
        <v>3622</v>
      </c>
      <c r="U5" s="623"/>
      <c r="V5" s="624" t="s">
        <v>5208</v>
      </c>
      <c r="W5" s="619"/>
      <c r="X5" s="587" t="str">
        <f>HYPERLINK("https://clips.twitch.tv/FrozenResoluteAniseHotPokket","42.50")</f>
        <v>42.50</v>
      </c>
      <c r="Y5" s="588" t="s">
        <v>5209</v>
      </c>
      <c r="Z5" s="588" t="str">
        <f>HYPERLINK("https://www.twitch.tv/videos/547053974","1:16.59")</f>
        <v>1:16.59</v>
      </c>
      <c r="AA5" s="625" t="s">
        <v>5210</v>
      </c>
      <c r="AB5" s="585" t="s">
        <v>4763</v>
      </c>
      <c r="AC5" s="625" t="s">
        <v>5211</v>
      </c>
      <c r="AD5" s="586" t="s">
        <v>1771</v>
      </c>
      <c r="AE5" s="587" t="s">
        <v>2219</v>
      </c>
      <c r="AF5" s="626" t="s">
        <v>5212</v>
      </c>
      <c r="AG5" s="627"/>
      <c r="AH5" s="628"/>
      <c r="AI5" s="590" t="s">
        <v>5213</v>
      </c>
      <c r="AJ5" s="629"/>
      <c r="AK5" s="629" t="s">
        <v>1507</v>
      </c>
      <c r="AL5" s="592" t="s">
        <v>2431</v>
      </c>
      <c r="AM5" s="590" t="s">
        <v>5214</v>
      </c>
      <c r="AN5" s="629" t="s">
        <v>1666</v>
      </c>
      <c r="AO5" s="592" t="s">
        <v>903</v>
      </c>
      <c r="AP5" s="590" t="s">
        <v>5215</v>
      </c>
      <c r="AQ5" s="629"/>
      <c r="AR5" s="592" t="s">
        <v>5216</v>
      </c>
      <c r="AS5" s="629"/>
      <c r="AT5" s="629"/>
      <c r="AU5" s="630" t="s">
        <v>3984</v>
      </c>
      <c r="AV5" s="592" t="s">
        <v>5217</v>
      </c>
      <c r="AW5" s="629"/>
      <c r="AX5" s="619"/>
      <c r="AY5" s="631"/>
      <c r="AZ5" s="598" t="str">
        <f>HYPERLINK("https://www.twitch.tv/videos/548092239","2:03.35")</f>
        <v>2:03.35</v>
      </c>
      <c r="BA5" s="597" t="s">
        <v>1402</v>
      </c>
      <c r="BB5" s="632" t="s">
        <v>5218</v>
      </c>
      <c r="BC5" s="633"/>
      <c r="BD5" s="619"/>
      <c r="BE5" s="602" t="s">
        <v>5219</v>
      </c>
      <c r="BF5" s="600" t="str">
        <f>HYPERLINK("https://clips.twitch.tv/ReliablePluckyGazelleBuddhaBar","34.35")</f>
        <v>34.35</v>
      </c>
      <c r="BG5" s="634">
        <v>27.49</v>
      </c>
      <c r="BH5" s="635"/>
      <c r="BI5" s="636" t="str">
        <f>HYPERLINK("https://www.twitch.tv/videos/548093333","1:15.47")</f>
        <v>1:15.47</v>
      </c>
      <c r="BJ5" s="637"/>
      <c r="BK5" s="601" t="s">
        <v>5220</v>
      </c>
      <c r="BL5" s="619"/>
      <c r="BM5" s="607" t="s">
        <v>5221</v>
      </c>
      <c r="BN5" s="606"/>
      <c r="BO5" s="608" t="s">
        <v>4380</v>
      </c>
      <c r="BP5" s="606" t="s">
        <v>5222</v>
      </c>
      <c r="BQ5" s="638"/>
      <c r="BR5" s="608" t="s">
        <v>5223</v>
      </c>
      <c r="BS5" s="638"/>
      <c r="BT5" s="606" t="s">
        <v>5224</v>
      </c>
      <c r="BU5" s="606" t="s">
        <v>5225</v>
      </c>
      <c r="BV5" s="619"/>
      <c r="BW5" s="639" t="s">
        <v>4967</v>
      </c>
      <c r="BX5" s="610" t="s">
        <v>5226</v>
      </c>
      <c r="BY5" s="640"/>
      <c r="BZ5" s="640"/>
      <c r="CA5" s="640"/>
      <c r="CB5" s="640"/>
      <c r="CC5" s="640"/>
      <c r="CD5" s="640"/>
      <c r="CE5" s="640"/>
      <c r="CF5" s="640"/>
      <c r="CG5" s="640"/>
    </row>
    <row r="6">
      <c r="A6" s="519" t="s">
        <v>5227</v>
      </c>
      <c r="B6" s="63" t="s">
        <v>5228</v>
      </c>
      <c r="C6" s="64" t="s">
        <v>3768</v>
      </c>
      <c r="D6" s="65" t="s">
        <v>325</v>
      </c>
      <c r="E6" s="66" t="s">
        <v>325</v>
      </c>
      <c r="F6" s="67" t="s">
        <v>1157</v>
      </c>
      <c r="G6" s="63" t="s">
        <v>4025</v>
      </c>
      <c r="H6" s="618"/>
      <c r="I6" s="613" t="str">
        <f>HYPERLINK("https://www.twitch.tv/videos/557892613","1:21.52")</f>
        <v>1:21.52</v>
      </c>
      <c r="J6" s="616"/>
      <c r="K6" s="614" t="s">
        <v>5229</v>
      </c>
      <c r="L6" s="614" t="str">
        <f>HYPERLINK("https://www.twitch.tv/videos/559948575","1:16.64")</f>
        <v>1:16.64</v>
      </c>
      <c r="M6" s="618"/>
      <c r="N6" s="618"/>
      <c r="O6" s="641" t="s">
        <v>5230</v>
      </c>
      <c r="P6" s="619"/>
      <c r="Q6" s="584" t="s">
        <v>5231</v>
      </c>
      <c r="R6" s="622"/>
      <c r="S6" s="622"/>
      <c r="T6" s="622" t="s">
        <v>5232</v>
      </c>
      <c r="U6" s="642"/>
      <c r="V6" s="642" t="s">
        <v>5233</v>
      </c>
      <c r="W6" s="619"/>
      <c r="X6" s="586" t="str">
        <f>HYPERLINK("https://clips.twitch.tv/SarcasticTolerantAlfalfaDoubleRainbow","42.36")</f>
        <v>42.36</v>
      </c>
      <c r="Y6" s="627" t="s">
        <v>5234</v>
      </c>
      <c r="Z6" s="625" t="s">
        <v>5235</v>
      </c>
      <c r="AA6" s="625" t="s">
        <v>4404</v>
      </c>
      <c r="AB6" s="643" t="str">
        <f>HYPERLINK("https://youtu.be/h58Ubsz3y7Y","55.42")</f>
        <v>55.42</v>
      </c>
      <c r="AC6" s="625" t="s">
        <v>5236</v>
      </c>
      <c r="AD6" s="644" t="s">
        <v>3783</v>
      </c>
      <c r="AE6" s="645" t="str">
        <f>HYPERLINK("https://clips.twitch.tv/TangibleGlamorousMilkLitty","42.49")</f>
        <v>42.49</v>
      </c>
      <c r="AF6" s="646" t="str">
        <f>HYPERLINK("https://youtu.be/ZVGaWuJWu8E","3:07.27")</f>
        <v>3:07.27</v>
      </c>
      <c r="AG6" s="647" t="str">
        <f>HYPERLINK("https://www.twitch.tv/videos/457597653","2:32.01")</f>
        <v>2:32.01</v>
      </c>
      <c r="AH6" s="628"/>
      <c r="AI6" s="629" t="s">
        <v>5237</v>
      </c>
      <c r="AJ6" s="630" t="s">
        <v>5238</v>
      </c>
      <c r="AK6" s="648" t="str">
        <f>HYPERLINK("https://youtu.be/9AqYY-HceBo?t=23","52.17")</f>
        <v>52.17</v>
      </c>
      <c r="AL6" s="649"/>
      <c r="AM6" s="650" t="str">
        <f>HYPERLINK("https://clips.twitch.tv/WiseObeseDaikonNerfRedBlaster","46.61")</f>
        <v>46.61</v>
      </c>
      <c r="AN6" s="629" t="s">
        <v>5239</v>
      </c>
      <c r="AO6" s="630" t="str">
        <f>HYPERLINK("https://www.twitch.tv/videos/597808860","1:10.86")</f>
        <v>1:10.86</v>
      </c>
      <c r="AP6" s="629"/>
      <c r="AQ6" s="629"/>
      <c r="AR6" s="629"/>
      <c r="AS6" s="629"/>
      <c r="AT6" s="629" t="s">
        <v>5240</v>
      </c>
      <c r="AU6" s="629" t="s">
        <v>496</v>
      </c>
      <c r="AV6" s="651" t="s">
        <v>5241</v>
      </c>
      <c r="AW6" s="651" t="s">
        <v>5242</v>
      </c>
      <c r="AX6" s="619"/>
      <c r="AY6" s="633"/>
      <c r="AZ6" s="633" t="s">
        <v>5243</v>
      </c>
      <c r="BA6" s="652" t="str">
        <f>HYPERLINK("https://youtu.be/8GZbevAHgwo","16.57")</f>
        <v>16.57</v>
      </c>
      <c r="BB6" s="598" t="s">
        <v>5244</v>
      </c>
      <c r="BC6" s="633"/>
      <c r="BD6" s="619"/>
      <c r="BE6" s="636" t="s">
        <v>5245</v>
      </c>
      <c r="BF6" s="653" t="s">
        <v>3721</v>
      </c>
      <c r="BG6" s="637"/>
      <c r="BH6" s="637"/>
      <c r="BI6" s="637"/>
      <c r="BJ6" s="637"/>
      <c r="BK6" s="654" t="str">
        <f>HYPERLINK("https://youtu.be/tWkhQXcNL9s","2:54.91")</f>
        <v>2:54.91</v>
      </c>
      <c r="BL6" s="628"/>
      <c r="BM6" s="655" t="s">
        <v>5246</v>
      </c>
      <c r="BN6" s="638"/>
      <c r="BO6" s="638"/>
      <c r="BP6" s="608" t="str">
        <f>HYPERLINK("https://www.twitch.tv/videos/558359737","1:44.32")</f>
        <v>1:44.32</v>
      </c>
      <c r="BQ6" s="638"/>
      <c r="BR6" s="638" t="s">
        <v>395</v>
      </c>
      <c r="BS6" s="638"/>
      <c r="BT6" s="638" t="s">
        <v>5247</v>
      </c>
      <c r="BU6" s="608" t="s">
        <v>5248</v>
      </c>
      <c r="BV6" s="628"/>
      <c r="BW6" s="656"/>
      <c r="BX6" s="657" t="str">
        <f>HYPERLINK("https://clips.twitch.tv/ObedientHumbleCougarDuDudu","37.33")</f>
        <v>37.33</v>
      </c>
      <c r="BY6" s="640"/>
      <c r="BZ6" s="640"/>
      <c r="CA6" s="639" t="str">
        <f>HYPERLINK("https://clips.twitch.tv/ObeseRelentlessAxeTooSpicy","44.77")</f>
        <v>44.77</v>
      </c>
      <c r="CB6" s="640"/>
      <c r="CC6" s="658" t="str">
        <f>HYPERLINK("https://www.twitch.tv/videos/422450932?filter=highlights&amp;sort=time","1:26.31")</f>
        <v>1:26.31</v>
      </c>
      <c r="CD6" s="659" t="s">
        <v>2067</v>
      </c>
      <c r="CE6" s="640"/>
      <c r="CF6" s="640"/>
      <c r="CG6" s="640"/>
    </row>
    <row r="7">
      <c r="A7" s="498" t="s">
        <v>5249</v>
      </c>
      <c r="B7" s="130" t="s">
        <v>5250</v>
      </c>
      <c r="C7" s="131" t="s">
        <v>4519</v>
      </c>
      <c r="D7" s="132" t="s">
        <v>323</v>
      </c>
      <c r="E7" s="133" t="s">
        <v>620</v>
      </c>
      <c r="F7" s="134" t="s">
        <v>3887</v>
      </c>
      <c r="G7" s="130" t="s">
        <v>4012</v>
      </c>
      <c r="H7" s="577" t="s">
        <v>4803</v>
      </c>
      <c r="I7" s="618"/>
      <c r="J7" s="614" t="s">
        <v>5251</v>
      </c>
      <c r="K7" s="613" t="s">
        <v>5252</v>
      </c>
      <c r="L7" s="618"/>
      <c r="M7" s="641" t="s">
        <v>1782</v>
      </c>
      <c r="N7" s="618"/>
      <c r="O7" s="577" t="s">
        <v>5253</v>
      </c>
      <c r="P7" s="619"/>
      <c r="Q7" s="660" t="s">
        <v>5254</v>
      </c>
      <c r="R7" s="584" t="s">
        <v>844</v>
      </c>
      <c r="S7" s="580" t="s">
        <v>5255</v>
      </c>
      <c r="T7" s="580" t="s">
        <v>5256</v>
      </c>
      <c r="U7" s="642"/>
      <c r="V7" s="621" t="s">
        <v>5257</v>
      </c>
      <c r="W7" s="619"/>
      <c r="X7" s="645" t="s">
        <v>4701</v>
      </c>
      <c r="Y7" s="586" t="s">
        <v>5258</v>
      </c>
      <c r="Z7" s="587" t="s">
        <v>5259</v>
      </c>
      <c r="AA7" s="586" t="s">
        <v>5260</v>
      </c>
      <c r="AB7" s="586" t="s">
        <v>5261</v>
      </c>
      <c r="AC7" s="585" t="s">
        <v>2082</v>
      </c>
      <c r="AD7" s="645" t="s">
        <v>1338</v>
      </c>
      <c r="AE7" s="645" t="s">
        <v>1726</v>
      </c>
      <c r="AF7" s="587" t="s">
        <v>5262</v>
      </c>
      <c r="AG7" s="170"/>
      <c r="AH7" s="619"/>
      <c r="AI7" s="629"/>
      <c r="AJ7" s="629"/>
      <c r="AK7" s="630" t="s">
        <v>560</v>
      </c>
      <c r="AL7" s="651"/>
      <c r="AM7" s="629"/>
      <c r="AN7" s="629"/>
      <c r="AO7" s="629"/>
      <c r="AP7" s="629"/>
      <c r="AQ7" s="629"/>
      <c r="AR7" s="629"/>
      <c r="AS7" s="629"/>
      <c r="AT7" s="629"/>
      <c r="AU7" s="650" t="s">
        <v>3571</v>
      </c>
      <c r="AV7" s="650" t="s">
        <v>5263</v>
      </c>
      <c r="AW7" s="629"/>
      <c r="AX7" s="619"/>
      <c r="AY7" s="597" t="s">
        <v>5264</v>
      </c>
      <c r="AZ7" s="661" t="s">
        <v>5265</v>
      </c>
      <c r="BA7" s="661" t="s">
        <v>309</v>
      </c>
      <c r="BB7" s="662" t="s">
        <v>5266</v>
      </c>
      <c r="BC7" s="633"/>
      <c r="BD7" s="619"/>
      <c r="BE7" s="636" t="s">
        <v>5267</v>
      </c>
      <c r="BF7" s="602" t="s">
        <v>3599</v>
      </c>
      <c r="BG7" s="663" t="s">
        <v>5268</v>
      </c>
      <c r="BH7" s="663" t="s">
        <v>5269</v>
      </c>
      <c r="BI7" s="663" t="s">
        <v>5270</v>
      </c>
      <c r="BJ7" s="637"/>
      <c r="BK7" s="664" t="s">
        <v>5271</v>
      </c>
      <c r="BL7" s="628"/>
      <c r="BM7" s="665" t="s">
        <v>5272</v>
      </c>
      <c r="BN7" s="638"/>
      <c r="BO7" s="638"/>
      <c r="BP7" s="606" t="s">
        <v>2077</v>
      </c>
      <c r="BQ7" s="638"/>
      <c r="BR7" s="666" t="s">
        <v>2750</v>
      </c>
      <c r="BS7" s="638"/>
      <c r="BT7" s="665" t="s">
        <v>5273</v>
      </c>
      <c r="BU7" s="606" t="s">
        <v>5274</v>
      </c>
      <c r="BV7" s="619"/>
      <c r="BW7" s="657" t="s">
        <v>5275</v>
      </c>
      <c r="BX7" s="667" t="s">
        <v>5276</v>
      </c>
      <c r="BY7" s="657" t="s">
        <v>5277</v>
      </c>
      <c r="BZ7" s="640"/>
      <c r="CA7" s="657" t="s">
        <v>5278</v>
      </c>
      <c r="CB7" s="668" t="s">
        <v>5279</v>
      </c>
      <c r="CC7" s="669" t="s">
        <v>5280</v>
      </c>
      <c r="CD7" s="657" t="s">
        <v>5281</v>
      </c>
      <c r="CE7" s="639" t="s">
        <v>5282</v>
      </c>
      <c r="CF7" s="640"/>
      <c r="CG7" s="657" t="s">
        <v>392</v>
      </c>
    </row>
    <row r="8">
      <c r="A8" s="519" t="s">
        <v>5283</v>
      </c>
      <c r="B8" s="63" t="s">
        <v>5284</v>
      </c>
      <c r="C8" s="64" t="s">
        <v>323</v>
      </c>
      <c r="D8" s="65" t="s">
        <v>3768</v>
      </c>
      <c r="E8" s="66" t="s">
        <v>895</v>
      </c>
      <c r="F8" s="67" t="s">
        <v>4823</v>
      </c>
      <c r="G8" s="63" t="s">
        <v>756</v>
      </c>
      <c r="H8" s="670" t="s">
        <v>1812</v>
      </c>
      <c r="I8" s="577" t="s">
        <v>5285</v>
      </c>
      <c r="J8" s="577" t="s">
        <v>5286</v>
      </c>
      <c r="K8" s="617" t="s">
        <v>739</v>
      </c>
      <c r="L8" s="618" t="s">
        <v>5287</v>
      </c>
      <c r="M8" s="618"/>
      <c r="N8" s="618"/>
      <c r="O8" s="641" t="s">
        <v>5288</v>
      </c>
      <c r="P8" s="619"/>
      <c r="Q8" s="671" t="s">
        <v>2754</v>
      </c>
      <c r="R8" s="622"/>
      <c r="S8" s="622"/>
      <c r="T8" s="584" t="s">
        <v>4230</v>
      </c>
      <c r="U8" s="642"/>
      <c r="V8" s="642" t="s">
        <v>5289</v>
      </c>
      <c r="W8" s="619"/>
      <c r="X8" s="627"/>
      <c r="Y8" s="625" t="s">
        <v>5290</v>
      </c>
      <c r="Z8" s="627" t="s">
        <v>5287</v>
      </c>
      <c r="AA8" s="627" t="s">
        <v>2609</v>
      </c>
      <c r="AB8" s="587" t="s">
        <v>5291</v>
      </c>
      <c r="AC8" s="625" t="s">
        <v>1780</v>
      </c>
      <c r="AD8" s="588" t="s">
        <v>2132</v>
      </c>
      <c r="AE8" s="586" t="s">
        <v>5292</v>
      </c>
      <c r="AF8" s="627" t="s">
        <v>5293</v>
      </c>
      <c r="AG8" s="627"/>
      <c r="AH8" s="619"/>
      <c r="AI8" s="630" t="str">
        <f>HYPERLINK("https://www.twitch.tv/videos/597048380","1:20.56")</f>
        <v>1:20.56</v>
      </c>
      <c r="AJ8" s="629"/>
      <c r="AK8" s="672"/>
      <c r="AL8" s="672" t="s">
        <v>5294</v>
      </c>
      <c r="AM8" s="673" t="s">
        <v>5295</v>
      </c>
      <c r="AN8" s="674" t="s">
        <v>5296</v>
      </c>
      <c r="AO8" s="674" t="s">
        <v>5297</v>
      </c>
      <c r="AP8" s="675"/>
      <c r="AQ8" s="592" t="s">
        <v>5188</v>
      </c>
      <c r="AR8" s="676"/>
      <c r="AS8" s="677"/>
      <c r="AT8" s="592" t="str">
        <f>HYPERLINK("https://www.twitch.tv/videos/542740999","1:52.15")</f>
        <v>1:52.15</v>
      </c>
      <c r="AU8" s="592" t="s">
        <v>5298</v>
      </c>
      <c r="AV8" s="651" t="s">
        <v>5299</v>
      </c>
      <c r="AW8" s="651" t="s">
        <v>5300</v>
      </c>
      <c r="AX8" s="619"/>
      <c r="AY8" s="596"/>
      <c r="AZ8" s="662" t="s">
        <v>5301</v>
      </c>
      <c r="BA8" s="661" t="s">
        <v>5302</v>
      </c>
      <c r="BB8" s="633" t="s">
        <v>5303</v>
      </c>
      <c r="BC8" s="633"/>
      <c r="BD8" s="619"/>
      <c r="BE8" s="663" t="s">
        <v>5304</v>
      </c>
      <c r="BF8" s="663" t="s">
        <v>4560</v>
      </c>
      <c r="BG8" s="678"/>
      <c r="BH8" s="678"/>
      <c r="BI8" s="678" t="s">
        <v>5305</v>
      </c>
      <c r="BJ8" s="637"/>
      <c r="BK8" s="678" t="s">
        <v>5306</v>
      </c>
      <c r="BL8" s="619"/>
      <c r="BM8" s="608" t="s">
        <v>5307</v>
      </c>
      <c r="BN8" s="638"/>
      <c r="BO8" s="607" t="s">
        <v>726</v>
      </c>
      <c r="BP8" s="665" t="s">
        <v>5308</v>
      </c>
      <c r="BQ8" s="638"/>
      <c r="BR8" s="655" t="s">
        <v>2637</v>
      </c>
      <c r="BS8" s="638"/>
      <c r="BT8" s="638" t="s">
        <v>5309</v>
      </c>
      <c r="BU8" s="679" t="s">
        <v>5310</v>
      </c>
      <c r="BV8" s="628"/>
      <c r="BW8" s="659" t="s">
        <v>2838</v>
      </c>
      <c r="BX8" s="640"/>
      <c r="BY8" s="680"/>
      <c r="BZ8" s="657" t="s">
        <v>5311</v>
      </c>
      <c r="CA8" s="659" t="s">
        <v>866</v>
      </c>
      <c r="CB8" s="640"/>
      <c r="CC8" s="659" t="s">
        <v>5312</v>
      </c>
      <c r="CD8" s="640"/>
      <c r="CE8" s="657" t="s">
        <v>3809</v>
      </c>
      <c r="CF8" s="640"/>
      <c r="CG8" s="640"/>
    </row>
    <row r="9">
      <c r="A9" s="498" t="s">
        <v>5313</v>
      </c>
      <c r="B9" s="130" t="s">
        <v>5314</v>
      </c>
      <c r="C9" s="131" t="s">
        <v>323</v>
      </c>
      <c r="D9" s="132" t="s">
        <v>101</v>
      </c>
      <c r="E9" s="133" t="s">
        <v>521</v>
      </c>
      <c r="F9" s="134" t="s">
        <v>2177</v>
      </c>
      <c r="G9" s="130" t="s">
        <v>1269</v>
      </c>
      <c r="H9" s="617" t="s">
        <v>736</v>
      </c>
      <c r="I9" s="613" t="s">
        <v>5315</v>
      </c>
      <c r="J9" s="617" t="s">
        <v>5316</v>
      </c>
      <c r="K9" s="613" t="s">
        <v>5317</v>
      </c>
      <c r="L9" s="681" t="s">
        <v>5251</v>
      </c>
      <c r="M9" s="614" t="s">
        <v>5318</v>
      </c>
      <c r="N9" s="577" t="s">
        <v>5319</v>
      </c>
      <c r="O9" s="617" t="s">
        <v>5320</v>
      </c>
      <c r="P9" s="619"/>
      <c r="Q9" s="660" t="s">
        <v>5321</v>
      </c>
      <c r="R9" s="671" t="s">
        <v>5322</v>
      </c>
      <c r="S9" s="582" t="s">
        <v>4278</v>
      </c>
      <c r="T9" s="660" t="s">
        <v>4063</v>
      </c>
      <c r="U9" s="584" t="s">
        <v>5323</v>
      </c>
      <c r="V9" s="582" t="s">
        <v>5324</v>
      </c>
      <c r="W9" s="619"/>
      <c r="X9" s="645" t="s">
        <v>3469</v>
      </c>
      <c r="Y9" s="645" t="s">
        <v>5325</v>
      </c>
      <c r="Z9" s="645" t="s">
        <v>2398</v>
      </c>
      <c r="AA9" s="645" t="s">
        <v>5326</v>
      </c>
      <c r="AB9" s="682" t="s">
        <v>2361</v>
      </c>
      <c r="AC9" s="645" t="s">
        <v>4433</v>
      </c>
      <c r="AD9" s="645" t="s">
        <v>1458</v>
      </c>
      <c r="AE9" s="626" t="s">
        <v>5327</v>
      </c>
      <c r="AF9" s="626" t="s">
        <v>5328</v>
      </c>
      <c r="AG9" s="627" t="s">
        <v>5329</v>
      </c>
      <c r="AH9" s="619"/>
      <c r="AI9" s="592" t="s">
        <v>429</v>
      </c>
      <c r="AJ9" s="592" t="s">
        <v>5330</v>
      </c>
      <c r="AK9" s="594" t="s">
        <v>3778</v>
      </c>
      <c r="AL9" s="590" t="s">
        <v>5331</v>
      </c>
      <c r="AM9" s="590" t="s">
        <v>5332</v>
      </c>
      <c r="AN9" s="630" t="s">
        <v>3991</v>
      </c>
      <c r="AO9" s="590" t="s">
        <v>5333</v>
      </c>
      <c r="AP9" s="592" t="s">
        <v>5334</v>
      </c>
      <c r="AQ9" s="650" t="s">
        <v>5335</v>
      </c>
      <c r="AR9" s="630" t="s">
        <v>5336</v>
      </c>
      <c r="AS9" s="630" t="s">
        <v>1855</v>
      </c>
      <c r="AT9" s="630" t="s">
        <v>5337</v>
      </c>
      <c r="AU9" s="595" t="s">
        <v>5338</v>
      </c>
      <c r="AV9" s="595" t="s">
        <v>3996</v>
      </c>
      <c r="AW9" s="630" t="s">
        <v>5339</v>
      </c>
      <c r="AX9" s="619"/>
      <c r="AY9" s="632"/>
      <c r="AZ9" s="632" t="s">
        <v>5340</v>
      </c>
      <c r="BA9" s="683" t="s">
        <v>1148</v>
      </c>
      <c r="BB9" s="661" t="s">
        <v>5341</v>
      </c>
      <c r="BC9" s="597" t="s">
        <v>5341</v>
      </c>
      <c r="BD9" s="619"/>
      <c r="BE9" s="684" t="s">
        <v>5342</v>
      </c>
      <c r="BF9" s="684" t="s">
        <v>5343</v>
      </c>
      <c r="BG9" s="602" t="s">
        <v>875</v>
      </c>
      <c r="BH9" s="601" t="s">
        <v>5344</v>
      </c>
      <c r="BI9" s="636" t="s">
        <v>5345</v>
      </c>
      <c r="BJ9" s="663" t="s">
        <v>5346</v>
      </c>
      <c r="BK9" s="636" t="s">
        <v>5347</v>
      </c>
      <c r="BL9" s="619"/>
      <c r="BM9" s="606" t="s">
        <v>5063</v>
      </c>
      <c r="BN9" s="608" t="s">
        <v>4511</v>
      </c>
      <c r="BO9" s="655" t="s">
        <v>5348</v>
      </c>
      <c r="BP9" s="655" t="s">
        <v>5349</v>
      </c>
      <c r="BQ9" s="608" t="s">
        <v>412</v>
      </c>
      <c r="BR9" s="666" t="s">
        <v>3066</v>
      </c>
      <c r="BS9" s="607" t="s">
        <v>5350</v>
      </c>
      <c r="BT9" s="607" t="s">
        <v>5351</v>
      </c>
      <c r="BU9" s="655" t="s">
        <v>5352</v>
      </c>
      <c r="BV9" s="619"/>
      <c r="BW9" s="685" t="s">
        <v>874</v>
      </c>
      <c r="BX9" s="639" t="s">
        <v>5353</v>
      </c>
      <c r="BY9" s="680"/>
      <c r="BZ9" s="639" t="s">
        <v>5354</v>
      </c>
      <c r="CA9" s="686" t="s">
        <v>2867</v>
      </c>
      <c r="CB9" s="687" t="s">
        <v>2082</v>
      </c>
      <c r="CC9" s="687" t="s">
        <v>5355</v>
      </c>
      <c r="CD9" s="639" t="s">
        <v>2644</v>
      </c>
      <c r="CE9" s="687" t="s">
        <v>5356</v>
      </c>
      <c r="CF9" s="657" t="s">
        <v>5357</v>
      </c>
      <c r="CG9" s="639" t="s">
        <v>586</v>
      </c>
    </row>
    <row r="10">
      <c r="A10" s="519" t="s">
        <v>5358</v>
      </c>
      <c r="B10" s="63" t="s">
        <v>5359</v>
      </c>
      <c r="C10" s="64" t="s">
        <v>896</v>
      </c>
      <c r="D10" s="65" t="s">
        <v>896</v>
      </c>
      <c r="E10" s="66" t="s">
        <v>896</v>
      </c>
      <c r="F10" s="67" t="s">
        <v>896</v>
      </c>
      <c r="G10" s="63" t="s">
        <v>5360</v>
      </c>
      <c r="H10" s="618"/>
      <c r="I10" s="641" t="s">
        <v>5361</v>
      </c>
      <c r="J10" s="641"/>
      <c r="K10" s="618"/>
      <c r="L10" s="618"/>
      <c r="M10" s="618"/>
      <c r="N10" s="618"/>
      <c r="O10" s="576" t="s">
        <v>5362</v>
      </c>
      <c r="P10" s="619"/>
      <c r="Q10" s="642" t="s">
        <v>5363</v>
      </c>
      <c r="R10" s="622"/>
      <c r="S10" s="622"/>
      <c r="T10" s="642" t="s">
        <v>5013</v>
      </c>
      <c r="U10" s="642"/>
      <c r="V10" s="642" t="s">
        <v>5364</v>
      </c>
      <c r="W10" s="619"/>
      <c r="X10" s="627" t="s">
        <v>5365</v>
      </c>
      <c r="Y10" s="585" t="s">
        <v>5366</v>
      </c>
      <c r="Z10" s="627" t="s">
        <v>5287</v>
      </c>
      <c r="AA10" s="625" t="s">
        <v>5367</v>
      </c>
      <c r="AB10" s="625" t="s">
        <v>1793</v>
      </c>
      <c r="AC10" s="625" t="s">
        <v>3577</v>
      </c>
      <c r="AD10" s="627" t="s">
        <v>504</v>
      </c>
      <c r="AE10" s="625" t="s">
        <v>3755</v>
      </c>
      <c r="AF10" s="625" t="s">
        <v>5368</v>
      </c>
      <c r="AG10" s="627"/>
      <c r="AH10" s="619"/>
      <c r="AI10" s="629" t="s">
        <v>1023</v>
      </c>
      <c r="AJ10" s="651" t="s">
        <v>5369</v>
      </c>
      <c r="AK10" s="629" t="s">
        <v>1104</v>
      </c>
      <c r="AL10" s="629"/>
      <c r="AM10" s="651" t="s">
        <v>509</v>
      </c>
      <c r="AN10" s="629" t="s">
        <v>5370</v>
      </c>
      <c r="AO10" s="651" t="s">
        <v>5371</v>
      </c>
      <c r="AP10" s="651" t="s">
        <v>5372</v>
      </c>
      <c r="AQ10" s="629"/>
      <c r="AR10" s="629"/>
      <c r="AS10" s="629"/>
      <c r="AT10" s="629"/>
      <c r="AU10" s="629" t="s">
        <v>5373</v>
      </c>
      <c r="AV10" s="651" t="s">
        <v>5374</v>
      </c>
      <c r="AW10" s="651" t="s">
        <v>5375</v>
      </c>
      <c r="AX10" s="619"/>
      <c r="AY10" s="688"/>
      <c r="AZ10" s="688" t="s">
        <v>5376</v>
      </c>
      <c r="BA10" s="633"/>
      <c r="BB10" s="688" t="s">
        <v>5377</v>
      </c>
      <c r="BC10" s="633"/>
      <c r="BD10" s="619"/>
      <c r="BE10" s="678" t="s">
        <v>5378</v>
      </c>
      <c r="BF10" s="678" t="s">
        <v>3723</v>
      </c>
      <c r="BG10" s="637"/>
      <c r="BH10" s="637"/>
      <c r="BI10" s="637"/>
      <c r="BJ10" s="637"/>
      <c r="BK10" s="678" t="s">
        <v>5379</v>
      </c>
      <c r="BL10" s="619"/>
      <c r="BM10" s="665" t="s">
        <v>5380</v>
      </c>
      <c r="BN10" s="638"/>
      <c r="BO10" s="638"/>
      <c r="BP10" s="665" t="s">
        <v>5381</v>
      </c>
      <c r="BQ10" s="638"/>
      <c r="BR10" s="665" t="s">
        <v>1854</v>
      </c>
      <c r="BS10" s="638"/>
      <c r="BT10" s="665" t="s">
        <v>2653</v>
      </c>
      <c r="BU10" s="665" t="s">
        <v>5382</v>
      </c>
      <c r="BV10" s="619"/>
      <c r="BW10" s="659" t="s">
        <v>5383</v>
      </c>
      <c r="BX10" s="640"/>
      <c r="BY10" s="640"/>
      <c r="BZ10" s="640"/>
      <c r="CA10" s="640"/>
      <c r="CB10" s="640"/>
      <c r="CC10" s="640"/>
      <c r="CD10" s="640"/>
      <c r="CE10" s="640"/>
      <c r="CF10" s="640"/>
      <c r="CG10" s="640"/>
    </row>
    <row r="11">
      <c r="A11" s="498" t="s">
        <v>975</v>
      </c>
      <c r="B11" s="130" t="s">
        <v>5384</v>
      </c>
      <c r="C11" s="131" t="s">
        <v>620</v>
      </c>
      <c r="D11" s="132" t="s">
        <v>895</v>
      </c>
      <c r="E11" s="133" t="s">
        <v>618</v>
      </c>
      <c r="F11" s="134" t="s">
        <v>4083</v>
      </c>
      <c r="G11" s="130" t="s">
        <v>3937</v>
      </c>
      <c r="H11" s="613" t="s">
        <v>5385</v>
      </c>
      <c r="I11" s="613" t="s">
        <v>5386</v>
      </c>
      <c r="J11" s="618"/>
      <c r="K11" s="618"/>
      <c r="L11" s="577" t="s">
        <v>5387</v>
      </c>
      <c r="M11" s="618"/>
      <c r="N11" s="617" t="s">
        <v>5388</v>
      </c>
      <c r="O11" s="618"/>
      <c r="P11" s="619"/>
      <c r="Q11" s="660" t="s">
        <v>5389</v>
      </c>
      <c r="R11" s="622"/>
      <c r="S11" s="584" t="s">
        <v>5237</v>
      </c>
      <c r="T11" s="671" t="s">
        <v>2594</v>
      </c>
      <c r="U11" s="622"/>
      <c r="V11" s="660" t="s">
        <v>5390</v>
      </c>
      <c r="W11" s="619"/>
      <c r="X11" s="645" t="s">
        <v>371</v>
      </c>
      <c r="Y11" s="645" t="s">
        <v>5391</v>
      </c>
      <c r="Z11" s="645" t="s">
        <v>5392</v>
      </c>
      <c r="AA11" s="682" t="s">
        <v>1394</v>
      </c>
      <c r="AB11" s="645" t="s">
        <v>986</v>
      </c>
      <c r="AC11" s="645" t="s">
        <v>5393</v>
      </c>
      <c r="AD11" s="645" t="s">
        <v>968</v>
      </c>
      <c r="AE11" s="645" t="s">
        <v>5394</v>
      </c>
      <c r="AF11" s="585" t="s">
        <v>5395</v>
      </c>
      <c r="AG11" s="627"/>
      <c r="AH11" s="619"/>
      <c r="AI11" s="650" t="s">
        <v>5396</v>
      </c>
      <c r="AJ11" s="650" t="s">
        <v>5397</v>
      </c>
      <c r="AK11" s="595" t="s">
        <v>1838</v>
      </c>
      <c r="AL11" s="590"/>
      <c r="AM11" s="629"/>
      <c r="AN11" s="650" t="s">
        <v>3299</v>
      </c>
      <c r="AO11" s="629"/>
      <c r="AP11" s="630" t="s">
        <v>5398</v>
      </c>
      <c r="AQ11" s="630" t="s">
        <v>5399</v>
      </c>
      <c r="AR11" s="650" t="s">
        <v>5400</v>
      </c>
      <c r="AS11" s="592" t="s">
        <v>5401</v>
      </c>
      <c r="AT11" s="629"/>
      <c r="AU11" s="595" t="s">
        <v>136</v>
      </c>
      <c r="AV11" s="595" t="s">
        <v>5402</v>
      </c>
      <c r="AW11" s="592" t="s">
        <v>5403</v>
      </c>
      <c r="AX11" s="619"/>
      <c r="AY11" s="633"/>
      <c r="AZ11" s="661" t="s">
        <v>5404</v>
      </c>
      <c r="BA11" s="661" t="s">
        <v>694</v>
      </c>
      <c r="BB11" s="661" t="s">
        <v>5405</v>
      </c>
      <c r="BC11" s="633"/>
      <c r="BD11" s="619"/>
      <c r="BE11" s="601" t="s">
        <v>1360</v>
      </c>
      <c r="BF11" s="601" t="s">
        <v>3744</v>
      </c>
      <c r="BG11" s="637"/>
      <c r="BH11" s="637"/>
      <c r="BI11" s="601" t="s">
        <v>3236</v>
      </c>
      <c r="BJ11" s="637"/>
      <c r="BK11" s="601" t="s">
        <v>5406</v>
      </c>
      <c r="BL11" s="619"/>
      <c r="BM11" s="666" t="s">
        <v>5407</v>
      </c>
      <c r="BN11" s="638"/>
      <c r="BO11" s="638"/>
      <c r="BP11" s="638"/>
      <c r="BQ11" s="638"/>
      <c r="BR11" s="666" t="s">
        <v>847</v>
      </c>
      <c r="BS11" s="638"/>
      <c r="BT11" s="606" t="s">
        <v>5408</v>
      </c>
      <c r="BU11" s="606" t="s">
        <v>5409</v>
      </c>
      <c r="BV11" s="619"/>
      <c r="BW11" s="687" t="s">
        <v>3868</v>
      </c>
      <c r="BX11" s="659"/>
      <c r="BY11" s="640"/>
      <c r="BZ11" s="640"/>
      <c r="CA11" s="640"/>
      <c r="CB11" s="610" t="s">
        <v>5410</v>
      </c>
      <c r="CC11" s="640"/>
      <c r="CD11" s="640"/>
      <c r="CE11" s="640"/>
      <c r="CF11" s="640"/>
      <c r="CG11" s="640"/>
    </row>
    <row r="12">
      <c r="A12" s="519" t="s">
        <v>5411</v>
      </c>
      <c r="B12" s="63" t="s">
        <v>5412</v>
      </c>
      <c r="C12" s="64" t="s">
        <v>896</v>
      </c>
      <c r="D12" s="65" t="s">
        <v>821</v>
      </c>
      <c r="E12" s="66" t="s">
        <v>821</v>
      </c>
      <c r="F12" s="67" t="s">
        <v>618</v>
      </c>
      <c r="G12" s="63" t="s">
        <v>5360</v>
      </c>
      <c r="H12" s="618"/>
      <c r="I12" s="618"/>
      <c r="J12" s="576" t="s">
        <v>5413</v>
      </c>
      <c r="K12" s="576" t="s">
        <v>5414</v>
      </c>
      <c r="L12" s="613" t="s">
        <v>5415</v>
      </c>
      <c r="M12" s="618"/>
      <c r="N12" s="641" t="s">
        <v>5416</v>
      </c>
      <c r="O12" s="576" t="s">
        <v>5417</v>
      </c>
      <c r="P12" s="619"/>
      <c r="Q12" s="642" t="s">
        <v>3269</v>
      </c>
      <c r="R12" s="622"/>
      <c r="S12" s="622"/>
      <c r="T12" s="622"/>
      <c r="U12" s="642"/>
      <c r="V12" s="660" t="s">
        <v>5418</v>
      </c>
      <c r="W12" s="619"/>
      <c r="X12" s="627"/>
      <c r="Y12" s="587" t="s">
        <v>5419</v>
      </c>
      <c r="Z12" s="625" t="s">
        <v>5420</v>
      </c>
      <c r="AA12" s="689"/>
      <c r="AB12" s="627"/>
      <c r="AC12" s="625" t="s">
        <v>412</v>
      </c>
      <c r="AD12" s="625" t="s">
        <v>4510</v>
      </c>
      <c r="AE12" s="625" t="s">
        <v>5421</v>
      </c>
      <c r="AF12" s="625" t="s">
        <v>5422</v>
      </c>
      <c r="AG12" s="627"/>
      <c r="AH12" s="619"/>
      <c r="AI12" s="651" t="s">
        <v>664</v>
      </c>
      <c r="AJ12" s="629"/>
      <c r="AK12" s="629"/>
      <c r="AL12" s="629"/>
      <c r="AM12" s="629"/>
      <c r="AN12" s="651" t="s">
        <v>5423</v>
      </c>
      <c r="AO12" s="629"/>
      <c r="AP12" s="629"/>
      <c r="AQ12" s="629"/>
      <c r="AR12" s="629"/>
      <c r="AS12" s="629"/>
      <c r="AT12" s="629"/>
      <c r="AU12" s="595" t="s">
        <v>2663</v>
      </c>
      <c r="AV12" s="590" t="s">
        <v>5424</v>
      </c>
      <c r="AW12" s="590" t="s">
        <v>5425</v>
      </c>
      <c r="AX12" s="619"/>
      <c r="AY12" s="632" t="s">
        <v>5426</v>
      </c>
      <c r="AZ12" s="688" t="s">
        <v>4397</v>
      </c>
      <c r="BA12" s="661" t="s">
        <v>289</v>
      </c>
      <c r="BB12" s="688" t="s">
        <v>5427</v>
      </c>
      <c r="BC12" s="633"/>
      <c r="BD12" s="619"/>
      <c r="BE12" s="601" t="s">
        <v>5279</v>
      </c>
      <c r="BF12" s="678" t="s">
        <v>5428</v>
      </c>
      <c r="BG12" s="601"/>
      <c r="BH12" s="678"/>
      <c r="BI12" s="637"/>
      <c r="BJ12" s="637"/>
      <c r="BK12" s="636" t="s">
        <v>5429</v>
      </c>
      <c r="BL12" s="619"/>
      <c r="BM12" s="665" t="s">
        <v>5430</v>
      </c>
      <c r="BN12" s="638"/>
      <c r="BO12" s="638"/>
      <c r="BP12" s="606" t="s">
        <v>5431</v>
      </c>
      <c r="BQ12" s="638"/>
      <c r="BR12" s="665" t="s">
        <v>1014</v>
      </c>
      <c r="BS12" s="638"/>
      <c r="BT12" s="606" t="s">
        <v>5432</v>
      </c>
      <c r="BU12" s="606" t="s">
        <v>5433</v>
      </c>
      <c r="BV12" s="619"/>
      <c r="BW12" s="610" t="s">
        <v>3189</v>
      </c>
      <c r="BX12" s="687" t="s">
        <v>3454</v>
      </c>
      <c r="BY12" s="640"/>
      <c r="BZ12" s="640"/>
      <c r="CA12" s="640"/>
      <c r="CB12" s="610" t="s">
        <v>4638</v>
      </c>
      <c r="CC12" s="659" t="s">
        <v>5434</v>
      </c>
      <c r="CD12" s="640"/>
      <c r="CE12" s="640"/>
      <c r="CF12" s="610" t="s">
        <v>5435</v>
      </c>
      <c r="CG12" s="640"/>
    </row>
    <row r="13">
      <c r="A13" s="498" t="s">
        <v>1315</v>
      </c>
      <c r="B13" s="130" t="s">
        <v>5436</v>
      </c>
      <c r="C13" s="131" t="s">
        <v>896</v>
      </c>
      <c r="D13" s="132" t="s">
        <v>620</v>
      </c>
      <c r="E13" s="133" t="s">
        <v>325</v>
      </c>
      <c r="F13" s="134" t="s">
        <v>323</v>
      </c>
      <c r="G13" s="130" t="s">
        <v>4011</v>
      </c>
      <c r="H13" s="618"/>
      <c r="I13" s="576" t="s">
        <v>1320</v>
      </c>
      <c r="J13" s="641"/>
      <c r="K13" s="618"/>
      <c r="L13" s="618"/>
      <c r="M13" s="641"/>
      <c r="N13" s="618"/>
      <c r="O13" s="576" t="s">
        <v>5437</v>
      </c>
      <c r="P13" s="619"/>
      <c r="Q13" s="622"/>
      <c r="R13" s="583"/>
      <c r="S13" s="671" t="s">
        <v>5438</v>
      </c>
      <c r="T13" s="622"/>
      <c r="U13" s="622"/>
      <c r="V13" s="580" t="s">
        <v>5439</v>
      </c>
      <c r="W13" s="619"/>
      <c r="X13" s="588" t="s">
        <v>1125</v>
      </c>
      <c r="Y13" s="627"/>
      <c r="Z13" s="585" t="s">
        <v>5440</v>
      </c>
      <c r="AA13" s="588" t="s">
        <v>5441</v>
      </c>
      <c r="AB13" s="585" t="s">
        <v>2574</v>
      </c>
      <c r="AC13" s="588" t="s">
        <v>1341</v>
      </c>
      <c r="AD13" s="585" t="s">
        <v>5442</v>
      </c>
      <c r="AE13" s="690" t="s">
        <v>5443</v>
      </c>
      <c r="AF13" s="645" t="s">
        <v>5444</v>
      </c>
      <c r="AG13" s="627"/>
      <c r="AH13" s="619"/>
      <c r="AI13" s="629"/>
      <c r="AJ13" s="591"/>
      <c r="AK13" s="629"/>
      <c r="AL13" s="629"/>
      <c r="AM13" s="629"/>
      <c r="AN13" s="629"/>
      <c r="AO13" s="629"/>
      <c r="AP13" s="629"/>
      <c r="AQ13" s="629"/>
      <c r="AR13" s="629"/>
      <c r="AS13" s="629"/>
      <c r="AT13" s="629"/>
      <c r="AU13" s="629"/>
      <c r="AV13" s="630" t="s">
        <v>5445</v>
      </c>
      <c r="AW13" s="590" t="s">
        <v>5446</v>
      </c>
      <c r="AX13" s="619"/>
      <c r="AY13" s="688"/>
      <c r="AZ13" s="688"/>
      <c r="BA13" s="661" t="s">
        <v>2534</v>
      </c>
      <c r="BB13" s="632" t="s">
        <v>5447</v>
      </c>
      <c r="BC13" s="633"/>
      <c r="BD13" s="619"/>
      <c r="BE13" s="601" t="s">
        <v>4749</v>
      </c>
      <c r="BF13" s="601" t="s">
        <v>3140</v>
      </c>
      <c r="BG13" s="637"/>
      <c r="BH13" s="637"/>
      <c r="BI13" s="600" t="s">
        <v>5448</v>
      </c>
      <c r="BJ13" s="637"/>
      <c r="BK13" s="601" t="s">
        <v>5449</v>
      </c>
      <c r="BL13" s="619"/>
      <c r="BM13" s="606" t="s">
        <v>5450</v>
      </c>
      <c r="BN13" s="665"/>
      <c r="BO13" s="665"/>
      <c r="BP13" s="607" t="s">
        <v>5451</v>
      </c>
      <c r="BQ13" s="665"/>
      <c r="BR13" s="606" t="s">
        <v>317</v>
      </c>
      <c r="BS13" s="638"/>
      <c r="BT13" s="665" t="s">
        <v>5452</v>
      </c>
      <c r="BU13" s="665" t="s">
        <v>5453</v>
      </c>
      <c r="BV13" s="619"/>
      <c r="BW13" s="659" t="s">
        <v>5454</v>
      </c>
      <c r="BX13" s="640"/>
      <c r="BY13" s="640"/>
      <c r="BZ13" s="640"/>
      <c r="CA13" s="640"/>
      <c r="CB13" s="640"/>
      <c r="CC13" s="610" t="s">
        <v>3745</v>
      </c>
      <c r="CD13" s="640"/>
      <c r="CE13" s="640"/>
      <c r="CF13" s="640"/>
      <c r="CG13" s="640"/>
    </row>
    <row r="14">
      <c r="A14" s="691" t="s">
        <v>1484</v>
      </c>
      <c r="B14" s="63" t="s">
        <v>5455</v>
      </c>
      <c r="C14" s="64" t="s">
        <v>896</v>
      </c>
      <c r="D14" s="65" t="s">
        <v>896</v>
      </c>
      <c r="E14" s="66" t="s">
        <v>896</v>
      </c>
      <c r="F14" s="67" t="s">
        <v>896</v>
      </c>
      <c r="G14" s="63" t="s">
        <v>2782</v>
      </c>
      <c r="H14" s="618"/>
      <c r="I14" s="641" t="s">
        <v>5456</v>
      </c>
      <c r="J14" s="641"/>
      <c r="K14" s="618"/>
      <c r="L14" s="641" t="s">
        <v>5457</v>
      </c>
      <c r="M14" s="618"/>
      <c r="N14" s="641" t="s">
        <v>5458</v>
      </c>
      <c r="O14" s="618"/>
      <c r="P14" s="619"/>
      <c r="Q14" s="642" t="s">
        <v>2046</v>
      </c>
      <c r="R14" s="622"/>
      <c r="S14" s="622"/>
      <c r="T14" s="642" t="s">
        <v>3985</v>
      </c>
      <c r="U14" s="642"/>
      <c r="V14" s="642" t="s">
        <v>5459</v>
      </c>
      <c r="W14" s="619"/>
      <c r="X14" s="625" t="s">
        <v>1589</v>
      </c>
      <c r="Y14" s="625" t="s">
        <v>5460</v>
      </c>
      <c r="Z14" s="625" t="s">
        <v>5461</v>
      </c>
      <c r="AA14" s="625" t="s">
        <v>2448</v>
      </c>
      <c r="AB14" s="625" t="s">
        <v>3681</v>
      </c>
      <c r="AC14" s="585" t="s">
        <v>2432</v>
      </c>
      <c r="AD14" s="625" t="s">
        <v>3743</v>
      </c>
      <c r="AE14" s="625" t="s">
        <v>4050</v>
      </c>
      <c r="AF14" s="627"/>
      <c r="AG14" s="192" t="s">
        <v>5462</v>
      </c>
      <c r="AH14" s="619"/>
      <c r="AI14" s="629"/>
      <c r="AJ14" s="629"/>
      <c r="AK14" s="629"/>
      <c r="AL14" s="629"/>
      <c r="AM14" s="651" t="s">
        <v>4741</v>
      </c>
      <c r="AN14" s="651" t="s">
        <v>5463</v>
      </c>
      <c r="AO14" s="651" t="s">
        <v>5464</v>
      </c>
      <c r="AP14" s="629"/>
      <c r="AQ14" s="629"/>
      <c r="AR14" s="629"/>
      <c r="AS14" s="629"/>
      <c r="AT14" s="629"/>
      <c r="AU14" s="651" t="s">
        <v>2001</v>
      </c>
      <c r="AV14" s="651" t="s">
        <v>5216</v>
      </c>
      <c r="AW14" s="629"/>
      <c r="AX14" s="619"/>
      <c r="AY14" s="633"/>
      <c r="AZ14" s="633"/>
      <c r="BA14" s="688" t="s">
        <v>1559</v>
      </c>
      <c r="BB14" s="688" t="s">
        <v>5465</v>
      </c>
      <c r="BC14" s="633"/>
      <c r="BD14" s="619"/>
      <c r="BE14" s="678" t="s">
        <v>5466</v>
      </c>
      <c r="BF14" s="678" t="s">
        <v>3723</v>
      </c>
      <c r="BG14" s="637"/>
      <c r="BH14" s="637"/>
      <c r="BI14" s="678" t="s">
        <v>5467</v>
      </c>
      <c r="BJ14" s="637"/>
      <c r="BK14" s="678" t="s">
        <v>5468</v>
      </c>
      <c r="BL14" s="619"/>
      <c r="BM14" s="665" t="s">
        <v>5469</v>
      </c>
      <c r="BN14" s="638"/>
      <c r="BO14" s="638"/>
      <c r="BP14" s="638"/>
      <c r="BQ14" s="638"/>
      <c r="BR14" s="665" t="s">
        <v>5470</v>
      </c>
      <c r="BS14" s="638"/>
      <c r="BT14" s="638"/>
      <c r="BU14" s="638" t="s">
        <v>5471</v>
      </c>
      <c r="BV14" s="619"/>
      <c r="BW14" s="640"/>
      <c r="BX14" s="640"/>
      <c r="BY14" s="640"/>
      <c r="BZ14" s="640"/>
      <c r="CA14" s="640"/>
      <c r="CB14" s="640"/>
      <c r="CC14" s="640"/>
      <c r="CD14" s="640"/>
      <c r="CE14" s="640"/>
      <c r="CF14" s="640"/>
      <c r="CG14" s="640"/>
    </row>
    <row r="15">
      <c r="A15" s="498" t="s">
        <v>1538</v>
      </c>
      <c r="B15" s="130" t="s">
        <v>5472</v>
      </c>
      <c r="C15" s="131" t="s">
        <v>896</v>
      </c>
      <c r="D15" s="132" t="s">
        <v>620</v>
      </c>
      <c r="E15" s="133" t="s">
        <v>620</v>
      </c>
      <c r="F15" s="134" t="s">
        <v>426</v>
      </c>
      <c r="G15" s="130" t="s">
        <v>3383</v>
      </c>
      <c r="H15" s="613" t="s">
        <v>1007</v>
      </c>
      <c r="I15" s="576" t="s">
        <v>5473</v>
      </c>
      <c r="J15" s="576" t="s">
        <v>5474</v>
      </c>
      <c r="K15" s="576" t="s">
        <v>5475</v>
      </c>
      <c r="L15" s="576" t="s">
        <v>5476</v>
      </c>
      <c r="M15" s="618"/>
      <c r="N15" s="641"/>
      <c r="O15" s="576" t="s">
        <v>5477</v>
      </c>
      <c r="P15" s="619"/>
      <c r="Q15" s="580" t="s">
        <v>5478</v>
      </c>
      <c r="R15" s="580" t="s">
        <v>2219</v>
      </c>
      <c r="S15" s="580" t="s">
        <v>5479</v>
      </c>
      <c r="T15" s="580" t="s">
        <v>1553</v>
      </c>
      <c r="U15" s="580" t="s">
        <v>5480</v>
      </c>
      <c r="V15" s="580" t="s">
        <v>5481</v>
      </c>
      <c r="W15" s="619"/>
      <c r="X15" s="585" t="s">
        <v>2406</v>
      </c>
      <c r="Y15" s="585" t="s">
        <v>5482</v>
      </c>
      <c r="Z15" s="625" t="s">
        <v>5483</v>
      </c>
      <c r="AA15" s="692" t="s">
        <v>2931</v>
      </c>
      <c r="AB15" s="585" t="s">
        <v>5484</v>
      </c>
      <c r="AC15" s="625"/>
      <c r="AD15" s="645" t="s">
        <v>5485</v>
      </c>
      <c r="AE15" s="585" t="s">
        <v>4110</v>
      </c>
      <c r="AF15" s="585" t="s">
        <v>5486</v>
      </c>
      <c r="AG15" s="625" t="s">
        <v>5487</v>
      </c>
      <c r="AH15" s="619"/>
      <c r="AI15" s="595" t="s">
        <v>5488</v>
      </c>
      <c r="AJ15" s="651"/>
      <c r="AK15" s="590" t="s">
        <v>5489</v>
      </c>
      <c r="AL15" s="630" t="s">
        <v>2570</v>
      </c>
      <c r="AM15" s="590" t="s">
        <v>2000</v>
      </c>
      <c r="AN15" s="593" t="s">
        <v>5490</v>
      </c>
      <c r="AO15" s="590" t="s">
        <v>5491</v>
      </c>
      <c r="AP15" s="650" t="s">
        <v>5066</v>
      </c>
      <c r="AQ15" s="590" t="s">
        <v>5492</v>
      </c>
      <c r="AR15" s="651"/>
      <c r="AS15" s="651"/>
      <c r="AT15" s="651"/>
      <c r="AU15" s="593" t="s">
        <v>4808</v>
      </c>
      <c r="AV15" s="651" t="s">
        <v>5493</v>
      </c>
      <c r="AW15" s="651"/>
      <c r="AX15" s="619"/>
      <c r="AY15" s="632" t="s">
        <v>5494</v>
      </c>
      <c r="AZ15" s="632" t="s">
        <v>5495</v>
      </c>
      <c r="BA15" s="632" t="s">
        <v>2265</v>
      </c>
      <c r="BB15" s="688" t="s">
        <v>5496</v>
      </c>
      <c r="BC15" s="688"/>
      <c r="BD15" s="619"/>
      <c r="BE15" s="601" t="s">
        <v>5450</v>
      </c>
      <c r="BF15" s="601" t="s">
        <v>3905</v>
      </c>
      <c r="BG15" s="600" t="s">
        <v>5322</v>
      </c>
      <c r="BH15" s="602" t="s">
        <v>5497</v>
      </c>
      <c r="BI15" s="636" t="s">
        <v>5498</v>
      </c>
      <c r="BJ15" s="678"/>
      <c r="BK15" s="601" t="s">
        <v>5499</v>
      </c>
      <c r="BL15" s="619"/>
      <c r="BM15" s="606" t="s">
        <v>5500</v>
      </c>
      <c r="BN15" s="665"/>
      <c r="BO15" s="666" t="s">
        <v>5501</v>
      </c>
      <c r="BP15" s="606" t="s">
        <v>5502</v>
      </c>
      <c r="BQ15" s="665"/>
      <c r="BR15" s="666" t="s">
        <v>5503</v>
      </c>
      <c r="BS15" s="665" t="s">
        <v>5504</v>
      </c>
      <c r="BT15" s="606" t="s">
        <v>5505</v>
      </c>
      <c r="BU15" s="606" t="s">
        <v>5506</v>
      </c>
      <c r="BV15" s="619"/>
      <c r="BW15" s="610" t="s">
        <v>5507</v>
      </c>
      <c r="BX15" s="610" t="s">
        <v>5508</v>
      </c>
      <c r="BY15" s="640"/>
      <c r="BZ15" s="640"/>
      <c r="CA15" s="659"/>
      <c r="CB15" s="610" t="s">
        <v>5509</v>
      </c>
      <c r="CC15" s="610" t="s">
        <v>5510</v>
      </c>
      <c r="CD15" s="659"/>
      <c r="CE15" s="640"/>
      <c r="CF15" s="640"/>
      <c r="CG15" s="640"/>
    </row>
    <row r="16">
      <c r="A16" s="519" t="s">
        <v>424</v>
      </c>
      <c r="B16" s="63" t="s">
        <v>5511</v>
      </c>
      <c r="C16" s="64" t="s">
        <v>821</v>
      </c>
      <c r="D16" s="65" t="s">
        <v>896</v>
      </c>
      <c r="E16" s="66" t="s">
        <v>620</v>
      </c>
      <c r="F16" s="67" t="s">
        <v>618</v>
      </c>
      <c r="G16" s="63" t="s">
        <v>1157</v>
      </c>
      <c r="H16" s="614" t="s">
        <v>856</v>
      </c>
      <c r="I16" s="617" t="s">
        <v>5512</v>
      </c>
      <c r="J16" s="615"/>
      <c r="K16" s="613" t="s">
        <v>5513</v>
      </c>
      <c r="L16" s="576"/>
      <c r="M16" s="618"/>
      <c r="N16" s="618"/>
      <c r="O16" s="641" t="s">
        <v>5514</v>
      </c>
      <c r="P16" s="619"/>
      <c r="Q16" s="642" t="s">
        <v>1522</v>
      </c>
      <c r="R16" s="622"/>
      <c r="S16" s="622"/>
      <c r="T16" s="642" t="s">
        <v>4063</v>
      </c>
      <c r="U16" s="642"/>
      <c r="V16" s="642" t="s">
        <v>5515</v>
      </c>
      <c r="W16" s="619"/>
      <c r="X16" s="625" t="s">
        <v>3581</v>
      </c>
      <c r="Y16" s="627"/>
      <c r="Z16" s="625" t="s">
        <v>1509</v>
      </c>
      <c r="AA16" s="689"/>
      <c r="AB16" s="625" t="s">
        <v>4197</v>
      </c>
      <c r="AC16" s="627"/>
      <c r="AD16" s="627"/>
      <c r="AE16" s="625" t="s">
        <v>3390</v>
      </c>
      <c r="AF16" s="625" t="s">
        <v>5516</v>
      </c>
      <c r="AG16" s="627"/>
      <c r="AH16" s="619"/>
      <c r="AI16" s="629"/>
      <c r="AJ16" s="629"/>
      <c r="AK16" s="629"/>
      <c r="AL16" s="629"/>
      <c r="AM16" s="651" t="s">
        <v>5027</v>
      </c>
      <c r="AN16" s="629"/>
      <c r="AO16" s="650" t="s">
        <v>5517</v>
      </c>
      <c r="AP16" s="629"/>
      <c r="AQ16" s="629"/>
      <c r="AR16" s="629"/>
      <c r="AS16" s="629"/>
      <c r="AT16" s="629"/>
      <c r="AU16" s="595" t="s">
        <v>745</v>
      </c>
      <c r="AV16" s="629"/>
      <c r="AW16" s="629"/>
      <c r="AX16" s="619"/>
      <c r="AY16" s="633"/>
      <c r="AZ16" s="633"/>
      <c r="BA16" s="633"/>
      <c r="BB16" s="688" t="s">
        <v>5518</v>
      </c>
      <c r="BC16" s="633"/>
      <c r="BD16" s="619"/>
      <c r="BE16" s="678" t="s">
        <v>2340</v>
      </c>
      <c r="BF16" s="637"/>
      <c r="BG16" s="637"/>
      <c r="BH16" s="637"/>
      <c r="BI16" s="637"/>
      <c r="BJ16" s="637"/>
      <c r="BK16" s="678" t="s">
        <v>5519</v>
      </c>
      <c r="BL16" s="619"/>
      <c r="BM16" s="665" t="s">
        <v>5520</v>
      </c>
      <c r="BN16" s="638"/>
      <c r="BO16" s="638"/>
      <c r="BP16" s="638"/>
      <c r="BQ16" s="638"/>
      <c r="BR16" s="638"/>
      <c r="BS16" s="638"/>
      <c r="BT16" s="665" t="s">
        <v>5521</v>
      </c>
      <c r="BU16" s="638"/>
      <c r="BV16" s="619"/>
      <c r="BW16" s="685" t="s">
        <v>5522</v>
      </c>
      <c r="BX16" s="640"/>
      <c r="BY16" s="640"/>
      <c r="BZ16" s="640"/>
      <c r="CA16" s="640"/>
      <c r="CB16" s="685" t="s">
        <v>5523</v>
      </c>
      <c r="CC16" s="659" t="s">
        <v>5524</v>
      </c>
      <c r="CD16" s="640"/>
      <c r="CE16" s="640"/>
      <c r="CF16" s="640"/>
      <c r="CG16" s="640"/>
    </row>
    <row r="17">
      <c r="A17" s="498" t="s">
        <v>5525</v>
      </c>
      <c r="B17" s="130" t="s">
        <v>5526</v>
      </c>
      <c r="C17" s="131" t="s">
        <v>896</v>
      </c>
      <c r="D17" s="132" t="s">
        <v>821</v>
      </c>
      <c r="E17" s="133" t="s">
        <v>821</v>
      </c>
      <c r="F17" s="134" t="s">
        <v>324</v>
      </c>
      <c r="G17" s="130" t="s">
        <v>4519</v>
      </c>
      <c r="H17" s="618"/>
      <c r="I17" s="618"/>
      <c r="J17" s="618"/>
      <c r="K17" s="618"/>
      <c r="L17" s="618" t="s">
        <v>5527</v>
      </c>
      <c r="M17" s="618"/>
      <c r="N17" s="641" t="s">
        <v>5528</v>
      </c>
      <c r="O17" s="618"/>
      <c r="P17" s="619"/>
      <c r="Q17" s="622"/>
      <c r="R17" s="622"/>
      <c r="S17" s="622"/>
      <c r="T17" s="622"/>
      <c r="U17" s="642"/>
      <c r="V17" s="642" t="s">
        <v>5529</v>
      </c>
      <c r="W17" s="619"/>
      <c r="X17" s="627"/>
      <c r="Y17" s="627"/>
      <c r="Z17" s="627" t="s">
        <v>5530</v>
      </c>
      <c r="AA17" s="627"/>
      <c r="AB17" s="627"/>
      <c r="AC17" s="627"/>
      <c r="AD17" s="627"/>
      <c r="AE17" s="643" t="str">
        <f>HYPERLINK("https://youtu.be/0lXotWIeH0g","49.54")</f>
        <v>49.54</v>
      </c>
      <c r="AF17" s="625" t="s">
        <v>5531</v>
      </c>
      <c r="AG17" s="627" t="s">
        <v>5532</v>
      </c>
      <c r="AH17" s="619"/>
      <c r="AI17" s="629"/>
      <c r="AJ17" s="629"/>
      <c r="AK17" s="693" t="str">
        <f>HYPERLINK("https://youtu.be/Tp8lzZy1loo","52.74")</f>
        <v>52.74</v>
      </c>
      <c r="AL17" s="649"/>
      <c r="AM17" s="677"/>
      <c r="AN17" s="629"/>
      <c r="AO17" s="629"/>
      <c r="AP17" s="629"/>
      <c r="AQ17" s="629"/>
      <c r="AR17" s="629"/>
      <c r="AS17" s="629"/>
      <c r="AT17" s="629"/>
      <c r="AU17" s="629"/>
      <c r="AV17" s="629"/>
      <c r="AW17" s="629" t="s">
        <v>5533</v>
      </c>
      <c r="AX17" s="619"/>
      <c r="AY17" s="633"/>
      <c r="AZ17" s="633"/>
      <c r="BA17" s="633" t="s">
        <v>3231</v>
      </c>
      <c r="BB17" s="688" t="s">
        <v>5534</v>
      </c>
      <c r="BC17" s="633"/>
      <c r="BD17" s="619"/>
      <c r="BE17" s="637"/>
      <c r="BF17" s="637"/>
      <c r="BG17" s="637"/>
      <c r="BH17" s="637"/>
      <c r="BI17" s="637"/>
      <c r="BJ17" s="694" t="str">
        <f>HYPERLINK("https://youtu.be/ZWHJWoriERw","3:48.70")</f>
        <v>3:48.70</v>
      </c>
      <c r="BK17" s="636" t="s">
        <v>5535</v>
      </c>
      <c r="BL17" s="619"/>
      <c r="BM17" s="638" t="s">
        <v>5536</v>
      </c>
      <c r="BN17" s="638"/>
      <c r="BO17" s="638"/>
      <c r="BP17" s="638"/>
      <c r="BQ17" s="638"/>
      <c r="BR17" s="666" t="str">
        <f>HYPERLINK("https://youtu.be/-5bLlrzaDDc","27.91")</f>
        <v>27.91</v>
      </c>
      <c r="BS17" s="638" t="s">
        <v>996</v>
      </c>
      <c r="BT17" s="638"/>
      <c r="BU17" s="695" t="str">
        <f>HYPERLINK("https://youtu.be/x9mZaYceJJ8","2:08.04")</f>
        <v>2:08.04</v>
      </c>
      <c r="BV17" s="628"/>
      <c r="BW17" s="640"/>
      <c r="BX17" s="640"/>
      <c r="BY17" s="640"/>
      <c r="BZ17" s="640"/>
      <c r="CA17" s="640"/>
      <c r="CB17" s="640"/>
      <c r="CC17" s="640"/>
      <c r="CD17" s="640"/>
      <c r="CE17" s="640"/>
      <c r="CF17" s="640"/>
      <c r="CG17" s="640"/>
    </row>
    <row r="18">
      <c r="A18" s="519" t="s">
        <v>2399</v>
      </c>
      <c r="B18" s="63" t="s">
        <v>5537</v>
      </c>
      <c r="C18" s="64" t="s">
        <v>896</v>
      </c>
      <c r="D18" s="65" t="s">
        <v>896</v>
      </c>
      <c r="E18" s="66" t="s">
        <v>896</v>
      </c>
      <c r="F18" s="67" t="s">
        <v>896</v>
      </c>
      <c r="G18" s="63" t="s">
        <v>3887</v>
      </c>
      <c r="H18" s="618"/>
      <c r="I18" s="618"/>
      <c r="J18" s="576" t="s">
        <v>5538</v>
      </c>
      <c r="K18" s="576" t="s">
        <v>5539</v>
      </c>
      <c r="L18" s="576" t="s">
        <v>5540</v>
      </c>
      <c r="M18" s="618"/>
      <c r="N18" s="618"/>
      <c r="O18" s="576" t="s">
        <v>5541</v>
      </c>
      <c r="P18" s="619"/>
      <c r="Q18" s="580" t="s">
        <v>5542</v>
      </c>
      <c r="R18" s="580" t="s">
        <v>2941</v>
      </c>
      <c r="S18" s="580" t="s">
        <v>722</v>
      </c>
      <c r="T18" s="580" t="s">
        <v>2171</v>
      </c>
      <c r="U18" s="622"/>
      <c r="V18" s="580" t="s">
        <v>5543</v>
      </c>
      <c r="W18" s="619"/>
      <c r="X18" s="585" t="s">
        <v>1037</v>
      </c>
      <c r="Y18" s="627"/>
      <c r="Z18" s="585" t="s">
        <v>5544</v>
      </c>
      <c r="AA18" s="585" t="s">
        <v>5545</v>
      </c>
      <c r="AB18" s="585" t="s">
        <v>5546</v>
      </c>
      <c r="AC18" s="585" t="s">
        <v>5547</v>
      </c>
      <c r="AD18" s="585" t="s">
        <v>5548</v>
      </c>
      <c r="AE18" s="585" t="s">
        <v>3993</v>
      </c>
      <c r="AF18" s="585" t="s">
        <v>5549</v>
      </c>
      <c r="AG18" s="585" t="s">
        <v>2422</v>
      </c>
      <c r="AH18" s="619"/>
      <c r="AI18" s="629"/>
      <c r="AJ18" s="629"/>
      <c r="AK18" s="590" t="s">
        <v>1175</v>
      </c>
      <c r="AL18" s="590"/>
      <c r="AM18" s="629"/>
      <c r="AN18" s="629"/>
      <c r="AO18" s="629"/>
      <c r="AP18" s="590" t="s">
        <v>5550</v>
      </c>
      <c r="AQ18" s="590"/>
      <c r="AR18" s="629"/>
      <c r="AS18" s="590" t="s">
        <v>5551</v>
      </c>
      <c r="AT18" s="651" t="s">
        <v>5552</v>
      </c>
      <c r="AU18" s="590" t="s">
        <v>358</v>
      </c>
      <c r="AV18" s="629"/>
      <c r="AW18" s="590" t="s">
        <v>4266</v>
      </c>
      <c r="AX18" s="619"/>
      <c r="AY18" s="633"/>
      <c r="AZ18" s="633"/>
      <c r="BA18" s="633"/>
      <c r="BB18" s="632" t="s">
        <v>5553</v>
      </c>
      <c r="BC18" s="633"/>
      <c r="BD18" s="619"/>
      <c r="BE18" s="601" t="s">
        <v>3648</v>
      </c>
      <c r="BF18" s="637"/>
      <c r="BG18" s="601" t="s">
        <v>5554</v>
      </c>
      <c r="BH18" s="601" t="s">
        <v>5555</v>
      </c>
      <c r="BI18" s="637"/>
      <c r="BJ18" s="601" t="s">
        <v>5556</v>
      </c>
      <c r="BK18" s="696" t="s">
        <v>5557</v>
      </c>
      <c r="BL18" s="619"/>
      <c r="BM18" s="606" t="s">
        <v>1653</v>
      </c>
      <c r="BN18" s="606" t="s">
        <v>5558</v>
      </c>
      <c r="BO18" s="638"/>
      <c r="BP18" s="638"/>
      <c r="BQ18" s="638"/>
      <c r="BR18" s="638"/>
      <c r="BS18" s="638"/>
      <c r="BT18" s="606" t="s">
        <v>5559</v>
      </c>
      <c r="BU18" s="606" t="s">
        <v>5560</v>
      </c>
      <c r="BV18" s="619"/>
      <c r="BW18" s="697" t="s">
        <v>4206</v>
      </c>
      <c r="BX18" s="640"/>
      <c r="BY18" s="640"/>
      <c r="BZ18" s="640"/>
      <c r="CA18" s="640"/>
      <c r="CB18" s="610" t="s">
        <v>2935</v>
      </c>
      <c r="CC18" s="610" t="s">
        <v>5561</v>
      </c>
      <c r="CD18" s="640"/>
      <c r="CE18" s="640"/>
      <c r="CF18" s="640"/>
      <c r="CG18" s="640"/>
    </row>
    <row r="19">
      <c r="A19" s="698" t="s">
        <v>5562</v>
      </c>
      <c r="B19" s="130" t="s">
        <v>5563</v>
      </c>
      <c r="C19" s="131" t="s">
        <v>821</v>
      </c>
      <c r="D19" s="132" t="s">
        <v>821</v>
      </c>
      <c r="E19" s="133" t="s">
        <v>821</v>
      </c>
      <c r="F19" s="134" t="s">
        <v>3768</v>
      </c>
      <c r="G19" s="130" t="s">
        <v>3768</v>
      </c>
      <c r="H19" s="618"/>
      <c r="I19" s="618"/>
      <c r="J19" s="618"/>
      <c r="K19" s="618"/>
      <c r="L19" s="618"/>
      <c r="M19" s="618"/>
      <c r="N19" s="699" t="str">
        <f>HYPERLINK("http://www.twitch.tv/nanashi745/v/479076791?sr=a&amp;t=235s", "4:19.41")</f>
        <v>4:19.41</v>
      </c>
      <c r="O19" s="700"/>
      <c r="P19" s="628"/>
      <c r="Q19" s="622"/>
      <c r="R19" s="580"/>
      <c r="S19" s="580"/>
      <c r="T19" s="622"/>
      <c r="U19" s="701"/>
      <c r="V19" s="702" t="str">
        <f>HYPERLINK("http://www.twitch.tv/nanashi745/v/479077932?sr=a&amp;t=176s", "3:15.64")</f>
        <v>3:15.64</v>
      </c>
      <c r="W19" s="628"/>
      <c r="X19" s="589"/>
      <c r="Y19" s="627"/>
      <c r="Z19" s="627"/>
      <c r="AA19" s="627"/>
      <c r="AB19" s="627"/>
      <c r="AC19" s="627"/>
      <c r="AD19" s="627"/>
      <c r="AE19" s="627"/>
      <c r="AF19" s="643" t="str">
        <f>HYPERLINK("http://www.twitch.tv/nanashi745/v/479079352?sr=a&amp;t=188s", "3:14.08")</f>
        <v>3:14.08</v>
      </c>
      <c r="AG19" s="627"/>
      <c r="AH19" s="628"/>
      <c r="AI19" s="591"/>
      <c r="AJ19" s="629"/>
      <c r="AK19" s="629"/>
      <c r="AL19" s="629"/>
      <c r="AM19" s="629"/>
      <c r="AN19" s="629"/>
      <c r="AO19" s="629"/>
      <c r="AP19" s="629"/>
      <c r="AQ19" s="629"/>
      <c r="AR19" s="629"/>
      <c r="AS19" s="629"/>
      <c r="AT19" s="629"/>
      <c r="AU19" s="629"/>
      <c r="AV19" s="703" t="str">
        <f>HYPERLINK("http://www.twitch.tv/nanashi745/v/479080915?sr=a&amp;t=0s", "1:37.18")</f>
        <v>1:37.18</v>
      </c>
      <c r="AW19" s="629"/>
      <c r="AX19" s="619"/>
      <c r="AY19" s="633"/>
      <c r="AZ19" s="633"/>
      <c r="BA19" s="633"/>
      <c r="BB19" s="652" t="str">
        <f>HYPERLINK("http://www.twitch.tv/nanashi745/v/479230801?sr=a&amp;t=174s", "3:18.86")</f>
        <v>3:18.86</v>
      </c>
      <c r="BC19" s="633"/>
      <c r="BD19" s="619"/>
      <c r="BE19" s="637"/>
      <c r="BF19" s="637"/>
      <c r="BG19" s="637"/>
      <c r="BH19" s="637"/>
      <c r="BI19" s="637"/>
      <c r="BJ19" s="637"/>
      <c r="BK19" s="602" t="s">
        <v>5564</v>
      </c>
      <c r="BL19" s="628"/>
      <c r="BM19" s="695" t="str">
        <f>HYPERLINK("https://youtu.be/oOY4TocVyJU","1:05.01")</f>
        <v>1:05.01</v>
      </c>
      <c r="BN19" s="638"/>
      <c r="BO19" s="638"/>
      <c r="BP19" s="606"/>
      <c r="BQ19" s="606"/>
      <c r="BR19" s="638"/>
      <c r="BS19" s="638"/>
      <c r="BT19" s="638"/>
      <c r="BU19" s="695" t="str">
        <f>HYPERLINK("http://www.twitch.tv/nanashi745/v/479233563?sr=a&amp;t=23s", "2:00.20")</f>
        <v>2:00.20</v>
      </c>
      <c r="BV19" s="628"/>
      <c r="BW19" s="611"/>
      <c r="BX19" s="640"/>
      <c r="BY19" s="704"/>
      <c r="BZ19" s="704"/>
      <c r="CA19" s="640"/>
      <c r="CB19" s="640"/>
      <c r="CC19" s="640"/>
      <c r="CD19" s="640"/>
      <c r="CE19" s="640"/>
      <c r="CF19" s="640"/>
      <c r="CG19" s="640"/>
    </row>
    <row r="20">
      <c r="A20" s="519" t="s">
        <v>1618</v>
      </c>
      <c r="B20" s="63" t="s">
        <v>5565</v>
      </c>
      <c r="C20" s="64" t="s">
        <v>896</v>
      </c>
      <c r="D20" s="65" t="s">
        <v>896</v>
      </c>
      <c r="E20" s="66" t="s">
        <v>896</v>
      </c>
      <c r="F20" s="67" t="s">
        <v>896</v>
      </c>
      <c r="G20" s="63" t="s">
        <v>216</v>
      </c>
      <c r="H20" s="618"/>
      <c r="I20" s="618"/>
      <c r="J20" s="618"/>
      <c r="K20" s="618"/>
      <c r="L20" s="576" t="s">
        <v>5566</v>
      </c>
      <c r="M20" s="618"/>
      <c r="N20" s="618"/>
      <c r="O20" s="618"/>
      <c r="P20" s="619"/>
      <c r="Q20" s="622"/>
      <c r="R20" s="622"/>
      <c r="S20" s="622"/>
      <c r="T20" s="622"/>
      <c r="U20" s="622"/>
      <c r="V20" s="580" t="s">
        <v>5567</v>
      </c>
      <c r="W20" s="619"/>
      <c r="X20" s="585" t="s">
        <v>4064</v>
      </c>
      <c r="Y20" s="627"/>
      <c r="Z20" s="585" t="s">
        <v>5568</v>
      </c>
      <c r="AA20" s="692" t="s">
        <v>3889</v>
      </c>
      <c r="AB20" s="627"/>
      <c r="AC20" s="585" t="s">
        <v>5569</v>
      </c>
      <c r="AD20" s="627"/>
      <c r="AE20" s="627"/>
      <c r="AF20" s="627"/>
      <c r="AG20" s="627"/>
      <c r="AH20" s="619"/>
      <c r="AI20" s="629"/>
      <c r="AJ20" s="629"/>
      <c r="AK20" s="590" t="s">
        <v>4794</v>
      </c>
      <c r="AL20" s="629"/>
      <c r="AM20" s="629"/>
      <c r="AN20" s="629"/>
      <c r="AO20" s="629"/>
      <c r="AP20" s="629"/>
      <c r="AQ20" s="629"/>
      <c r="AR20" s="629"/>
      <c r="AS20" s="629"/>
      <c r="AT20" s="629"/>
      <c r="AU20" s="629"/>
      <c r="AV20" s="629"/>
      <c r="AW20" s="629"/>
      <c r="AX20" s="619"/>
      <c r="AY20" s="633"/>
      <c r="AZ20" s="633"/>
      <c r="BA20" s="632" t="s">
        <v>4028</v>
      </c>
      <c r="BB20" s="632" t="s">
        <v>5570</v>
      </c>
      <c r="BC20" s="633"/>
      <c r="BD20" s="619"/>
      <c r="BE20" s="637"/>
      <c r="BF20" s="637"/>
      <c r="BG20" s="637"/>
      <c r="BH20" s="637"/>
      <c r="BI20" s="637"/>
      <c r="BJ20" s="637"/>
      <c r="BK20" s="601" t="s">
        <v>5571</v>
      </c>
      <c r="BL20" s="619"/>
      <c r="BM20" s="606" t="s">
        <v>5572</v>
      </c>
      <c r="BN20" s="638"/>
      <c r="BO20" s="638"/>
      <c r="BP20" s="638"/>
      <c r="BQ20" s="638"/>
      <c r="BR20" s="638"/>
      <c r="BS20" s="638"/>
      <c r="BT20" s="638"/>
      <c r="BU20" s="606" t="s">
        <v>5573</v>
      </c>
      <c r="BV20" s="619"/>
      <c r="BW20" s="610" t="s">
        <v>441</v>
      </c>
      <c r="BX20" s="640"/>
      <c r="BY20" s="640"/>
      <c r="BZ20" s="640"/>
      <c r="CA20" s="640"/>
      <c r="CB20" s="640"/>
      <c r="CC20" s="640"/>
      <c r="CD20" s="640"/>
      <c r="CE20" s="640"/>
      <c r="CF20" s="640"/>
      <c r="CG20" s="640"/>
    </row>
    <row r="21">
      <c r="A21" s="498" t="s">
        <v>5574</v>
      </c>
      <c r="B21" s="130" t="s">
        <v>680</v>
      </c>
      <c r="C21" s="131" t="s">
        <v>896</v>
      </c>
      <c r="D21" s="132" t="s">
        <v>896</v>
      </c>
      <c r="E21" s="133" t="s">
        <v>896</v>
      </c>
      <c r="F21" s="134" t="s">
        <v>896</v>
      </c>
      <c r="G21" s="130" t="s">
        <v>4855</v>
      </c>
      <c r="H21" s="576" t="s">
        <v>2714</v>
      </c>
      <c r="I21" s="641"/>
      <c r="J21" s="641"/>
      <c r="K21" s="618"/>
      <c r="L21" s="576" t="s">
        <v>5575</v>
      </c>
      <c r="M21" s="618"/>
      <c r="N21" s="576" t="s">
        <v>5576</v>
      </c>
      <c r="O21" s="618"/>
      <c r="P21" s="619"/>
      <c r="Q21" s="580" t="s">
        <v>5577</v>
      </c>
      <c r="R21" s="622"/>
      <c r="S21" s="622"/>
      <c r="T21" s="622"/>
      <c r="U21" s="642" t="s">
        <v>5578</v>
      </c>
      <c r="V21" s="580" t="s">
        <v>5579</v>
      </c>
      <c r="W21" s="619"/>
      <c r="X21" s="627"/>
      <c r="Y21" s="627"/>
      <c r="Z21" s="585" t="s">
        <v>5580</v>
      </c>
      <c r="AA21" s="705" t="s">
        <v>3745</v>
      </c>
      <c r="AB21" s="585" t="s">
        <v>5581</v>
      </c>
      <c r="AC21" s="627"/>
      <c r="AD21" s="627"/>
      <c r="AE21" s="585" t="s">
        <v>5582</v>
      </c>
      <c r="AF21" s="585" t="s">
        <v>5583</v>
      </c>
      <c r="AG21" s="625" t="s">
        <v>5584</v>
      </c>
      <c r="AH21" s="619"/>
      <c r="AI21" s="629"/>
      <c r="AJ21" s="629"/>
      <c r="AK21" s="629"/>
      <c r="AL21" s="629"/>
      <c r="AM21" s="629"/>
      <c r="AN21" s="629"/>
      <c r="AO21" s="629"/>
      <c r="AP21" s="651" t="s">
        <v>5585</v>
      </c>
      <c r="AQ21" s="590" t="s">
        <v>1046</v>
      </c>
      <c r="AR21" s="629"/>
      <c r="AS21" s="629"/>
      <c r="AT21" s="651" t="s">
        <v>5586</v>
      </c>
      <c r="AU21" s="590" t="s">
        <v>1096</v>
      </c>
      <c r="AV21" s="629"/>
      <c r="AW21" s="590" t="s">
        <v>5587</v>
      </c>
      <c r="AX21" s="619"/>
      <c r="AY21" s="633"/>
      <c r="AZ21" s="633"/>
      <c r="BA21" s="633"/>
      <c r="BB21" s="632" t="s">
        <v>5588</v>
      </c>
      <c r="BC21" s="633"/>
      <c r="BD21" s="619"/>
      <c r="BE21" s="637"/>
      <c r="BF21" s="637"/>
      <c r="BG21" s="637"/>
      <c r="BH21" s="637"/>
      <c r="BI21" s="637"/>
      <c r="BJ21" s="601" t="s">
        <v>5589</v>
      </c>
      <c r="BK21" s="637"/>
      <c r="BL21" s="619"/>
      <c r="BM21" s="606" t="s">
        <v>5590</v>
      </c>
      <c r="BN21" s="638"/>
      <c r="BO21" s="638"/>
      <c r="BP21" s="606" t="s">
        <v>5591</v>
      </c>
      <c r="BQ21" s="638"/>
      <c r="BR21" s="665" t="s">
        <v>508</v>
      </c>
      <c r="BS21" s="638"/>
      <c r="BT21" s="606" t="s">
        <v>5592</v>
      </c>
      <c r="BU21" s="606" t="s">
        <v>5593</v>
      </c>
      <c r="BV21" s="619"/>
      <c r="BW21" s="640"/>
      <c r="BX21" s="640"/>
      <c r="BY21" s="640"/>
      <c r="BZ21" s="640"/>
      <c r="CA21" s="640"/>
      <c r="CB21" s="610" t="s">
        <v>5594</v>
      </c>
      <c r="CC21" s="640"/>
      <c r="CD21" s="640"/>
      <c r="CE21" s="640"/>
      <c r="CF21" s="640"/>
      <c r="CG21" s="640"/>
    </row>
    <row r="22">
      <c r="A22" s="519" t="s">
        <v>5595</v>
      </c>
      <c r="B22" s="63" t="s">
        <v>3680</v>
      </c>
      <c r="C22" s="64" t="s">
        <v>896</v>
      </c>
      <c r="D22" s="65" t="s">
        <v>896</v>
      </c>
      <c r="E22" s="66" t="s">
        <v>896</v>
      </c>
      <c r="F22" s="67" t="s">
        <v>896</v>
      </c>
      <c r="G22" s="63" t="s">
        <v>323</v>
      </c>
      <c r="H22" s="618"/>
      <c r="I22" s="618"/>
      <c r="J22" s="618"/>
      <c r="K22" s="641" t="s">
        <v>2948</v>
      </c>
      <c r="L22" s="618"/>
      <c r="M22" s="618"/>
      <c r="N22" s="618"/>
      <c r="O22" s="641" t="s">
        <v>5596</v>
      </c>
      <c r="P22" s="619"/>
      <c r="Q22" s="622"/>
      <c r="R22" s="622"/>
      <c r="S22" s="622"/>
      <c r="T22" s="622"/>
      <c r="U22" s="642"/>
      <c r="V22" s="642" t="s">
        <v>5597</v>
      </c>
      <c r="W22" s="619"/>
      <c r="X22" s="627"/>
      <c r="Y22" s="627"/>
      <c r="Z22" s="627"/>
      <c r="AA22" s="689"/>
      <c r="AB22" s="627"/>
      <c r="AC22" s="625" t="s">
        <v>5598</v>
      </c>
      <c r="AD22" s="627"/>
      <c r="AE22" s="627"/>
      <c r="AF22" s="625" t="s">
        <v>5599</v>
      </c>
      <c r="AG22" s="627"/>
      <c r="AH22" s="619"/>
      <c r="AI22" s="629"/>
      <c r="AJ22" s="629"/>
      <c r="AK22" s="590"/>
      <c r="AL22" s="651"/>
      <c r="AM22" s="629"/>
      <c r="AN22" s="629"/>
      <c r="AO22" s="629"/>
      <c r="AP22" s="629"/>
      <c r="AQ22" s="629"/>
      <c r="AR22" s="629"/>
      <c r="AS22" s="629"/>
      <c r="AT22" s="629"/>
      <c r="AU22" s="629"/>
      <c r="AV22" s="651" t="s">
        <v>5600</v>
      </c>
      <c r="AW22" s="629"/>
      <c r="AX22" s="619"/>
      <c r="AY22" s="633"/>
      <c r="AZ22" s="633"/>
      <c r="BA22" s="633"/>
      <c r="BB22" s="688" t="s">
        <v>5601</v>
      </c>
      <c r="BC22" s="633"/>
      <c r="BD22" s="619"/>
      <c r="BE22" s="637"/>
      <c r="BF22" s="678" t="s">
        <v>3239</v>
      </c>
      <c r="BG22" s="637"/>
      <c r="BH22" s="637"/>
      <c r="BI22" s="637"/>
      <c r="BJ22" s="637"/>
      <c r="BK22" s="678" t="s">
        <v>5602</v>
      </c>
      <c r="BL22" s="619"/>
      <c r="BM22" s="638"/>
      <c r="BN22" s="638"/>
      <c r="BO22" s="638"/>
      <c r="BP22" s="638"/>
      <c r="BQ22" s="638"/>
      <c r="BR22" s="638"/>
      <c r="BS22" s="638"/>
      <c r="BT22" s="638"/>
      <c r="BU22" s="638"/>
      <c r="BV22" s="619"/>
      <c r="BW22" s="611"/>
      <c r="BX22" s="640"/>
      <c r="BY22" s="640"/>
      <c r="BZ22" s="640"/>
      <c r="CA22" s="640"/>
      <c r="CB22" s="640"/>
      <c r="CC22" s="640"/>
      <c r="CD22" s="640"/>
      <c r="CE22" s="640"/>
      <c r="CF22" s="640"/>
      <c r="CG22" s="640"/>
    </row>
    <row r="23">
      <c r="A23" s="498" t="s">
        <v>2086</v>
      </c>
      <c r="B23" s="130" t="s">
        <v>5603</v>
      </c>
      <c r="C23" s="131" t="s">
        <v>619</v>
      </c>
      <c r="D23" s="132" t="s">
        <v>821</v>
      </c>
      <c r="E23" s="133" t="s">
        <v>896</v>
      </c>
      <c r="F23" s="134" t="s">
        <v>895</v>
      </c>
      <c r="G23" s="130" t="s">
        <v>427</v>
      </c>
      <c r="H23" s="576"/>
      <c r="I23" s="618"/>
      <c r="J23" s="618"/>
      <c r="K23" s="618"/>
      <c r="L23" s="618"/>
      <c r="M23" s="618"/>
      <c r="N23" s="618"/>
      <c r="O23" s="618"/>
      <c r="P23" s="619"/>
      <c r="Q23" s="622"/>
      <c r="R23" s="622"/>
      <c r="S23" s="622"/>
      <c r="T23" s="580" t="s">
        <v>1227</v>
      </c>
      <c r="U23" s="621" t="s">
        <v>5604</v>
      </c>
      <c r="V23" s="580" t="s">
        <v>5605</v>
      </c>
      <c r="W23" s="619"/>
      <c r="X23" s="627"/>
      <c r="Y23" s="627"/>
      <c r="Z23" s="627"/>
      <c r="AA23" s="689"/>
      <c r="AB23" s="625"/>
      <c r="AC23" s="586" t="s">
        <v>5606</v>
      </c>
      <c r="AD23" s="585" t="s">
        <v>5607</v>
      </c>
      <c r="AE23" s="585" t="s">
        <v>3644</v>
      </c>
      <c r="AF23" s="627"/>
      <c r="AG23" s="627"/>
      <c r="AH23" s="619"/>
      <c r="AI23" s="629"/>
      <c r="AJ23" s="629"/>
      <c r="AK23" s="629"/>
      <c r="AL23" s="629"/>
      <c r="AM23" s="629"/>
      <c r="AN23" s="592" t="s">
        <v>5608</v>
      </c>
      <c r="AO23" s="629"/>
      <c r="AP23" s="629"/>
      <c r="AQ23" s="629"/>
      <c r="AR23" s="629"/>
      <c r="AS23" s="629"/>
      <c r="AT23" s="629"/>
      <c r="AU23" s="590" t="s">
        <v>1834</v>
      </c>
      <c r="AV23" s="629"/>
      <c r="AW23" s="629"/>
      <c r="AX23" s="619"/>
      <c r="AY23" s="633"/>
      <c r="AZ23" s="633"/>
      <c r="BA23" s="662" t="s">
        <v>4440</v>
      </c>
      <c r="BB23" s="633"/>
      <c r="BC23" s="633"/>
      <c r="BD23" s="619"/>
      <c r="BE23" s="637"/>
      <c r="BF23" s="637"/>
      <c r="BG23" s="637"/>
      <c r="BH23" s="637"/>
      <c r="BI23" s="637"/>
      <c r="BJ23" s="637"/>
      <c r="BK23" s="637"/>
      <c r="BL23" s="619"/>
      <c r="BM23" s="606" t="s">
        <v>5609</v>
      </c>
      <c r="BN23" s="638"/>
      <c r="BO23" s="638"/>
      <c r="BP23" s="638"/>
      <c r="BQ23" s="638"/>
      <c r="BR23" s="638"/>
      <c r="BS23" s="638"/>
      <c r="BT23" s="606" t="s">
        <v>5610</v>
      </c>
      <c r="BU23" s="638"/>
      <c r="BV23" s="619"/>
      <c r="BW23" s="640"/>
      <c r="BX23" s="640"/>
      <c r="BY23" s="640"/>
      <c r="BZ23" s="640"/>
      <c r="CA23" s="640"/>
      <c r="CB23" s="640"/>
      <c r="CC23" s="640"/>
      <c r="CD23" s="640"/>
      <c r="CE23" s="640"/>
      <c r="CF23" s="640"/>
      <c r="CG23" s="640"/>
    </row>
    <row r="24">
      <c r="A24" s="519" t="s">
        <v>5611</v>
      </c>
      <c r="B24" s="63" t="s">
        <v>1821</v>
      </c>
      <c r="C24" s="64" t="s">
        <v>896</v>
      </c>
      <c r="D24" s="65" t="s">
        <v>896</v>
      </c>
      <c r="E24" s="66" t="s">
        <v>821</v>
      </c>
      <c r="F24" s="67" t="s">
        <v>619</v>
      </c>
      <c r="G24" s="63" t="s">
        <v>2736</v>
      </c>
      <c r="H24" s="613" t="str">
        <f>HYPERLINK("https://twitter.com/Qbe_Root/status/1240777796600975360","53.98")</f>
        <v>53.98</v>
      </c>
      <c r="I24" s="576" t="s">
        <v>5612</v>
      </c>
      <c r="J24" s="641"/>
      <c r="K24" s="641"/>
      <c r="L24" s="641" t="s">
        <v>5613</v>
      </c>
      <c r="M24" s="618"/>
      <c r="N24" s="618"/>
      <c r="O24" s="618"/>
      <c r="P24" s="619"/>
      <c r="Q24" s="622"/>
      <c r="R24" s="622"/>
      <c r="S24" s="622"/>
      <c r="T24" s="622"/>
      <c r="U24" s="580" t="s">
        <v>188</v>
      </c>
      <c r="V24" s="642" t="s">
        <v>5614</v>
      </c>
      <c r="W24" s="619"/>
      <c r="X24" s="625" t="s">
        <v>4061</v>
      </c>
      <c r="Y24" s="627"/>
      <c r="Z24" s="625" t="s">
        <v>5615</v>
      </c>
      <c r="AA24" s="706" t="s">
        <v>5616</v>
      </c>
      <c r="AB24" s="625" t="s">
        <v>1708</v>
      </c>
      <c r="AC24" s="627"/>
      <c r="AD24" s="627"/>
      <c r="AE24" s="645" t="str">
        <f>HYPERLINK("https://twitter.com/Qbe_Root/status/1242884733232648192","56.04")</f>
        <v>56.04</v>
      </c>
      <c r="AF24" s="625" t="s">
        <v>5617</v>
      </c>
      <c r="AG24" s="627"/>
      <c r="AH24" s="619"/>
      <c r="AI24" s="629"/>
      <c r="AJ24" s="590" t="s">
        <v>156</v>
      </c>
      <c r="AK24" s="590" t="s">
        <v>5618</v>
      </c>
      <c r="AL24" s="651"/>
      <c r="AM24" s="629"/>
      <c r="AN24" s="97" t="s">
        <v>5619</v>
      </c>
      <c r="AO24" s="629"/>
      <c r="AP24" s="629"/>
      <c r="AQ24" s="629"/>
      <c r="AR24" s="629"/>
      <c r="AS24" s="629"/>
      <c r="AT24" s="629"/>
      <c r="AU24" s="590" t="s">
        <v>1406</v>
      </c>
      <c r="AV24" s="590" t="s">
        <v>5620</v>
      </c>
      <c r="AW24" s="629"/>
      <c r="AX24" s="619"/>
      <c r="AY24" s="633"/>
      <c r="AZ24" s="633"/>
      <c r="BA24" s="633"/>
      <c r="BB24" s="688" t="s">
        <v>5621</v>
      </c>
      <c r="BC24" s="633"/>
      <c r="BD24" s="619"/>
      <c r="BE24" s="637"/>
      <c r="BF24" s="637"/>
      <c r="BG24" s="637"/>
      <c r="BH24" s="637"/>
      <c r="BI24" s="601" t="s">
        <v>5622</v>
      </c>
      <c r="BJ24" s="637"/>
      <c r="BK24" s="601" t="s">
        <v>5623</v>
      </c>
      <c r="BL24" s="619"/>
      <c r="BM24" s="606" t="s">
        <v>5624</v>
      </c>
      <c r="BN24" s="638"/>
      <c r="BO24" s="638"/>
      <c r="BP24" s="638"/>
      <c r="BQ24" s="638"/>
      <c r="BR24" s="665" t="s">
        <v>5625</v>
      </c>
      <c r="BS24" s="638"/>
      <c r="BT24" s="707" t="str">
        <f>HYPERLINK("https://twitter.com/Qbe_Root/status/1400138849058275330", "1:53.21")</f>
        <v>1:53.21</v>
      </c>
      <c r="BU24" s="606" t="s">
        <v>2276</v>
      </c>
      <c r="BV24" s="619"/>
      <c r="BW24" s="640"/>
      <c r="BX24" s="640"/>
      <c r="BY24" s="640"/>
      <c r="BZ24" s="640"/>
      <c r="CA24" s="659" t="s">
        <v>5626</v>
      </c>
      <c r="CB24" s="640"/>
      <c r="CC24" s="640"/>
      <c r="CD24" s="640"/>
      <c r="CE24" s="640"/>
      <c r="CF24" s="640"/>
      <c r="CG24" s="640"/>
    </row>
    <row r="25">
      <c r="A25" s="498" t="s">
        <v>2286</v>
      </c>
      <c r="B25" s="130" t="s">
        <v>2141</v>
      </c>
      <c r="C25" s="131" t="s">
        <v>896</v>
      </c>
      <c r="D25" s="132" t="s">
        <v>896</v>
      </c>
      <c r="E25" s="133" t="s">
        <v>896</v>
      </c>
      <c r="F25" s="134" t="s">
        <v>896</v>
      </c>
      <c r="G25" s="130" t="s">
        <v>101</v>
      </c>
      <c r="H25" s="576"/>
      <c r="I25" s="618"/>
      <c r="J25" s="618"/>
      <c r="K25" s="618"/>
      <c r="L25" s="576" t="s">
        <v>5627</v>
      </c>
      <c r="M25" s="618"/>
      <c r="N25" s="576" t="s">
        <v>5628</v>
      </c>
      <c r="O25" s="576"/>
      <c r="P25" s="619"/>
      <c r="Q25" s="622"/>
      <c r="R25" s="622"/>
      <c r="S25" s="622"/>
      <c r="T25" s="622"/>
      <c r="U25" s="622"/>
      <c r="V25" s="580" t="s">
        <v>5629</v>
      </c>
      <c r="W25" s="619"/>
      <c r="X25" s="627"/>
      <c r="Y25" s="627"/>
      <c r="Z25" s="585" t="s">
        <v>5285</v>
      </c>
      <c r="AA25" s="585" t="s">
        <v>5630</v>
      </c>
      <c r="AB25" s="585" t="s">
        <v>5631</v>
      </c>
      <c r="AC25" s="585" t="s">
        <v>5632</v>
      </c>
      <c r="AD25" s="627"/>
      <c r="AE25" s="585" t="s">
        <v>2245</v>
      </c>
      <c r="AF25" s="627"/>
      <c r="AG25" s="585" t="s">
        <v>5633</v>
      </c>
      <c r="AH25" s="619"/>
      <c r="AI25" s="629"/>
      <c r="AJ25" s="629"/>
      <c r="AK25" s="629"/>
      <c r="AL25" s="629"/>
      <c r="AM25" s="629"/>
      <c r="AN25" s="590" t="s">
        <v>5634</v>
      </c>
      <c r="AO25" s="629"/>
      <c r="AP25" s="629"/>
      <c r="AQ25" s="629"/>
      <c r="AR25" s="629"/>
      <c r="AS25" s="629"/>
      <c r="AT25" s="629"/>
      <c r="AU25" s="590" t="s">
        <v>212</v>
      </c>
      <c r="AV25" s="629"/>
      <c r="AW25" s="590" t="s">
        <v>5635</v>
      </c>
      <c r="AX25" s="619"/>
      <c r="AY25" s="633"/>
      <c r="AZ25" s="633"/>
      <c r="BA25" s="633"/>
      <c r="BB25" s="632" t="s">
        <v>5636</v>
      </c>
      <c r="BC25" s="633"/>
      <c r="BD25" s="619"/>
      <c r="BE25" s="637"/>
      <c r="BF25" s="637"/>
      <c r="BG25" s="637"/>
      <c r="BH25" s="637"/>
      <c r="BI25" s="637"/>
      <c r="BJ25" s="601" t="s">
        <v>5637</v>
      </c>
      <c r="BK25" s="637"/>
      <c r="BL25" s="619"/>
      <c r="BM25" s="638"/>
      <c r="BN25" s="638"/>
      <c r="BO25" s="638"/>
      <c r="BP25" s="638"/>
      <c r="BQ25" s="638"/>
      <c r="BR25" s="638"/>
      <c r="BS25" s="638"/>
      <c r="BT25" s="638"/>
      <c r="BU25" s="638"/>
      <c r="BV25" s="619"/>
      <c r="BW25" s="640"/>
      <c r="BX25" s="640"/>
      <c r="BY25" s="640"/>
      <c r="BZ25" s="640"/>
      <c r="CA25" s="640"/>
      <c r="CB25" s="640"/>
      <c r="CC25" s="640"/>
      <c r="CD25" s="640"/>
      <c r="CE25" s="640"/>
      <c r="CF25" s="640"/>
      <c r="CG25" s="640"/>
    </row>
    <row r="26">
      <c r="A26" s="519" t="s">
        <v>5638</v>
      </c>
      <c r="B26" s="63" t="s">
        <v>2474</v>
      </c>
      <c r="C26" s="64" t="s">
        <v>896</v>
      </c>
      <c r="D26" s="65" t="s">
        <v>896</v>
      </c>
      <c r="E26" s="66" t="s">
        <v>896</v>
      </c>
      <c r="F26" s="67" t="s">
        <v>896</v>
      </c>
      <c r="G26" s="63" t="s">
        <v>427</v>
      </c>
      <c r="H26" s="618"/>
      <c r="I26" s="618"/>
      <c r="J26" s="576" t="s">
        <v>5639</v>
      </c>
      <c r="K26" s="618"/>
      <c r="L26" s="618"/>
      <c r="M26" s="618"/>
      <c r="N26" s="618"/>
      <c r="O26" s="576" t="s">
        <v>5640</v>
      </c>
      <c r="P26" s="619"/>
      <c r="Q26" s="622"/>
      <c r="R26" s="622"/>
      <c r="S26" s="622"/>
      <c r="T26" s="622"/>
      <c r="U26" s="622"/>
      <c r="V26" s="580" t="s">
        <v>5641</v>
      </c>
      <c r="W26" s="619"/>
      <c r="X26" s="627"/>
      <c r="Y26" s="627"/>
      <c r="Z26" s="627"/>
      <c r="AA26" s="689"/>
      <c r="AB26" s="627"/>
      <c r="AC26" s="627"/>
      <c r="AD26" s="627"/>
      <c r="AE26" s="585" t="s">
        <v>3010</v>
      </c>
      <c r="AF26" s="585" t="s">
        <v>5642</v>
      </c>
      <c r="AG26" s="627"/>
      <c r="AH26" s="619"/>
      <c r="AI26" s="629"/>
      <c r="AJ26" s="629"/>
      <c r="AK26" s="629"/>
      <c r="AL26" s="629"/>
      <c r="AM26" s="629"/>
      <c r="AN26" s="629"/>
      <c r="AO26" s="629"/>
      <c r="AP26" s="629"/>
      <c r="AQ26" s="629"/>
      <c r="AR26" s="629"/>
      <c r="AS26" s="629"/>
      <c r="AT26" s="629"/>
      <c r="AU26" s="629"/>
      <c r="AV26" s="629"/>
      <c r="AW26" s="629"/>
      <c r="AX26" s="619"/>
      <c r="AY26" s="633"/>
      <c r="AZ26" s="633"/>
      <c r="BA26" s="632"/>
      <c r="BB26" s="632" t="s">
        <v>5643</v>
      </c>
      <c r="BC26" s="633"/>
      <c r="BD26" s="619"/>
      <c r="BE26" s="637"/>
      <c r="BF26" s="637"/>
      <c r="BG26" s="637"/>
      <c r="BH26" s="637"/>
      <c r="BI26" s="637"/>
      <c r="BJ26" s="637"/>
      <c r="BK26" s="601" t="s">
        <v>5644</v>
      </c>
      <c r="BL26" s="619"/>
      <c r="BM26" s="638"/>
      <c r="BN26" s="638"/>
      <c r="BO26" s="638"/>
      <c r="BP26" s="606" t="s">
        <v>5645</v>
      </c>
      <c r="BQ26" s="638"/>
      <c r="BR26" s="638"/>
      <c r="BS26" s="638"/>
      <c r="BT26" s="665" t="s">
        <v>5646</v>
      </c>
      <c r="BU26" s="606" t="s">
        <v>5647</v>
      </c>
      <c r="BV26" s="619"/>
      <c r="BW26" s="610" t="s">
        <v>5648</v>
      </c>
      <c r="BX26" s="640"/>
      <c r="BY26" s="659"/>
      <c r="BZ26" s="659"/>
      <c r="CA26" s="640"/>
      <c r="CB26" s="640"/>
      <c r="CC26" s="640"/>
      <c r="CD26" s="640"/>
      <c r="CE26" s="640"/>
      <c r="CF26" s="640"/>
      <c r="CG26" s="640"/>
    </row>
    <row r="27">
      <c r="A27" s="498" t="s">
        <v>3282</v>
      </c>
      <c r="B27" s="130" t="s">
        <v>3383</v>
      </c>
      <c r="C27" s="131" t="s">
        <v>896</v>
      </c>
      <c r="D27" s="132" t="s">
        <v>896</v>
      </c>
      <c r="E27" s="133" t="s">
        <v>896</v>
      </c>
      <c r="F27" s="134" t="s">
        <v>896</v>
      </c>
      <c r="G27" s="130" t="s">
        <v>4011</v>
      </c>
      <c r="H27" s="576" t="s">
        <v>5649</v>
      </c>
      <c r="I27" s="618"/>
      <c r="J27" s="618"/>
      <c r="K27" s="618"/>
      <c r="L27" s="576" t="s">
        <v>5650</v>
      </c>
      <c r="M27" s="618"/>
      <c r="N27" s="576" t="s">
        <v>5651</v>
      </c>
      <c r="O27" s="618"/>
      <c r="P27" s="619"/>
      <c r="Q27" s="580" t="s">
        <v>5577</v>
      </c>
      <c r="R27" s="622"/>
      <c r="S27" s="622"/>
      <c r="T27" s="622"/>
      <c r="U27" s="642" t="s">
        <v>5247</v>
      </c>
      <c r="V27" s="580" t="s">
        <v>5652</v>
      </c>
      <c r="W27" s="619"/>
      <c r="X27" s="627"/>
      <c r="Y27" s="627"/>
      <c r="Z27" s="585" t="s">
        <v>3153</v>
      </c>
      <c r="AA27" s="689"/>
      <c r="AB27" s="585" t="s">
        <v>1108</v>
      </c>
      <c r="AC27" s="585" t="s">
        <v>5653</v>
      </c>
      <c r="AD27" s="627"/>
      <c r="AE27" s="585" t="s">
        <v>5654</v>
      </c>
      <c r="AF27" s="627"/>
      <c r="AG27" s="585" t="s">
        <v>5655</v>
      </c>
      <c r="AH27" s="619"/>
      <c r="AI27" s="590" t="s">
        <v>5656</v>
      </c>
      <c r="AJ27" s="590" t="s">
        <v>5657</v>
      </c>
      <c r="AK27" s="590" t="s">
        <v>1375</v>
      </c>
      <c r="AL27" s="590"/>
      <c r="AM27" s="629"/>
      <c r="AN27" s="629"/>
      <c r="AO27" s="629"/>
      <c r="AP27" s="629"/>
      <c r="AQ27" s="590" t="s">
        <v>5658</v>
      </c>
      <c r="AR27" s="651"/>
      <c r="AS27" s="590" t="s">
        <v>5659</v>
      </c>
      <c r="AT27" s="590"/>
      <c r="AU27" s="629"/>
      <c r="AV27" s="629"/>
      <c r="AW27" s="590" t="s">
        <v>5660</v>
      </c>
      <c r="AX27" s="619"/>
      <c r="AY27" s="632"/>
      <c r="AZ27" s="632" t="s">
        <v>5661</v>
      </c>
      <c r="BA27" s="633"/>
      <c r="BB27" s="688" t="s">
        <v>5662</v>
      </c>
      <c r="BC27" s="633"/>
      <c r="BD27" s="619"/>
      <c r="BE27" s="601" t="s">
        <v>5663</v>
      </c>
      <c r="BF27" s="637"/>
      <c r="BG27" s="637"/>
      <c r="BH27" s="637"/>
      <c r="BI27" s="637"/>
      <c r="BJ27" s="601" t="s">
        <v>5664</v>
      </c>
      <c r="BK27" s="601" t="s">
        <v>5665</v>
      </c>
      <c r="BL27" s="619"/>
      <c r="BM27" s="638"/>
      <c r="BN27" s="638"/>
      <c r="BO27" s="638"/>
      <c r="BP27" s="606" t="s">
        <v>1577</v>
      </c>
      <c r="BQ27" s="665" t="s">
        <v>5666</v>
      </c>
      <c r="BR27" s="638"/>
      <c r="BS27" s="638"/>
      <c r="BT27" s="606" t="s">
        <v>5667</v>
      </c>
      <c r="BU27" s="606" t="s">
        <v>5668</v>
      </c>
      <c r="BV27" s="619"/>
      <c r="BW27" s="611"/>
      <c r="BX27" s="640"/>
      <c r="BY27" s="640"/>
      <c r="BZ27" s="640"/>
      <c r="CA27" s="640"/>
      <c r="CB27" s="640"/>
      <c r="CC27" s="640"/>
      <c r="CD27" s="640"/>
      <c r="CE27" s="640"/>
      <c r="CF27" s="640"/>
      <c r="CG27" s="640"/>
    </row>
    <row r="28">
      <c r="A28" s="691" t="s">
        <v>5669</v>
      </c>
      <c r="B28" s="63" t="s">
        <v>4762</v>
      </c>
      <c r="C28" s="64" t="s">
        <v>821</v>
      </c>
      <c r="D28" s="65" t="s">
        <v>896</v>
      </c>
      <c r="E28" s="66" t="s">
        <v>896</v>
      </c>
      <c r="F28" s="67" t="s">
        <v>620</v>
      </c>
      <c r="G28" s="63" t="s">
        <v>895</v>
      </c>
      <c r="H28" s="618"/>
      <c r="I28" s="618"/>
      <c r="J28" s="618"/>
      <c r="K28" s="618"/>
      <c r="L28" s="618"/>
      <c r="M28" s="618"/>
      <c r="N28" s="618"/>
      <c r="O28" s="618"/>
      <c r="P28" s="619"/>
      <c r="Q28" s="708" t="str">
        <f>HYPERLINK("https://youtu.be/UsB9SYccMcU","1:32.77")</f>
        <v>1:32.77</v>
      </c>
      <c r="R28" s="709"/>
      <c r="S28" s="710" t="str">
        <f>HYPERLINK("https://youtu.be/y7apQUmx5sA","1:32.08")</f>
        <v>1:32.08</v>
      </c>
      <c r="T28" s="622" t="s">
        <v>3849</v>
      </c>
      <c r="U28" s="622"/>
      <c r="V28" s="622" t="s">
        <v>5670</v>
      </c>
      <c r="W28" s="619"/>
      <c r="X28" s="711"/>
      <c r="Y28" s="627"/>
      <c r="Z28" s="627"/>
      <c r="AA28" s="627"/>
      <c r="AB28" s="627"/>
      <c r="AC28" s="627"/>
      <c r="AD28" s="627"/>
      <c r="AE28" s="627"/>
      <c r="AF28" s="627"/>
      <c r="AG28" s="627"/>
      <c r="AH28" s="619"/>
      <c r="AI28" s="629"/>
      <c r="AJ28" s="629"/>
      <c r="AK28" s="629"/>
      <c r="AL28" s="629"/>
      <c r="AM28" s="629"/>
      <c r="AN28" s="629"/>
      <c r="AO28" s="629"/>
      <c r="AP28" s="629"/>
      <c r="AQ28" s="629"/>
      <c r="AR28" s="629"/>
      <c r="AS28" s="629"/>
      <c r="AT28" s="629"/>
      <c r="AU28" s="629"/>
      <c r="AV28" s="629"/>
      <c r="AW28" s="629"/>
      <c r="AX28" s="619"/>
      <c r="AY28" s="633"/>
      <c r="AZ28" s="633"/>
      <c r="BA28" s="633"/>
      <c r="BB28" s="633"/>
      <c r="BC28" s="633"/>
      <c r="BD28" s="619"/>
      <c r="BE28" s="637"/>
      <c r="BF28" s="637"/>
      <c r="BG28" s="637"/>
      <c r="BH28" s="637"/>
      <c r="BI28" s="637"/>
      <c r="BJ28" s="637"/>
      <c r="BK28" s="637"/>
      <c r="BL28" s="619"/>
      <c r="BM28" s="638"/>
      <c r="BN28" s="638"/>
      <c r="BO28" s="638"/>
      <c r="BP28" s="638"/>
      <c r="BQ28" s="638"/>
      <c r="BR28" s="638"/>
      <c r="BS28" s="638"/>
      <c r="BT28" s="638"/>
      <c r="BU28" s="638"/>
      <c r="BV28" s="619"/>
      <c r="BW28" s="640"/>
      <c r="BX28" s="640"/>
      <c r="BY28" s="659"/>
      <c r="BZ28" s="659"/>
      <c r="CA28" s="640"/>
      <c r="CB28" s="640"/>
      <c r="CC28" s="640"/>
      <c r="CD28" s="640"/>
      <c r="CE28" s="640"/>
      <c r="CF28" s="640"/>
      <c r="CG28" s="640"/>
    </row>
    <row r="29">
      <c r="A29" s="498" t="s">
        <v>4172</v>
      </c>
      <c r="B29" s="130" t="s">
        <v>217</v>
      </c>
      <c r="C29" s="131" t="s">
        <v>896</v>
      </c>
      <c r="D29" s="132" t="s">
        <v>896</v>
      </c>
      <c r="E29" s="133" t="s">
        <v>896</v>
      </c>
      <c r="F29" s="134" t="s">
        <v>896</v>
      </c>
      <c r="G29" s="130" t="s">
        <v>323</v>
      </c>
      <c r="H29" s="618"/>
      <c r="I29" s="618"/>
      <c r="J29" s="618"/>
      <c r="K29" s="618"/>
      <c r="L29" s="576" t="s">
        <v>4165</v>
      </c>
      <c r="M29" s="618"/>
      <c r="N29" s="576" t="s">
        <v>5671</v>
      </c>
      <c r="O29" s="618"/>
      <c r="P29" s="619"/>
      <c r="Q29" s="622"/>
      <c r="R29" s="622"/>
      <c r="S29" s="622"/>
      <c r="T29" s="622"/>
      <c r="U29" s="642"/>
      <c r="V29" s="580" t="s">
        <v>5672</v>
      </c>
      <c r="W29" s="619"/>
      <c r="X29" s="627"/>
      <c r="Y29" s="627"/>
      <c r="Z29" s="625" t="s">
        <v>4327</v>
      </c>
      <c r="AA29" s="689"/>
      <c r="AB29" s="585" t="s">
        <v>412</v>
      </c>
      <c r="AC29" s="627"/>
      <c r="AD29" s="627"/>
      <c r="AE29" s="627"/>
      <c r="AF29" s="585" t="s">
        <v>5673</v>
      </c>
      <c r="AG29" s="627"/>
      <c r="AH29" s="619"/>
      <c r="AI29" s="629"/>
      <c r="AJ29" s="629"/>
      <c r="AK29" s="629"/>
      <c r="AL29" s="629"/>
      <c r="AM29" s="629"/>
      <c r="AN29" s="629"/>
      <c r="AO29" s="629"/>
      <c r="AP29" s="629"/>
      <c r="AQ29" s="629"/>
      <c r="AR29" s="629"/>
      <c r="AS29" s="629"/>
      <c r="AT29" s="629"/>
      <c r="AU29" s="629"/>
      <c r="AV29" s="629"/>
      <c r="AW29" s="629"/>
      <c r="AX29" s="619"/>
      <c r="AY29" s="633"/>
      <c r="AZ29" s="633"/>
      <c r="BA29" s="633"/>
      <c r="BB29" s="632" t="s">
        <v>5674</v>
      </c>
      <c r="BC29" s="633"/>
      <c r="BD29" s="619"/>
      <c r="BE29" s="637"/>
      <c r="BF29" s="637"/>
      <c r="BG29" s="637"/>
      <c r="BH29" s="637"/>
      <c r="BI29" s="637"/>
      <c r="BJ29" s="637"/>
      <c r="BK29" s="637"/>
      <c r="BL29" s="619"/>
      <c r="BM29" s="606" t="s">
        <v>3619</v>
      </c>
      <c r="BN29" s="638"/>
      <c r="BO29" s="638"/>
      <c r="BP29" s="638"/>
      <c r="BQ29" s="638"/>
      <c r="BR29" s="638"/>
      <c r="BS29" s="638"/>
      <c r="BT29" s="638"/>
      <c r="BU29" s="665" t="s">
        <v>5675</v>
      </c>
      <c r="BV29" s="619"/>
      <c r="BW29" s="640"/>
      <c r="BX29" s="640"/>
      <c r="BY29" s="640"/>
      <c r="BZ29" s="640"/>
      <c r="CA29" s="640"/>
      <c r="CB29" s="640"/>
      <c r="CC29" s="640"/>
      <c r="CD29" s="640"/>
      <c r="CE29" s="640"/>
      <c r="CF29" s="640"/>
      <c r="CG29" s="640"/>
    </row>
    <row r="30">
      <c r="A30" s="62" t="s">
        <v>3207</v>
      </c>
      <c r="B30" s="63" t="s">
        <v>215</v>
      </c>
      <c r="C30" s="64" t="s">
        <v>896</v>
      </c>
      <c r="D30" s="65" t="s">
        <v>896</v>
      </c>
      <c r="E30" s="66" t="s">
        <v>896</v>
      </c>
      <c r="F30" s="67" t="s">
        <v>821</v>
      </c>
      <c r="G30" s="63" t="s">
        <v>821</v>
      </c>
      <c r="H30" s="576"/>
      <c r="I30" s="618"/>
      <c r="J30" s="618"/>
      <c r="K30" s="618"/>
      <c r="L30" s="618"/>
      <c r="M30" s="618"/>
      <c r="N30" s="618"/>
      <c r="O30" s="618"/>
      <c r="P30" s="619"/>
      <c r="Q30" s="622"/>
      <c r="R30" s="622"/>
      <c r="S30" s="622"/>
      <c r="T30" s="622"/>
      <c r="U30" s="622"/>
      <c r="V30" s="622"/>
      <c r="W30" s="619"/>
      <c r="X30" s="627"/>
      <c r="Y30" s="627"/>
      <c r="Z30" s="712" t="str">
        <f>HYPERLINK("https://www.twitch.tv/videos/943468135","1:18.80")</f>
        <v>1:18.80</v>
      </c>
      <c r="AA30" s="689"/>
      <c r="AB30" s="625"/>
      <c r="AC30" s="627"/>
      <c r="AD30" s="627"/>
      <c r="AE30" s="627"/>
      <c r="AF30" s="627"/>
      <c r="AG30" s="627"/>
      <c r="AH30" s="619"/>
      <c r="AI30" s="629"/>
      <c r="AJ30" s="629"/>
      <c r="AK30" s="629"/>
      <c r="AL30" s="629"/>
      <c r="AM30" s="629"/>
      <c r="AN30" s="629"/>
      <c r="AO30" s="629"/>
      <c r="AP30" s="629"/>
      <c r="AQ30" s="629"/>
      <c r="AR30" s="629"/>
      <c r="AS30" s="629"/>
      <c r="AT30" s="629"/>
      <c r="AU30" s="629"/>
      <c r="AV30" s="629"/>
      <c r="AW30" s="629"/>
      <c r="AX30" s="619"/>
      <c r="AY30" s="633"/>
      <c r="AZ30" s="633"/>
      <c r="BA30" s="633"/>
      <c r="BB30" s="633"/>
      <c r="BC30" s="633"/>
      <c r="BD30" s="619"/>
      <c r="BE30" s="637"/>
      <c r="BF30" s="637"/>
      <c r="BG30" s="637"/>
      <c r="BH30" s="637"/>
      <c r="BI30" s="637"/>
      <c r="BJ30" s="637"/>
      <c r="BK30" s="637"/>
      <c r="BL30" s="619"/>
      <c r="BM30" s="638"/>
      <c r="BN30" s="638"/>
      <c r="BO30" s="638"/>
      <c r="BP30" s="638"/>
      <c r="BQ30" s="638"/>
      <c r="BR30" s="638"/>
      <c r="BS30" s="638"/>
      <c r="BT30" s="638"/>
      <c r="BU30" s="638"/>
      <c r="BV30" s="619"/>
      <c r="BW30" s="640"/>
      <c r="BX30" s="640"/>
      <c r="BY30" s="640"/>
      <c r="BZ30" s="640"/>
      <c r="CA30" s="640"/>
      <c r="CB30" s="640"/>
      <c r="CC30" s="640"/>
      <c r="CD30" s="640"/>
      <c r="CE30" s="640"/>
      <c r="CF30" s="640"/>
      <c r="CG30" s="640"/>
    </row>
    <row r="31">
      <c r="A31" s="498" t="s">
        <v>4853</v>
      </c>
      <c r="B31" s="130" t="s">
        <v>101</v>
      </c>
      <c r="C31" s="131" t="s">
        <v>821</v>
      </c>
      <c r="D31" s="132" t="s">
        <v>896</v>
      </c>
      <c r="E31" s="133" t="s">
        <v>821</v>
      </c>
      <c r="F31" s="134" t="s">
        <v>620</v>
      </c>
      <c r="G31" s="130" t="s">
        <v>618</v>
      </c>
      <c r="H31" s="576" t="s">
        <v>538</v>
      </c>
      <c r="I31" s="618"/>
      <c r="J31" s="618"/>
      <c r="K31" s="618"/>
      <c r="L31" s="618"/>
      <c r="M31" s="618"/>
      <c r="N31" s="576" t="s">
        <v>5676</v>
      </c>
      <c r="O31" s="618"/>
      <c r="P31" s="619"/>
      <c r="Q31" s="580" t="s">
        <v>5677</v>
      </c>
      <c r="R31" s="622"/>
      <c r="S31" s="622"/>
      <c r="T31" s="622"/>
      <c r="U31" s="622"/>
      <c r="V31" s="622"/>
      <c r="W31" s="619"/>
      <c r="X31" s="627"/>
      <c r="Y31" s="627"/>
      <c r="Z31" s="627"/>
      <c r="AA31" s="689"/>
      <c r="AB31" s="627"/>
      <c r="AC31" s="627"/>
      <c r="AD31" s="627"/>
      <c r="AE31" s="627"/>
      <c r="AF31" s="627"/>
      <c r="AG31" s="627"/>
      <c r="AH31" s="619"/>
      <c r="AI31" s="629"/>
      <c r="AJ31" s="629"/>
      <c r="AK31" s="629"/>
      <c r="AL31" s="629"/>
      <c r="AM31" s="629"/>
      <c r="AN31" s="629"/>
      <c r="AO31" s="629"/>
      <c r="AP31" s="629"/>
      <c r="AQ31" s="629"/>
      <c r="AR31" s="629"/>
      <c r="AS31" s="629"/>
      <c r="AT31" s="629"/>
      <c r="AU31" s="629"/>
      <c r="AV31" s="629"/>
      <c r="AW31" s="629"/>
      <c r="AX31" s="619"/>
      <c r="AY31" s="633"/>
      <c r="AZ31" s="633"/>
      <c r="BA31" s="633"/>
      <c r="BB31" s="633"/>
      <c r="BC31" s="633"/>
      <c r="BD31" s="619"/>
      <c r="BE31" s="637"/>
      <c r="BF31" s="637"/>
      <c r="BG31" s="637"/>
      <c r="BH31" s="637"/>
      <c r="BI31" s="637"/>
      <c r="BJ31" s="637"/>
      <c r="BK31" s="637"/>
      <c r="BL31" s="619"/>
      <c r="BM31" s="638"/>
      <c r="BN31" s="638"/>
      <c r="BO31" s="606" t="s">
        <v>5678</v>
      </c>
      <c r="BP31" s="638"/>
      <c r="BQ31" s="638"/>
      <c r="BR31" s="638"/>
      <c r="BS31" s="608" t="s">
        <v>5679</v>
      </c>
      <c r="BT31" s="638"/>
      <c r="BU31" s="606" t="s">
        <v>5680</v>
      </c>
      <c r="BV31" s="619"/>
      <c r="BW31" s="640"/>
      <c r="BX31" s="640"/>
      <c r="BY31" s="640"/>
      <c r="BZ31" s="640"/>
      <c r="CA31" s="640"/>
      <c r="CB31" s="640"/>
      <c r="CC31" s="640"/>
      <c r="CD31" s="640"/>
      <c r="CE31" s="640"/>
      <c r="CF31" s="687" t="s">
        <v>5681</v>
      </c>
      <c r="CG31" s="640"/>
    </row>
    <row r="32" ht="17.25" customHeight="1">
      <c r="A32" s="691" t="s">
        <v>2033</v>
      </c>
      <c r="B32" s="63" t="s">
        <v>216</v>
      </c>
      <c r="C32" s="64" t="s">
        <v>896</v>
      </c>
      <c r="D32" s="65" t="s">
        <v>896</v>
      </c>
      <c r="E32" s="66" t="s">
        <v>896</v>
      </c>
      <c r="F32" s="67" t="s">
        <v>896</v>
      </c>
      <c r="G32" s="63" t="s">
        <v>619</v>
      </c>
      <c r="H32" s="618"/>
      <c r="I32" s="618"/>
      <c r="J32" s="618"/>
      <c r="K32" s="618"/>
      <c r="L32" s="713" t="s">
        <v>5682</v>
      </c>
      <c r="M32" s="641" t="s">
        <v>2082</v>
      </c>
      <c r="N32" s="618"/>
      <c r="O32" s="618"/>
      <c r="P32" s="619"/>
      <c r="Q32" s="622"/>
      <c r="R32" s="622"/>
      <c r="S32" s="622"/>
      <c r="T32" s="622"/>
      <c r="U32" s="622"/>
      <c r="V32" s="622"/>
      <c r="W32" s="619"/>
      <c r="X32" s="627"/>
      <c r="Y32" s="627"/>
      <c r="Z32" s="627"/>
      <c r="AA32" s="627"/>
      <c r="AB32" s="627"/>
      <c r="AC32" s="627"/>
      <c r="AD32" s="627"/>
      <c r="AE32" s="627"/>
      <c r="AF32" s="627"/>
      <c r="AG32" s="627"/>
      <c r="AH32" s="619"/>
      <c r="AI32" s="629"/>
      <c r="AJ32" s="629"/>
      <c r="AK32" s="629"/>
      <c r="AL32" s="629"/>
      <c r="AM32" s="629"/>
      <c r="AN32" s="629"/>
      <c r="AO32" s="629"/>
      <c r="AP32" s="629"/>
      <c r="AQ32" s="629"/>
      <c r="AR32" s="629"/>
      <c r="AS32" s="629"/>
      <c r="AT32" s="629"/>
      <c r="AU32" s="629"/>
      <c r="AV32" s="629"/>
      <c r="AW32" s="629"/>
      <c r="AX32" s="619"/>
      <c r="AY32" s="633"/>
      <c r="AZ32" s="633"/>
      <c r="BA32" s="633"/>
      <c r="BB32" s="688" t="s">
        <v>5683</v>
      </c>
      <c r="BC32" s="633"/>
      <c r="BD32" s="619"/>
      <c r="BE32" s="678" t="s">
        <v>1998</v>
      </c>
      <c r="BF32" s="637"/>
      <c r="BG32" s="637"/>
      <c r="BH32" s="637"/>
      <c r="BI32" s="637"/>
      <c r="BJ32" s="637"/>
      <c r="BK32" s="637"/>
      <c r="BL32" s="619"/>
      <c r="BM32" s="638"/>
      <c r="BN32" s="638"/>
      <c r="BO32" s="638"/>
      <c r="BP32" s="638"/>
      <c r="BQ32" s="638"/>
      <c r="BR32" s="638"/>
      <c r="BS32" s="638"/>
      <c r="BT32" s="638"/>
      <c r="BU32" s="638"/>
      <c r="BV32" s="619"/>
      <c r="BW32" s="640"/>
      <c r="BX32" s="640"/>
      <c r="BY32" s="640"/>
      <c r="BZ32" s="640"/>
      <c r="CA32" s="640"/>
      <c r="CB32" s="640"/>
      <c r="CC32" s="640"/>
      <c r="CD32" s="640"/>
      <c r="CE32" s="640"/>
      <c r="CF32" s="640"/>
      <c r="CG32" s="640"/>
    </row>
    <row r="33">
      <c r="A33" s="498" t="s">
        <v>5684</v>
      </c>
      <c r="B33" s="130" t="s">
        <v>618</v>
      </c>
      <c r="C33" s="131" t="s">
        <v>896</v>
      </c>
      <c r="D33" s="132" t="s">
        <v>896</v>
      </c>
      <c r="E33" s="133" t="s">
        <v>896</v>
      </c>
      <c r="F33" s="134" t="s">
        <v>896</v>
      </c>
      <c r="G33" s="130" t="s">
        <v>619</v>
      </c>
      <c r="H33" s="618"/>
      <c r="I33" s="618"/>
      <c r="J33" s="618"/>
      <c r="K33" s="618"/>
      <c r="L33" s="618"/>
      <c r="M33" s="618"/>
      <c r="N33" s="618"/>
      <c r="O33" s="618"/>
      <c r="P33" s="619"/>
      <c r="Q33" s="622"/>
      <c r="R33" s="622"/>
      <c r="S33" s="622"/>
      <c r="T33" s="622"/>
      <c r="U33" s="622"/>
      <c r="V33" s="622"/>
      <c r="W33" s="619"/>
      <c r="X33" s="627"/>
      <c r="Y33" s="627"/>
      <c r="Z33" s="627"/>
      <c r="AA33" s="689"/>
      <c r="AB33" s="627"/>
      <c r="AC33" s="627"/>
      <c r="AD33" s="627"/>
      <c r="AE33" s="627"/>
      <c r="AF33" s="627"/>
      <c r="AG33" s="627"/>
      <c r="AH33" s="619"/>
      <c r="AI33" s="590" t="s">
        <v>5685</v>
      </c>
      <c r="AJ33" s="590" t="s">
        <v>5686</v>
      </c>
      <c r="AK33" s="591"/>
      <c r="AL33" s="591"/>
      <c r="AM33" s="591"/>
      <c r="AN33" s="629"/>
      <c r="AO33" s="629"/>
      <c r="AP33" s="629"/>
      <c r="AQ33" s="629"/>
      <c r="AR33" s="629"/>
      <c r="AS33" s="629"/>
      <c r="AT33" s="629"/>
      <c r="AU33" s="629"/>
      <c r="AV33" s="629"/>
      <c r="AW33" s="629"/>
      <c r="AX33" s="619"/>
      <c r="AY33" s="633"/>
      <c r="AZ33" s="633"/>
      <c r="BA33" s="633"/>
      <c r="BB33" s="633"/>
      <c r="BC33" s="633"/>
      <c r="BD33" s="619"/>
      <c r="BE33" s="637"/>
      <c r="BF33" s="637"/>
      <c r="BG33" s="637"/>
      <c r="BH33" s="637"/>
      <c r="BI33" s="637"/>
      <c r="BJ33" s="637"/>
      <c r="BK33" s="637"/>
      <c r="BL33" s="619"/>
      <c r="BM33" s="665" t="s">
        <v>1606</v>
      </c>
      <c r="BN33" s="638"/>
      <c r="BO33" s="638"/>
      <c r="BP33" s="638"/>
      <c r="BQ33" s="638"/>
      <c r="BR33" s="638"/>
      <c r="BS33" s="638"/>
      <c r="BT33" s="638"/>
      <c r="BU33" s="638"/>
      <c r="BV33" s="619"/>
      <c r="BW33" s="640"/>
      <c r="BX33" s="640"/>
      <c r="BY33" s="640"/>
      <c r="BZ33" s="640"/>
      <c r="CA33" s="640"/>
      <c r="CB33" s="640"/>
      <c r="CC33" s="640"/>
      <c r="CD33" s="640"/>
      <c r="CE33" s="640"/>
      <c r="CF33" s="640"/>
      <c r="CG33" s="640"/>
    </row>
    <row r="34">
      <c r="A34" s="519" t="s">
        <v>2873</v>
      </c>
      <c r="B34" s="63" t="s">
        <v>618</v>
      </c>
      <c r="C34" s="64" t="s">
        <v>896</v>
      </c>
      <c r="D34" s="65" t="s">
        <v>896</v>
      </c>
      <c r="E34" s="66" t="s">
        <v>896</v>
      </c>
      <c r="F34" s="67" t="s">
        <v>896</v>
      </c>
      <c r="G34" s="63" t="s">
        <v>619</v>
      </c>
      <c r="H34" s="618"/>
      <c r="I34" s="618"/>
      <c r="J34" s="618"/>
      <c r="K34" s="618"/>
      <c r="L34" s="618"/>
      <c r="M34" s="618"/>
      <c r="N34" s="576" t="s">
        <v>5687</v>
      </c>
      <c r="O34" s="618"/>
      <c r="P34" s="619"/>
      <c r="Q34" s="622"/>
      <c r="R34" s="622"/>
      <c r="S34" s="622"/>
      <c r="T34" s="622"/>
      <c r="U34" s="622"/>
      <c r="V34" s="622"/>
      <c r="W34" s="619"/>
      <c r="X34" s="627"/>
      <c r="Y34" s="627"/>
      <c r="Z34" s="627"/>
      <c r="AA34" s="689"/>
      <c r="AB34" s="627"/>
      <c r="AC34" s="627"/>
      <c r="AD34" s="627"/>
      <c r="AE34" s="627"/>
      <c r="AF34" s="627"/>
      <c r="AG34" s="627"/>
      <c r="AH34" s="619"/>
      <c r="AI34" s="629"/>
      <c r="AJ34" s="629"/>
      <c r="AK34" s="629"/>
      <c r="AL34" s="629"/>
      <c r="AM34" s="629"/>
      <c r="AN34" s="629"/>
      <c r="AO34" s="629"/>
      <c r="AP34" s="629"/>
      <c r="AQ34" s="629"/>
      <c r="AR34" s="629"/>
      <c r="AS34" s="629"/>
      <c r="AT34" s="629"/>
      <c r="AU34" s="629"/>
      <c r="AV34" s="629"/>
      <c r="AW34" s="629"/>
      <c r="AX34" s="619"/>
      <c r="AY34" s="633"/>
      <c r="AZ34" s="633"/>
      <c r="BA34" s="633"/>
      <c r="BB34" s="632" t="s">
        <v>5688</v>
      </c>
      <c r="BC34" s="633"/>
      <c r="BD34" s="619"/>
      <c r="BE34" s="637"/>
      <c r="BF34" s="637"/>
      <c r="BG34" s="637"/>
      <c r="BH34" s="637"/>
      <c r="BI34" s="637"/>
      <c r="BJ34" s="637"/>
      <c r="BK34" s="637"/>
      <c r="BL34" s="619"/>
      <c r="BM34" s="638"/>
      <c r="BN34" s="638"/>
      <c r="BO34" s="638"/>
      <c r="BP34" s="638"/>
      <c r="BQ34" s="638"/>
      <c r="BR34" s="638"/>
      <c r="BS34" s="638"/>
      <c r="BT34" s="638"/>
      <c r="BU34" s="606" t="s">
        <v>5689</v>
      </c>
      <c r="BV34" s="619"/>
      <c r="BW34" s="640"/>
      <c r="BX34" s="640"/>
      <c r="BY34" s="640"/>
      <c r="BZ34" s="640"/>
      <c r="CA34" s="640"/>
      <c r="CB34" s="640"/>
      <c r="CC34" s="640"/>
      <c r="CD34" s="640"/>
      <c r="CE34" s="640"/>
      <c r="CF34" s="640"/>
      <c r="CG34" s="640"/>
    </row>
    <row r="35">
      <c r="A35" s="498" t="s">
        <v>3121</v>
      </c>
      <c r="B35" s="130" t="s">
        <v>325</v>
      </c>
      <c r="C35" s="131" t="s">
        <v>896</v>
      </c>
      <c r="D35" s="132" t="s">
        <v>896</v>
      </c>
      <c r="E35" s="133" t="s">
        <v>896</v>
      </c>
      <c r="F35" s="134" t="s">
        <v>896</v>
      </c>
      <c r="G35" s="130" t="s">
        <v>821</v>
      </c>
      <c r="H35" s="618"/>
      <c r="I35" s="618"/>
      <c r="J35" s="618"/>
      <c r="K35" s="618"/>
      <c r="L35" s="618"/>
      <c r="M35" s="618"/>
      <c r="N35" s="618"/>
      <c r="O35" s="618"/>
      <c r="P35" s="619"/>
      <c r="Q35" s="622"/>
      <c r="R35" s="622"/>
      <c r="S35" s="622"/>
      <c r="T35" s="622"/>
      <c r="U35" s="622"/>
      <c r="V35" s="580" t="s">
        <v>5690</v>
      </c>
      <c r="W35" s="619"/>
      <c r="X35" s="627"/>
      <c r="Y35" s="627"/>
      <c r="Z35" s="627"/>
      <c r="AA35" s="689"/>
      <c r="AB35" s="627"/>
      <c r="AC35" s="627"/>
      <c r="AD35" s="627"/>
      <c r="AE35" s="627"/>
      <c r="AF35" s="627"/>
      <c r="AG35" s="627"/>
      <c r="AH35" s="619"/>
      <c r="AI35" s="629"/>
      <c r="AJ35" s="629"/>
      <c r="AK35" s="629"/>
      <c r="AL35" s="629"/>
      <c r="AM35" s="629"/>
      <c r="AN35" s="629"/>
      <c r="AO35" s="629"/>
      <c r="AP35" s="629"/>
      <c r="AQ35" s="629"/>
      <c r="AR35" s="629"/>
      <c r="AS35" s="629"/>
      <c r="AT35" s="629"/>
      <c r="AU35" s="629"/>
      <c r="AV35" s="629"/>
      <c r="AW35" s="629"/>
      <c r="AX35" s="619"/>
      <c r="AY35" s="633"/>
      <c r="AZ35" s="633"/>
      <c r="BA35" s="633"/>
      <c r="BB35" s="633"/>
      <c r="BC35" s="633"/>
      <c r="BD35" s="619"/>
      <c r="BE35" s="637"/>
      <c r="BF35" s="637"/>
      <c r="BG35" s="637"/>
      <c r="BH35" s="637"/>
      <c r="BI35" s="637"/>
      <c r="BJ35" s="637"/>
      <c r="BK35" s="637"/>
      <c r="BL35" s="619"/>
      <c r="BM35" s="638"/>
      <c r="BN35" s="638"/>
      <c r="BO35" s="638"/>
      <c r="BP35" s="638"/>
      <c r="BQ35" s="638"/>
      <c r="BR35" s="638"/>
      <c r="BS35" s="638"/>
      <c r="BT35" s="638"/>
      <c r="BU35" s="638"/>
      <c r="BV35" s="619"/>
      <c r="BW35" s="640"/>
      <c r="BX35" s="640"/>
      <c r="BY35" s="640"/>
      <c r="BZ35" s="640"/>
      <c r="CA35" s="640"/>
      <c r="CB35" s="640"/>
      <c r="CC35" s="640"/>
      <c r="CD35" s="640"/>
      <c r="CE35" s="640"/>
      <c r="CF35" s="640"/>
      <c r="CG35" s="640"/>
    </row>
    <row r="36">
      <c r="A36" s="519" t="s">
        <v>4986</v>
      </c>
      <c r="B36" s="63" t="s">
        <v>895</v>
      </c>
      <c r="C36" s="64" t="s">
        <v>896</v>
      </c>
      <c r="D36" s="65" t="s">
        <v>896</v>
      </c>
      <c r="E36" s="66" t="s">
        <v>896</v>
      </c>
      <c r="F36" s="67" t="s">
        <v>896</v>
      </c>
      <c r="G36" s="63" t="s">
        <v>620</v>
      </c>
      <c r="H36" s="618"/>
      <c r="I36" s="618"/>
      <c r="J36" s="618"/>
      <c r="K36" s="618"/>
      <c r="L36" s="618"/>
      <c r="M36" s="618"/>
      <c r="N36" s="618"/>
      <c r="O36" s="618"/>
      <c r="P36" s="619"/>
      <c r="Q36" s="622"/>
      <c r="R36" s="622"/>
      <c r="S36" s="622"/>
      <c r="T36" s="622"/>
      <c r="U36" s="622"/>
      <c r="V36" s="622"/>
      <c r="W36" s="619"/>
      <c r="X36" s="625" t="s">
        <v>1256</v>
      </c>
      <c r="Y36" s="627"/>
      <c r="Z36" s="625" t="s">
        <v>1353</v>
      </c>
      <c r="AA36" s="689"/>
      <c r="AB36" s="627"/>
      <c r="AC36" s="627"/>
      <c r="AD36" s="627"/>
      <c r="AE36" s="627"/>
      <c r="AF36" s="627"/>
      <c r="AG36" s="627"/>
      <c r="AH36" s="619"/>
      <c r="AI36" s="591"/>
      <c r="AJ36" s="629"/>
      <c r="AK36" s="629"/>
      <c r="AL36" s="629"/>
      <c r="AM36" s="629"/>
      <c r="AN36" s="629"/>
      <c r="AO36" s="629"/>
      <c r="AP36" s="629"/>
      <c r="AQ36" s="629"/>
      <c r="AR36" s="629"/>
      <c r="AS36" s="629"/>
      <c r="AT36" s="629"/>
      <c r="AU36" s="629"/>
      <c r="AV36" s="629"/>
      <c r="AW36" s="629"/>
      <c r="AX36" s="619"/>
      <c r="AY36" s="633"/>
      <c r="AZ36" s="633"/>
      <c r="BA36" s="633"/>
      <c r="BB36" s="633"/>
      <c r="BC36" s="633"/>
      <c r="BD36" s="619"/>
      <c r="BE36" s="637"/>
      <c r="BF36" s="637"/>
      <c r="BG36" s="637"/>
      <c r="BH36" s="637"/>
      <c r="BI36" s="637"/>
      <c r="BJ36" s="637"/>
      <c r="BK36" s="637"/>
      <c r="BL36" s="619"/>
      <c r="BM36" s="638"/>
      <c r="BN36" s="638"/>
      <c r="BO36" s="638"/>
      <c r="BP36" s="638"/>
      <c r="BQ36" s="638"/>
      <c r="BR36" s="638"/>
      <c r="BS36" s="638"/>
      <c r="BT36" s="638"/>
      <c r="BU36" s="638"/>
      <c r="BV36" s="619"/>
      <c r="BW36" s="640"/>
      <c r="BX36" s="640"/>
      <c r="BY36" s="640"/>
      <c r="BZ36" s="640"/>
      <c r="CA36" s="640"/>
      <c r="CB36" s="640"/>
      <c r="CC36" s="640"/>
      <c r="CD36" s="640"/>
      <c r="CE36" s="640"/>
      <c r="CF36" s="640"/>
      <c r="CG36" s="640"/>
    </row>
    <row r="37">
      <c r="A37" s="498" t="s">
        <v>3559</v>
      </c>
      <c r="B37" s="130" t="s">
        <v>895</v>
      </c>
      <c r="C37" s="131" t="s">
        <v>896</v>
      </c>
      <c r="D37" s="132" t="s">
        <v>896</v>
      </c>
      <c r="E37" s="133" t="s">
        <v>896</v>
      </c>
      <c r="F37" s="134" t="s">
        <v>896</v>
      </c>
      <c r="G37" s="130" t="s">
        <v>821</v>
      </c>
      <c r="H37" s="618"/>
      <c r="I37" s="618"/>
      <c r="J37" s="618"/>
      <c r="K37" s="618"/>
      <c r="L37" s="618"/>
      <c r="M37" s="618"/>
      <c r="N37" s="618"/>
      <c r="O37" s="618"/>
      <c r="P37" s="619"/>
      <c r="Q37" s="622"/>
      <c r="R37" s="622"/>
      <c r="S37" s="622"/>
      <c r="T37" s="622"/>
      <c r="U37" s="622"/>
      <c r="V37" s="622"/>
      <c r="W37" s="619"/>
      <c r="X37" s="627"/>
      <c r="Y37" s="627"/>
      <c r="Z37" s="625" t="s">
        <v>595</v>
      </c>
      <c r="AA37" s="689"/>
      <c r="AB37" s="627"/>
      <c r="AC37" s="627"/>
      <c r="AD37" s="627"/>
      <c r="AE37" s="627"/>
      <c r="AF37" s="627"/>
      <c r="AG37" s="627"/>
      <c r="AH37" s="619"/>
      <c r="AI37" s="591"/>
      <c r="AJ37" s="629"/>
      <c r="AK37" s="629"/>
      <c r="AL37" s="629"/>
      <c r="AM37" s="629"/>
      <c r="AN37" s="629"/>
      <c r="AO37" s="629"/>
      <c r="AP37" s="629"/>
      <c r="AQ37" s="629"/>
      <c r="AR37" s="629"/>
      <c r="AS37" s="629"/>
      <c r="AT37" s="629"/>
      <c r="AU37" s="629"/>
      <c r="AV37" s="629"/>
      <c r="AW37" s="629"/>
      <c r="AX37" s="619"/>
      <c r="AY37" s="633"/>
      <c r="AZ37" s="633"/>
      <c r="BA37" s="633"/>
      <c r="BB37" s="633"/>
      <c r="BC37" s="633"/>
      <c r="BD37" s="619"/>
      <c r="BE37" s="637"/>
      <c r="BF37" s="637"/>
      <c r="BG37" s="637"/>
      <c r="BH37" s="637"/>
      <c r="BI37" s="637"/>
      <c r="BJ37" s="637"/>
      <c r="BK37" s="637"/>
      <c r="BL37" s="619"/>
      <c r="BM37" s="638"/>
      <c r="BN37" s="638"/>
      <c r="BO37" s="638"/>
      <c r="BP37" s="638"/>
      <c r="BQ37" s="638"/>
      <c r="BR37" s="638"/>
      <c r="BS37" s="638"/>
      <c r="BT37" s="638"/>
      <c r="BU37" s="638"/>
      <c r="BV37" s="619"/>
      <c r="BW37" s="640"/>
      <c r="BX37" s="640"/>
      <c r="BY37" s="640"/>
      <c r="BZ37" s="640"/>
      <c r="CA37" s="640"/>
      <c r="CB37" s="640"/>
      <c r="CC37" s="640"/>
      <c r="CD37" s="640"/>
      <c r="CE37" s="640"/>
      <c r="CF37" s="640"/>
      <c r="CG37" s="640"/>
    </row>
    <row r="38">
      <c r="A38" s="519" t="s">
        <v>5691</v>
      </c>
      <c r="B38" s="63" t="s">
        <v>619</v>
      </c>
      <c r="C38" s="64" t="s">
        <v>896</v>
      </c>
      <c r="D38" s="65" t="s">
        <v>896</v>
      </c>
      <c r="E38" s="66" t="s">
        <v>896</v>
      </c>
      <c r="F38" s="67" t="s">
        <v>896</v>
      </c>
      <c r="G38" s="63" t="s">
        <v>821</v>
      </c>
      <c r="H38" s="576"/>
      <c r="I38" s="618"/>
      <c r="J38" s="618"/>
      <c r="K38" s="618"/>
      <c r="L38" s="618"/>
      <c r="M38" s="618"/>
      <c r="N38" s="618"/>
      <c r="O38" s="618"/>
      <c r="P38" s="619"/>
      <c r="Q38" s="622"/>
      <c r="R38" s="622"/>
      <c r="S38" s="622"/>
      <c r="T38" s="622"/>
      <c r="U38" s="622"/>
      <c r="V38" s="622"/>
      <c r="W38" s="619"/>
      <c r="X38" s="627"/>
      <c r="Y38" s="627"/>
      <c r="Z38" s="627"/>
      <c r="AA38" s="689"/>
      <c r="AB38" s="625" t="s">
        <v>4120</v>
      </c>
      <c r="AC38" s="627"/>
      <c r="AD38" s="627"/>
      <c r="AE38" s="627"/>
      <c r="AF38" s="627"/>
      <c r="AG38" s="627"/>
      <c r="AH38" s="619"/>
      <c r="AI38" s="629"/>
      <c r="AJ38" s="629"/>
      <c r="AK38" s="629"/>
      <c r="AL38" s="629"/>
      <c r="AM38" s="629"/>
      <c r="AN38" s="629"/>
      <c r="AO38" s="629"/>
      <c r="AP38" s="629"/>
      <c r="AQ38" s="629"/>
      <c r="AR38" s="629"/>
      <c r="AS38" s="629"/>
      <c r="AT38" s="629"/>
      <c r="AU38" s="629"/>
      <c r="AV38" s="629"/>
      <c r="AW38" s="629"/>
      <c r="AX38" s="619"/>
      <c r="AY38" s="633"/>
      <c r="AZ38" s="633"/>
      <c r="BA38" s="633"/>
      <c r="BB38" s="633"/>
      <c r="BC38" s="633"/>
      <c r="BD38" s="619"/>
      <c r="BE38" s="637"/>
      <c r="BF38" s="637"/>
      <c r="BG38" s="637"/>
      <c r="BH38" s="637"/>
      <c r="BI38" s="637"/>
      <c r="BJ38" s="637"/>
      <c r="BK38" s="637"/>
      <c r="BL38" s="619"/>
      <c r="BM38" s="638"/>
      <c r="BN38" s="638"/>
      <c r="BO38" s="638"/>
      <c r="BP38" s="638"/>
      <c r="BQ38" s="638"/>
      <c r="BR38" s="638"/>
      <c r="BS38" s="638"/>
      <c r="BT38" s="638"/>
      <c r="BU38" s="638"/>
      <c r="BV38" s="619"/>
      <c r="BW38" s="640"/>
      <c r="BX38" s="640"/>
      <c r="BY38" s="640"/>
      <c r="BZ38" s="640"/>
      <c r="CA38" s="640"/>
      <c r="CB38" s="640"/>
      <c r="CC38" s="640"/>
      <c r="CD38" s="640"/>
      <c r="CE38" s="640"/>
      <c r="CF38" s="640"/>
      <c r="CG38" s="640"/>
    </row>
    <row r="39">
      <c r="A39" s="498" t="s">
        <v>4831</v>
      </c>
      <c r="B39" s="130" t="s">
        <v>619</v>
      </c>
      <c r="C39" s="131" t="s">
        <v>896</v>
      </c>
      <c r="D39" s="132" t="s">
        <v>821</v>
      </c>
      <c r="E39" s="133" t="s">
        <v>821</v>
      </c>
      <c r="F39" s="134" t="s">
        <v>620</v>
      </c>
      <c r="G39" s="130" t="s">
        <v>620</v>
      </c>
      <c r="H39" s="618"/>
      <c r="I39" s="618"/>
      <c r="J39" s="618"/>
      <c r="K39" s="618"/>
      <c r="L39" s="618"/>
      <c r="M39" s="618"/>
      <c r="N39" s="618"/>
      <c r="O39" s="618"/>
      <c r="P39" s="619"/>
      <c r="Q39" s="622"/>
      <c r="R39" s="622"/>
      <c r="S39" s="622"/>
      <c r="T39" s="622"/>
      <c r="U39" s="622"/>
      <c r="V39" s="622"/>
      <c r="W39" s="619"/>
      <c r="X39" s="627"/>
      <c r="Y39" s="627"/>
      <c r="Z39" s="627"/>
      <c r="AA39" s="689"/>
      <c r="AB39" s="627"/>
      <c r="AC39" s="627"/>
      <c r="AD39" s="627"/>
      <c r="AE39" s="627"/>
      <c r="AF39" s="627"/>
      <c r="AG39" s="627"/>
      <c r="AH39" s="619"/>
      <c r="AI39" s="629"/>
      <c r="AJ39" s="629"/>
      <c r="AK39" s="629"/>
      <c r="AL39" s="629"/>
      <c r="AM39" s="629"/>
      <c r="AN39" s="629"/>
      <c r="AO39" s="629"/>
      <c r="AP39" s="629"/>
      <c r="AQ39" s="629"/>
      <c r="AR39" s="629"/>
      <c r="AS39" s="629"/>
      <c r="AT39" s="629"/>
      <c r="AU39" s="629"/>
      <c r="AV39" s="629"/>
      <c r="AW39" s="629"/>
      <c r="AX39" s="619"/>
      <c r="AY39" s="633"/>
      <c r="AZ39" s="633"/>
      <c r="BA39" s="633"/>
      <c r="BB39" s="633"/>
      <c r="BC39" s="633"/>
      <c r="BD39" s="619"/>
      <c r="BE39" s="637"/>
      <c r="BF39" s="637"/>
      <c r="BG39" s="637"/>
      <c r="BH39" s="637"/>
      <c r="BI39" s="637"/>
      <c r="BJ39" s="637"/>
      <c r="BK39" s="637"/>
      <c r="BL39" s="619"/>
      <c r="BM39" s="638"/>
      <c r="BN39" s="638"/>
      <c r="BO39" s="638"/>
      <c r="BP39" s="638"/>
      <c r="BQ39" s="638"/>
      <c r="BR39" s="638"/>
      <c r="BS39" s="655" t="s">
        <v>5692</v>
      </c>
      <c r="BT39" s="638"/>
      <c r="BU39" s="638"/>
      <c r="BV39" s="619"/>
      <c r="BW39" s="640"/>
      <c r="BX39" s="640"/>
      <c r="BY39" s="640"/>
      <c r="BZ39" s="640"/>
      <c r="CA39" s="640"/>
      <c r="CB39" s="640"/>
      <c r="CC39" s="640"/>
      <c r="CD39" s="640"/>
      <c r="CE39" s="640"/>
      <c r="CF39" s="639" t="s">
        <v>3827</v>
      </c>
      <c r="CG39" s="640"/>
    </row>
    <row r="40">
      <c r="A40" s="519" t="s">
        <v>5693</v>
      </c>
      <c r="B40" s="63" t="s">
        <v>821</v>
      </c>
      <c r="C40" s="64" t="s">
        <v>896</v>
      </c>
      <c r="D40" s="65" t="s">
        <v>896</v>
      </c>
      <c r="E40" s="66" t="s">
        <v>896</v>
      </c>
      <c r="F40" s="67" t="s">
        <v>896</v>
      </c>
      <c r="G40" s="63" t="s">
        <v>821</v>
      </c>
      <c r="H40" s="576" t="s">
        <v>4475</v>
      </c>
      <c r="I40" s="618"/>
      <c r="J40" s="618"/>
      <c r="K40" s="618"/>
      <c r="L40" s="618"/>
      <c r="M40" s="618"/>
      <c r="N40" s="618"/>
      <c r="O40" s="618"/>
      <c r="P40" s="619"/>
      <c r="Q40" s="622"/>
      <c r="R40" s="622"/>
      <c r="S40" s="622"/>
      <c r="T40" s="622"/>
      <c r="U40" s="622"/>
      <c r="V40" s="622"/>
      <c r="W40" s="619"/>
      <c r="X40" s="627"/>
      <c r="Y40" s="627"/>
      <c r="Z40" s="627"/>
      <c r="AA40" s="689"/>
      <c r="AB40" s="627"/>
      <c r="AC40" s="627"/>
      <c r="AD40" s="627"/>
      <c r="AE40" s="627"/>
      <c r="AF40" s="627"/>
      <c r="AG40" s="627"/>
      <c r="AH40" s="619"/>
      <c r="AI40" s="629"/>
      <c r="AJ40" s="629"/>
      <c r="AK40" s="629"/>
      <c r="AL40" s="629"/>
      <c r="AM40" s="629"/>
      <c r="AN40" s="629"/>
      <c r="AO40" s="629"/>
      <c r="AP40" s="629"/>
      <c r="AQ40" s="629"/>
      <c r="AR40" s="629"/>
      <c r="AS40" s="629"/>
      <c r="AT40" s="629"/>
      <c r="AU40" s="629"/>
      <c r="AV40" s="629"/>
      <c r="AW40" s="629"/>
      <c r="AX40" s="619"/>
      <c r="AY40" s="633"/>
      <c r="AZ40" s="633"/>
      <c r="BA40" s="633"/>
      <c r="BB40" s="633"/>
      <c r="BC40" s="633"/>
      <c r="BD40" s="619"/>
      <c r="BE40" s="637"/>
      <c r="BF40" s="637"/>
      <c r="BG40" s="637"/>
      <c r="BH40" s="637"/>
      <c r="BI40" s="637"/>
      <c r="BJ40" s="637"/>
      <c r="BK40" s="637"/>
      <c r="BL40" s="619"/>
      <c r="BM40" s="638"/>
      <c r="BN40" s="638"/>
      <c r="BO40" s="638"/>
      <c r="BP40" s="638"/>
      <c r="BQ40" s="638"/>
      <c r="BR40" s="638"/>
      <c r="BS40" s="638"/>
      <c r="BT40" s="638"/>
      <c r="BU40" s="638"/>
      <c r="BV40" s="619"/>
      <c r="BW40" s="640"/>
      <c r="BX40" s="640"/>
      <c r="BY40" s="640"/>
      <c r="BZ40" s="640"/>
      <c r="CA40" s="640"/>
      <c r="CB40" s="640"/>
      <c r="CC40" s="640"/>
      <c r="CD40" s="640"/>
      <c r="CE40" s="640"/>
      <c r="CF40" s="640"/>
      <c r="CG40" s="640"/>
    </row>
    <row r="41">
      <c r="A41" s="714"/>
      <c r="B41" s="530"/>
      <c r="C41" s="531"/>
      <c r="D41" s="532"/>
      <c r="E41" s="533"/>
      <c r="F41" s="534"/>
      <c r="G41" s="530"/>
      <c r="H41" s="618"/>
      <c r="I41" s="618"/>
      <c r="J41" s="618"/>
      <c r="K41" s="618"/>
      <c r="L41" s="618"/>
      <c r="M41" s="618"/>
      <c r="N41" s="618"/>
      <c r="O41" s="618"/>
      <c r="P41" s="619"/>
      <c r="Q41" s="622"/>
      <c r="R41" s="622"/>
      <c r="S41" s="622"/>
      <c r="T41" s="622"/>
      <c r="U41" s="622"/>
      <c r="V41" s="622"/>
      <c r="W41" s="619"/>
      <c r="X41" s="627"/>
      <c r="Y41" s="627"/>
      <c r="Z41" s="627"/>
      <c r="AA41" s="689"/>
      <c r="AB41" s="627"/>
      <c r="AC41" s="627"/>
      <c r="AD41" s="627"/>
      <c r="AE41" s="627"/>
      <c r="AF41" s="627"/>
      <c r="AG41" s="627"/>
      <c r="AH41" s="619"/>
      <c r="AI41" s="629"/>
      <c r="AJ41" s="629"/>
      <c r="AK41" s="629"/>
      <c r="AL41" s="629"/>
      <c r="AM41" s="629"/>
      <c r="AN41" s="629"/>
      <c r="AO41" s="629"/>
      <c r="AP41" s="629"/>
      <c r="AQ41" s="629"/>
      <c r="AR41" s="629"/>
      <c r="AS41" s="629"/>
      <c r="AT41" s="629"/>
      <c r="AU41" s="629"/>
      <c r="AV41" s="629"/>
      <c r="AW41" s="629"/>
      <c r="AX41" s="619"/>
      <c r="AY41" s="633"/>
      <c r="AZ41" s="633"/>
      <c r="BA41" s="633"/>
      <c r="BB41" s="633"/>
      <c r="BC41" s="633"/>
      <c r="BD41" s="619"/>
      <c r="BE41" s="637"/>
      <c r="BF41" s="637"/>
      <c r="BG41" s="637"/>
      <c r="BH41" s="637"/>
      <c r="BI41" s="637"/>
      <c r="BJ41" s="637"/>
      <c r="BK41" s="637"/>
      <c r="BL41" s="619"/>
      <c r="BM41" s="638"/>
      <c r="BN41" s="638"/>
      <c r="BO41" s="638"/>
      <c r="BP41" s="638"/>
      <c r="BQ41" s="638"/>
      <c r="BR41" s="638"/>
      <c r="BS41" s="638"/>
      <c r="BT41" s="638"/>
      <c r="BU41" s="638"/>
      <c r="BV41" s="619"/>
      <c r="BW41" s="640"/>
      <c r="BX41" s="640"/>
      <c r="BY41" s="640"/>
      <c r="BZ41" s="640"/>
      <c r="CA41" s="640"/>
      <c r="CB41" s="640"/>
      <c r="CC41" s="640"/>
      <c r="CD41" s="640"/>
      <c r="CE41" s="640"/>
      <c r="CF41" s="640"/>
      <c r="CG41" s="640"/>
    </row>
    <row r="42">
      <c r="A42" s="691"/>
      <c r="B42" s="536"/>
      <c r="C42" s="537"/>
      <c r="D42" s="538"/>
      <c r="E42" s="539"/>
      <c r="F42" s="540"/>
      <c r="G42" s="536"/>
      <c r="H42" s="618"/>
      <c r="I42" s="618"/>
      <c r="J42" s="618"/>
      <c r="K42" s="618"/>
      <c r="L42" s="618"/>
      <c r="M42" s="618"/>
      <c r="N42" s="618"/>
      <c r="O42" s="618"/>
      <c r="P42" s="619"/>
      <c r="Q42" s="622"/>
      <c r="R42" s="622"/>
      <c r="S42" s="622"/>
      <c r="T42" s="622"/>
      <c r="U42" s="622"/>
      <c r="V42" s="622"/>
      <c r="W42" s="619"/>
      <c r="X42" s="627"/>
      <c r="Y42" s="627"/>
      <c r="Z42" s="627"/>
      <c r="AA42" s="689"/>
      <c r="AB42" s="627"/>
      <c r="AC42" s="627"/>
      <c r="AD42" s="627"/>
      <c r="AE42" s="627"/>
      <c r="AF42" s="627"/>
      <c r="AG42" s="627"/>
      <c r="AH42" s="619"/>
      <c r="AI42" s="629"/>
      <c r="AJ42" s="629"/>
      <c r="AK42" s="629"/>
      <c r="AL42" s="629"/>
      <c r="AM42" s="629"/>
      <c r="AN42" s="629"/>
      <c r="AO42" s="629"/>
      <c r="AP42" s="629"/>
      <c r="AQ42" s="629"/>
      <c r="AR42" s="629"/>
      <c r="AS42" s="629"/>
      <c r="AT42" s="629"/>
      <c r="AU42" s="629"/>
      <c r="AV42" s="629"/>
      <c r="AW42" s="629"/>
      <c r="AX42" s="619"/>
      <c r="AY42" s="633"/>
      <c r="AZ42" s="633"/>
      <c r="BA42" s="633"/>
      <c r="BB42" s="633"/>
      <c r="BC42" s="633"/>
      <c r="BD42" s="619"/>
      <c r="BE42" s="637"/>
      <c r="BF42" s="637"/>
      <c r="BG42" s="637"/>
      <c r="BH42" s="637"/>
      <c r="BI42" s="637"/>
      <c r="BJ42" s="637"/>
      <c r="BK42" s="637"/>
      <c r="BL42" s="619"/>
      <c r="BM42" s="638"/>
      <c r="BN42" s="638"/>
      <c r="BO42" s="638"/>
      <c r="BP42" s="638"/>
      <c r="BQ42" s="638"/>
      <c r="BR42" s="638"/>
      <c r="BS42" s="638"/>
      <c r="BT42" s="638"/>
      <c r="BU42" s="638"/>
      <c r="BV42" s="619"/>
      <c r="BW42" s="640"/>
      <c r="BX42" s="640"/>
      <c r="BY42" s="640"/>
      <c r="BZ42" s="640"/>
      <c r="CA42" s="640"/>
      <c r="CB42" s="640"/>
      <c r="CC42" s="640"/>
      <c r="CD42" s="640"/>
      <c r="CE42" s="640"/>
      <c r="CF42" s="640"/>
      <c r="CG42" s="640"/>
    </row>
    <row r="43">
      <c r="A43" s="714"/>
      <c r="B43" s="530"/>
      <c r="C43" s="531"/>
      <c r="D43" s="532"/>
      <c r="E43" s="533"/>
      <c r="F43" s="534"/>
      <c r="G43" s="530"/>
      <c r="H43" s="618"/>
      <c r="I43" s="618"/>
      <c r="J43" s="618"/>
      <c r="K43" s="618"/>
      <c r="L43" s="618"/>
      <c r="M43" s="618"/>
      <c r="N43" s="618"/>
      <c r="O43" s="618"/>
      <c r="P43" s="619"/>
      <c r="Q43" s="622"/>
      <c r="R43" s="622"/>
      <c r="S43" s="622"/>
      <c r="T43" s="622"/>
      <c r="U43" s="622"/>
      <c r="V43" s="622"/>
      <c r="W43" s="619"/>
      <c r="X43" s="627"/>
      <c r="Y43" s="627"/>
      <c r="Z43" s="627"/>
      <c r="AA43" s="689"/>
      <c r="AB43" s="627"/>
      <c r="AC43" s="627"/>
      <c r="AD43" s="627"/>
      <c r="AE43" s="627"/>
      <c r="AF43" s="627"/>
      <c r="AG43" s="627"/>
      <c r="AH43" s="619"/>
      <c r="AI43" s="629"/>
      <c r="AJ43" s="629"/>
      <c r="AK43" s="629"/>
      <c r="AL43" s="629"/>
      <c r="AM43" s="629"/>
      <c r="AN43" s="629"/>
      <c r="AO43" s="629"/>
      <c r="AP43" s="629"/>
      <c r="AQ43" s="629"/>
      <c r="AR43" s="629"/>
      <c r="AS43" s="629"/>
      <c r="AT43" s="629"/>
      <c r="AU43" s="629"/>
      <c r="AV43" s="629"/>
      <c r="AW43" s="629"/>
      <c r="AX43" s="619"/>
      <c r="AY43" s="633"/>
      <c r="AZ43" s="633"/>
      <c r="BA43" s="633"/>
      <c r="BB43" s="633"/>
      <c r="BC43" s="633"/>
      <c r="BD43" s="619"/>
      <c r="BE43" s="637"/>
      <c r="BF43" s="637"/>
      <c r="BG43" s="637"/>
      <c r="BH43" s="637"/>
      <c r="BI43" s="637"/>
      <c r="BJ43" s="637"/>
      <c r="BK43" s="637"/>
      <c r="BL43" s="619"/>
      <c r="BM43" s="638"/>
      <c r="BN43" s="638"/>
      <c r="BO43" s="638"/>
      <c r="BP43" s="638"/>
      <c r="BQ43" s="638"/>
      <c r="BR43" s="638"/>
      <c r="BS43" s="638"/>
      <c r="BT43" s="638"/>
      <c r="BU43" s="638"/>
      <c r="BV43" s="619"/>
      <c r="BW43" s="640"/>
      <c r="BX43" s="640"/>
      <c r="BY43" s="640"/>
      <c r="BZ43" s="640"/>
      <c r="CA43" s="640"/>
      <c r="CB43" s="640"/>
      <c r="CC43" s="640"/>
      <c r="CD43" s="640"/>
      <c r="CE43" s="640"/>
      <c r="CF43" s="640"/>
      <c r="CG43" s="640"/>
    </row>
    <row r="44">
      <c r="A44" s="691"/>
      <c r="B44" s="536"/>
      <c r="C44" s="537"/>
      <c r="D44" s="538"/>
      <c r="E44" s="539"/>
      <c r="F44" s="540"/>
      <c r="G44" s="536"/>
      <c r="H44" s="618"/>
      <c r="I44" s="618"/>
      <c r="J44" s="618"/>
      <c r="K44" s="618"/>
      <c r="L44" s="618"/>
      <c r="M44" s="618"/>
      <c r="N44" s="618"/>
      <c r="O44" s="618"/>
      <c r="P44" s="619"/>
      <c r="Q44" s="622"/>
      <c r="R44" s="622"/>
      <c r="S44" s="622"/>
      <c r="T44" s="622"/>
      <c r="U44" s="622"/>
      <c r="V44" s="622"/>
      <c r="W44" s="619"/>
      <c r="X44" s="627"/>
      <c r="Y44" s="627"/>
      <c r="Z44" s="627"/>
      <c r="AA44" s="689"/>
      <c r="AB44" s="627"/>
      <c r="AC44" s="627"/>
      <c r="AD44" s="627"/>
      <c r="AE44" s="627"/>
      <c r="AF44" s="627"/>
      <c r="AG44" s="627"/>
      <c r="AH44" s="619"/>
      <c r="AI44" s="629"/>
      <c r="AJ44" s="629"/>
      <c r="AK44" s="629"/>
      <c r="AL44" s="629"/>
      <c r="AM44" s="629"/>
      <c r="AN44" s="629"/>
      <c r="AO44" s="629"/>
      <c r="AP44" s="629"/>
      <c r="AQ44" s="629"/>
      <c r="AR44" s="629"/>
      <c r="AS44" s="629"/>
      <c r="AT44" s="629"/>
      <c r="AU44" s="629"/>
      <c r="AV44" s="629"/>
      <c r="AW44" s="629"/>
      <c r="AX44" s="619"/>
      <c r="AY44" s="633"/>
      <c r="AZ44" s="633"/>
      <c r="BA44" s="633"/>
      <c r="BB44" s="633"/>
      <c r="BC44" s="633"/>
      <c r="BD44" s="619"/>
      <c r="BE44" s="637"/>
      <c r="BF44" s="637"/>
      <c r="BG44" s="637"/>
      <c r="BH44" s="637"/>
      <c r="BI44" s="637"/>
      <c r="BJ44" s="637"/>
      <c r="BK44" s="637"/>
      <c r="BL44" s="619"/>
      <c r="BM44" s="638"/>
      <c r="BN44" s="638"/>
      <c r="BO44" s="638"/>
      <c r="BP44" s="638"/>
      <c r="BQ44" s="638"/>
      <c r="BR44" s="638"/>
      <c r="BS44" s="638"/>
      <c r="BT44" s="638"/>
      <c r="BU44" s="638"/>
      <c r="BV44" s="619"/>
      <c r="BW44" s="640"/>
      <c r="BX44" s="640"/>
      <c r="BY44" s="640"/>
      <c r="BZ44" s="640"/>
      <c r="CA44" s="640"/>
      <c r="CB44" s="640"/>
      <c r="CC44" s="640"/>
      <c r="CD44" s="640"/>
      <c r="CE44" s="640"/>
      <c r="CF44" s="640"/>
      <c r="CG44" s="640"/>
    </row>
    <row r="45">
      <c r="A45" s="714"/>
      <c r="B45" s="530"/>
      <c r="C45" s="531"/>
      <c r="D45" s="532"/>
      <c r="E45" s="533"/>
      <c r="F45" s="534"/>
      <c r="G45" s="530"/>
      <c r="H45" s="618"/>
      <c r="I45" s="618"/>
      <c r="J45" s="618"/>
      <c r="K45" s="618"/>
      <c r="L45" s="618"/>
      <c r="M45" s="618"/>
      <c r="N45" s="618"/>
      <c r="O45" s="618"/>
      <c r="P45" s="619"/>
      <c r="Q45" s="622"/>
      <c r="R45" s="622"/>
      <c r="S45" s="622"/>
      <c r="T45" s="622"/>
      <c r="U45" s="622"/>
      <c r="V45" s="622"/>
      <c r="W45" s="619"/>
      <c r="X45" s="627"/>
      <c r="Y45" s="627"/>
      <c r="Z45" s="627"/>
      <c r="AA45" s="689"/>
      <c r="AB45" s="627"/>
      <c r="AC45" s="627"/>
      <c r="AD45" s="627"/>
      <c r="AE45" s="627"/>
      <c r="AF45" s="627"/>
      <c r="AG45" s="627"/>
      <c r="AH45" s="619"/>
      <c r="AI45" s="629"/>
      <c r="AJ45" s="629"/>
      <c r="AK45" s="629"/>
      <c r="AL45" s="629"/>
      <c r="AM45" s="629"/>
      <c r="AN45" s="629"/>
      <c r="AO45" s="629"/>
      <c r="AP45" s="629"/>
      <c r="AQ45" s="629"/>
      <c r="AR45" s="629"/>
      <c r="AS45" s="629"/>
      <c r="AT45" s="629"/>
      <c r="AU45" s="629"/>
      <c r="AV45" s="629"/>
      <c r="AW45" s="629"/>
      <c r="AX45" s="619"/>
      <c r="AY45" s="633"/>
      <c r="AZ45" s="633"/>
      <c r="BA45" s="633"/>
      <c r="BB45" s="633"/>
      <c r="BC45" s="633"/>
      <c r="BD45" s="619"/>
      <c r="BE45" s="637"/>
      <c r="BF45" s="637"/>
      <c r="BG45" s="637"/>
      <c r="BH45" s="637"/>
      <c r="BI45" s="637"/>
      <c r="BJ45" s="637"/>
      <c r="BK45" s="637"/>
      <c r="BL45" s="619"/>
      <c r="BM45" s="638"/>
      <c r="BN45" s="638"/>
      <c r="BO45" s="638"/>
      <c r="BP45" s="638"/>
      <c r="BQ45" s="638"/>
      <c r="BR45" s="638"/>
      <c r="BS45" s="638"/>
      <c r="BT45" s="638"/>
      <c r="BU45" s="638"/>
      <c r="BV45" s="619"/>
      <c r="BW45" s="640"/>
      <c r="BX45" s="640"/>
      <c r="BY45" s="640"/>
      <c r="BZ45" s="640"/>
      <c r="CA45" s="640"/>
      <c r="CB45" s="640"/>
      <c r="CC45" s="640"/>
      <c r="CD45" s="640"/>
      <c r="CE45" s="640"/>
      <c r="CF45" s="640"/>
      <c r="CG45" s="640"/>
    </row>
    <row r="46">
      <c r="A46" s="691"/>
      <c r="B46" s="536"/>
      <c r="C46" s="537"/>
      <c r="D46" s="538"/>
      <c r="E46" s="539"/>
      <c r="F46" s="540"/>
      <c r="G46" s="536"/>
      <c r="H46" s="618"/>
      <c r="I46" s="618"/>
      <c r="J46" s="618"/>
      <c r="K46" s="618"/>
      <c r="L46" s="618"/>
      <c r="M46" s="618"/>
      <c r="N46" s="618"/>
      <c r="O46" s="618"/>
      <c r="P46" s="619"/>
      <c r="Q46" s="622"/>
      <c r="R46" s="622"/>
      <c r="S46" s="622"/>
      <c r="T46" s="622"/>
      <c r="U46" s="622"/>
      <c r="V46" s="622"/>
      <c r="W46" s="619"/>
      <c r="X46" s="627"/>
      <c r="Y46" s="627"/>
      <c r="Z46" s="627"/>
      <c r="AA46" s="689"/>
      <c r="AB46" s="627"/>
      <c r="AC46" s="627"/>
      <c r="AD46" s="627"/>
      <c r="AE46" s="627"/>
      <c r="AF46" s="627"/>
      <c r="AG46" s="627"/>
      <c r="AH46" s="619"/>
      <c r="AI46" s="629"/>
      <c r="AJ46" s="629"/>
      <c r="AK46" s="629"/>
      <c r="AL46" s="629"/>
      <c r="AM46" s="629"/>
      <c r="AN46" s="629"/>
      <c r="AO46" s="629"/>
      <c r="AP46" s="629"/>
      <c r="AQ46" s="629"/>
      <c r="AR46" s="629"/>
      <c r="AS46" s="629"/>
      <c r="AT46" s="629"/>
      <c r="AU46" s="629"/>
      <c r="AV46" s="629"/>
      <c r="AW46" s="629"/>
      <c r="AX46" s="619"/>
      <c r="AY46" s="633"/>
      <c r="AZ46" s="633"/>
      <c r="BA46" s="633"/>
      <c r="BB46" s="633"/>
      <c r="BC46" s="633"/>
      <c r="BD46" s="619"/>
      <c r="BE46" s="637"/>
      <c r="BF46" s="637"/>
      <c r="BG46" s="637"/>
      <c r="BH46" s="637"/>
      <c r="BI46" s="637"/>
      <c r="BJ46" s="637"/>
      <c r="BK46" s="637"/>
      <c r="BL46" s="619"/>
      <c r="BM46" s="638"/>
      <c r="BN46" s="638"/>
      <c r="BO46" s="638"/>
      <c r="BP46" s="638"/>
      <c r="BQ46" s="638"/>
      <c r="BR46" s="638"/>
      <c r="BS46" s="638"/>
      <c r="BT46" s="638"/>
      <c r="BU46" s="638"/>
      <c r="BV46" s="619"/>
      <c r="BW46" s="640"/>
      <c r="BX46" s="640"/>
      <c r="BY46" s="640"/>
      <c r="BZ46" s="640"/>
      <c r="CA46" s="640"/>
      <c r="CB46" s="640"/>
      <c r="CC46" s="640"/>
      <c r="CD46" s="640"/>
      <c r="CE46" s="640"/>
      <c r="CF46" s="640"/>
      <c r="CG46" s="640"/>
    </row>
    <row r="47">
      <c r="A47" s="714"/>
      <c r="B47" s="530"/>
      <c r="C47" s="531"/>
      <c r="D47" s="532"/>
      <c r="E47" s="533"/>
      <c r="F47" s="534"/>
      <c r="G47" s="530"/>
      <c r="H47" s="618"/>
      <c r="I47" s="618"/>
      <c r="J47" s="618"/>
      <c r="K47" s="618"/>
      <c r="L47" s="618"/>
      <c r="M47" s="618"/>
      <c r="N47" s="618"/>
      <c r="O47" s="618"/>
      <c r="P47" s="619"/>
      <c r="Q47" s="622"/>
      <c r="R47" s="622"/>
      <c r="S47" s="622"/>
      <c r="T47" s="622"/>
      <c r="U47" s="622"/>
      <c r="V47" s="622"/>
      <c r="W47" s="619"/>
      <c r="X47" s="627"/>
      <c r="Y47" s="627"/>
      <c r="Z47" s="627"/>
      <c r="AA47" s="689"/>
      <c r="AB47" s="627"/>
      <c r="AC47" s="627"/>
      <c r="AD47" s="627"/>
      <c r="AE47" s="627"/>
      <c r="AF47" s="627"/>
      <c r="AG47" s="627"/>
      <c r="AH47" s="619"/>
      <c r="AI47" s="629"/>
      <c r="AJ47" s="629"/>
      <c r="AK47" s="629"/>
      <c r="AL47" s="629"/>
      <c r="AM47" s="629"/>
      <c r="AN47" s="629"/>
      <c r="AO47" s="629"/>
      <c r="AP47" s="629"/>
      <c r="AQ47" s="629"/>
      <c r="AR47" s="629"/>
      <c r="AS47" s="629"/>
      <c r="AT47" s="629"/>
      <c r="AU47" s="629"/>
      <c r="AV47" s="629"/>
      <c r="AW47" s="629"/>
      <c r="AX47" s="619"/>
      <c r="AY47" s="633"/>
      <c r="AZ47" s="633"/>
      <c r="BA47" s="633"/>
      <c r="BB47" s="633"/>
      <c r="BC47" s="633"/>
      <c r="BD47" s="619"/>
      <c r="BE47" s="637"/>
      <c r="BF47" s="637"/>
      <c r="BG47" s="637"/>
      <c r="BH47" s="637"/>
      <c r="BI47" s="637"/>
      <c r="BJ47" s="637"/>
      <c r="BK47" s="637"/>
      <c r="BL47" s="619"/>
      <c r="BM47" s="638"/>
      <c r="BN47" s="638"/>
      <c r="BO47" s="638"/>
      <c r="BP47" s="638"/>
      <c r="BQ47" s="638"/>
      <c r="BR47" s="638"/>
      <c r="BS47" s="638"/>
      <c r="BT47" s="638"/>
      <c r="BU47" s="638"/>
      <c r="BV47" s="619"/>
      <c r="BW47" s="640"/>
      <c r="BX47" s="640"/>
      <c r="BY47" s="640"/>
      <c r="BZ47" s="640"/>
      <c r="CA47" s="640"/>
      <c r="CB47" s="640"/>
      <c r="CC47" s="640"/>
      <c r="CD47" s="640"/>
      <c r="CE47" s="640"/>
      <c r="CF47" s="640"/>
      <c r="CG47"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39"/>
    <hyperlink r:id="rId235" ref="CF39"/>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5694</v>
      </c>
      <c r="D1" s="716" t="s">
        <v>5695</v>
      </c>
      <c r="E1" s="717" t="s">
        <v>5696</v>
      </c>
      <c r="F1" s="717" t="s">
        <v>321</v>
      </c>
      <c r="G1" s="717" t="s">
        <v>5697</v>
      </c>
      <c r="H1" s="717" t="s">
        <v>1389</v>
      </c>
      <c r="I1" s="716" t="s">
        <v>5227</v>
      </c>
      <c r="J1" s="716" t="s">
        <v>5698</v>
      </c>
      <c r="K1" s="717" t="s">
        <v>975</v>
      </c>
      <c r="L1" s="717" t="s">
        <v>5699</v>
      </c>
      <c r="M1" s="716" t="s">
        <v>5202</v>
      </c>
      <c r="N1" s="717" t="s">
        <v>5700</v>
      </c>
      <c r="O1" s="717" t="s">
        <v>5611</v>
      </c>
      <c r="P1" s="717" t="s">
        <v>5595</v>
      </c>
      <c r="Q1" s="718" t="s">
        <v>5701</v>
      </c>
      <c r="R1" s="716" t="s">
        <v>1484</v>
      </c>
      <c r="S1" s="717" t="s">
        <v>5173</v>
      </c>
      <c r="T1" s="716" t="s">
        <v>1243</v>
      </c>
      <c r="U1" s="717" t="s">
        <v>1266</v>
      </c>
      <c r="V1" s="717" t="s">
        <v>5702</v>
      </c>
      <c r="W1" s="717" t="s">
        <v>5703</v>
      </c>
      <c r="X1" s="717" t="s">
        <v>5704</v>
      </c>
      <c r="Y1" s="717" t="s">
        <v>3282</v>
      </c>
      <c r="Z1" s="717" t="s">
        <v>1315</v>
      </c>
      <c r="AA1" s="717" t="s">
        <v>519</v>
      </c>
      <c r="AB1" s="716" t="s">
        <v>5705</v>
      </c>
      <c r="AC1" s="717" t="s">
        <v>5706</v>
      </c>
      <c r="AD1" s="717" t="s">
        <v>2834</v>
      </c>
      <c r="AE1" s="717" t="s">
        <v>2175</v>
      </c>
      <c r="AF1" s="717" t="s">
        <v>5707</v>
      </c>
      <c r="AG1" s="717" t="s">
        <v>5708</v>
      </c>
      <c r="AH1" s="717" t="s">
        <v>5709</v>
      </c>
      <c r="AI1" s="718" t="s">
        <v>5562</v>
      </c>
      <c r="AJ1" s="717" t="s">
        <v>678</v>
      </c>
      <c r="AK1" s="717" t="s">
        <v>3207</v>
      </c>
      <c r="AL1" s="717" t="s">
        <v>3412</v>
      </c>
      <c r="AM1" s="717"/>
      <c r="AN1" s="717"/>
      <c r="AO1" s="717"/>
      <c r="AP1" s="717"/>
      <c r="AQ1" s="717"/>
      <c r="AR1" s="717"/>
      <c r="AS1" s="717"/>
      <c r="AT1" s="717"/>
      <c r="AU1" s="717"/>
      <c r="AV1" s="717"/>
      <c r="AW1" s="717"/>
      <c r="AX1" s="717"/>
      <c r="AY1" s="717"/>
      <c r="AZ1" s="717"/>
      <c r="BA1" s="717"/>
      <c r="BB1" s="717"/>
    </row>
    <row r="2" ht="15.75" customHeight="1">
      <c r="A2" s="719" t="s">
        <v>44</v>
      </c>
      <c r="C2" s="720"/>
      <c r="D2" s="721" t="s">
        <v>5710</v>
      </c>
      <c r="E2" s="721" t="s">
        <v>5711</v>
      </c>
      <c r="F2" s="721" t="s">
        <v>5712</v>
      </c>
      <c r="G2" s="721" t="s">
        <v>5713</v>
      </c>
      <c r="H2" s="721" t="s">
        <v>5714</v>
      </c>
      <c r="I2" s="721" t="s">
        <v>5384</v>
      </c>
      <c r="J2" s="721" t="s">
        <v>5715</v>
      </c>
      <c r="K2" s="721" t="s">
        <v>5716</v>
      </c>
      <c r="L2" s="721" t="s">
        <v>5716</v>
      </c>
      <c r="M2" s="721" t="s">
        <v>4998</v>
      </c>
      <c r="N2" s="721" t="s">
        <v>5717</v>
      </c>
      <c r="O2" s="721" t="s">
        <v>2608</v>
      </c>
      <c r="P2" s="721" t="s">
        <v>823</v>
      </c>
      <c r="Q2" s="721" t="s">
        <v>757</v>
      </c>
      <c r="R2" s="721" t="s">
        <v>2088</v>
      </c>
      <c r="S2" s="721" t="s">
        <v>1939</v>
      </c>
      <c r="T2" s="721" t="s">
        <v>1938</v>
      </c>
      <c r="U2" s="721" t="s">
        <v>99</v>
      </c>
      <c r="V2" s="721" t="s">
        <v>3769</v>
      </c>
      <c r="W2" s="721" t="s">
        <v>2288</v>
      </c>
      <c r="X2" s="721" t="s">
        <v>3825</v>
      </c>
      <c r="Y2" s="721" t="s">
        <v>4855</v>
      </c>
      <c r="Z2" s="721" t="s">
        <v>100</v>
      </c>
      <c r="AA2" s="721" t="s">
        <v>100</v>
      </c>
      <c r="AB2" s="721" t="s">
        <v>217</v>
      </c>
      <c r="AC2" s="721" t="s">
        <v>100</v>
      </c>
      <c r="AD2" s="721" t="s">
        <v>101</v>
      </c>
      <c r="AE2" s="721" t="s">
        <v>521</v>
      </c>
      <c r="AF2" s="721" t="s">
        <v>521</v>
      </c>
      <c r="AG2" s="721" t="s">
        <v>618</v>
      </c>
      <c r="AH2" s="721" t="s">
        <v>324</v>
      </c>
      <c r="AI2" s="721" t="s">
        <v>325</v>
      </c>
      <c r="AJ2" s="721" t="s">
        <v>895</v>
      </c>
      <c r="AK2" s="721" t="s">
        <v>895</v>
      </c>
      <c r="AL2" s="721" t="s">
        <v>620</v>
      </c>
      <c r="AM2" s="721"/>
      <c r="AN2" s="721"/>
      <c r="AO2" s="721"/>
      <c r="AP2" s="721"/>
      <c r="AQ2" s="721"/>
      <c r="AR2" s="721"/>
      <c r="AS2" s="721"/>
      <c r="AT2" s="721"/>
      <c r="AU2" s="721"/>
      <c r="AV2" s="721"/>
      <c r="AW2" s="721"/>
      <c r="AX2" s="721"/>
      <c r="AY2" s="721"/>
      <c r="AZ2" s="721"/>
      <c r="BA2" s="721"/>
      <c r="BB2" s="721"/>
    </row>
    <row r="3" ht="15.75" customHeight="1">
      <c r="A3" s="722" t="s">
        <v>5718</v>
      </c>
      <c r="C3" s="720"/>
      <c r="D3" s="723" t="s">
        <v>5719</v>
      </c>
      <c r="E3" s="723" t="s">
        <v>1158</v>
      </c>
      <c r="F3" s="723" t="s">
        <v>1939</v>
      </c>
      <c r="G3" s="723" t="s">
        <v>2088</v>
      </c>
      <c r="H3" s="723" t="s">
        <v>1317</v>
      </c>
      <c r="I3" s="723" t="s">
        <v>897</v>
      </c>
      <c r="J3" s="723" t="s">
        <v>5720</v>
      </c>
      <c r="K3" s="723" t="s">
        <v>2737</v>
      </c>
      <c r="L3" s="723" t="s">
        <v>326</v>
      </c>
      <c r="M3" s="723" t="s">
        <v>3887</v>
      </c>
      <c r="N3" s="723" t="s">
        <v>5721</v>
      </c>
      <c r="O3" s="723" t="s">
        <v>3679</v>
      </c>
      <c r="P3" s="723" t="s">
        <v>1744</v>
      </c>
      <c r="Q3" s="723" t="s">
        <v>3769</v>
      </c>
      <c r="R3" s="723" t="s">
        <v>3825</v>
      </c>
      <c r="S3" s="723" t="s">
        <v>217</v>
      </c>
      <c r="T3" s="723" t="s">
        <v>3768</v>
      </c>
      <c r="U3" s="723" t="s">
        <v>618</v>
      </c>
      <c r="V3" s="723" t="s">
        <v>324</v>
      </c>
      <c r="W3" s="723" t="s">
        <v>3768</v>
      </c>
      <c r="X3" s="723" t="s">
        <v>895</v>
      </c>
      <c r="Y3" s="723" t="s">
        <v>216</v>
      </c>
      <c r="Z3" s="723" t="s">
        <v>324</v>
      </c>
      <c r="AA3" s="723" t="s">
        <v>895</v>
      </c>
      <c r="AB3" s="723" t="s">
        <v>324</v>
      </c>
      <c r="AC3" s="723" t="s">
        <v>325</v>
      </c>
      <c r="AD3" s="723" t="s">
        <v>323</v>
      </c>
      <c r="AE3" s="723" t="s">
        <v>3768</v>
      </c>
      <c r="AF3" s="723" t="s">
        <v>618</v>
      </c>
      <c r="AG3" s="723" t="s">
        <v>620</v>
      </c>
      <c r="AH3" s="723" t="s">
        <v>821</v>
      </c>
      <c r="AI3" s="723" t="s">
        <v>821</v>
      </c>
      <c r="AJ3" s="723" t="s">
        <v>821</v>
      </c>
      <c r="AK3" s="723" t="s">
        <v>821</v>
      </c>
      <c r="AL3" s="723" t="s">
        <v>620</v>
      </c>
      <c r="AM3" s="723"/>
      <c r="AN3" s="723"/>
      <c r="AO3" s="723"/>
      <c r="AP3" s="723"/>
      <c r="AQ3" s="723"/>
      <c r="AR3" s="723"/>
      <c r="AS3" s="723"/>
      <c r="AT3" s="723"/>
      <c r="AU3" s="723"/>
      <c r="AV3" s="723"/>
      <c r="AW3" s="723"/>
      <c r="AX3" s="723"/>
      <c r="AY3" s="723"/>
      <c r="AZ3" s="723"/>
      <c r="BA3" s="723"/>
      <c r="BB3" s="723"/>
    </row>
    <row r="4" ht="15.75" customHeight="1">
      <c r="A4" s="724" t="s">
        <v>5722</v>
      </c>
      <c r="B4" s="725"/>
      <c r="C4" s="726"/>
      <c r="D4" s="727" t="s">
        <v>5018</v>
      </c>
      <c r="E4" s="727" t="s">
        <v>5723</v>
      </c>
      <c r="F4" s="727" t="s">
        <v>2177</v>
      </c>
      <c r="G4" s="727" t="s">
        <v>1620</v>
      </c>
      <c r="H4" s="727" t="s">
        <v>1317</v>
      </c>
      <c r="I4" s="727" t="s">
        <v>2737</v>
      </c>
      <c r="J4" s="727" t="s">
        <v>3825</v>
      </c>
      <c r="K4" s="727" t="s">
        <v>2737</v>
      </c>
      <c r="L4" s="727" t="s">
        <v>757</v>
      </c>
      <c r="M4" s="727" t="s">
        <v>4480</v>
      </c>
      <c r="N4" s="727" t="s">
        <v>3025</v>
      </c>
      <c r="O4" s="727" t="s">
        <v>1157</v>
      </c>
      <c r="P4" s="727" t="s">
        <v>323</v>
      </c>
      <c r="Q4" s="727" t="s">
        <v>896</v>
      </c>
      <c r="R4" s="727" t="s">
        <v>324</v>
      </c>
      <c r="S4" s="727" t="s">
        <v>323</v>
      </c>
      <c r="T4" s="727" t="s">
        <v>618</v>
      </c>
      <c r="U4" s="727" t="s">
        <v>618</v>
      </c>
      <c r="V4" s="727" t="s">
        <v>895</v>
      </c>
      <c r="W4" s="727" t="s">
        <v>895</v>
      </c>
      <c r="X4" s="727" t="s">
        <v>895</v>
      </c>
      <c r="Y4" s="727" t="s">
        <v>619</v>
      </c>
      <c r="Z4" s="727" t="s">
        <v>619</v>
      </c>
      <c r="AA4" s="727" t="s">
        <v>895</v>
      </c>
      <c r="AB4" s="727" t="s">
        <v>324</v>
      </c>
      <c r="AC4" s="727" t="s">
        <v>895</v>
      </c>
      <c r="AD4" s="727" t="s">
        <v>619</v>
      </c>
      <c r="AE4" s="727" t="s">
        <v>324</v>
      </c>
      <c r="AF4" s="727" t="s">
        <v>619</v>
      </c>
      <c r="AG4" s="727" t="s">
        <v>896</v>
      </c>
      <c r="AH4" s="727" t="s">
        <v>821</v>
      </c>
      <c r="AI4" s="727" t="s">
        <v>896</v>
      </c>
      <c r="AJ4" s="727" t="s">
        <v>821</v>
      </c>
      <c r="AK4" s="727" t="s">
        <v>821</v>
      </c>
      <c r="AL4" s="727" t="s">
        <v>896</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9"/>
      <c r="Y5" s="728"/>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5724</v>
      </c>
      <c r="B6" s="732" t="s">
        <v>5725</v>
      </c>
      <c r="C6" s="733" t="s">
        <v>103</v>
      </c>
      <c r="D6" s="734" t="s">
        <v>103</v>
      </c>
      <c r="E6" s="735" t="s">
        <v>899</v>
      </c>
      <c r="F6" s="736" t="s">
        <v>328</v>
      </c>
      <c r="G6" s="735" t="s">
        <v>220</v>
      </c>
      <c r="H6" s="734" t="s">
        <v>1393</v>
      </c>
      <c r="I6" s="734" t="str">
        <f>HYPERLINK("https://youtu.be/BAG8a3WI9KM","52.27")</f>
        <v>52.27</v>
      </c>
      <c r="J6" s="735" t="str">
        <f>HYPERLINK("https://youtu.be/qv_H1NgDIQ8","53.73")</f>
        <v>53.73</v>
      </c>
      <c r="K6" s="737" t="s">
        <v>978</v>
      </c>
      <c r="L6" s="735" t="s">
        <v>258</v>
      </c>
      <c r="M6" s="738"/>
      <c r="N6" s="736" t="s">
        <v>3562</v>
      </c>
      <c r="O6" s="738"/>
      <c r="P6" s="736"/>
      <c r="Q6" s="736"/>
      <c r="R6" s="735" t="str">
        <f>HYPERLINK("https://clips.twitch.tv/ZealousSeductiveOkapiCharlieBitMe","51.96")</f>
        <v>51.96</v>
      </c>
      <c r="S6" s="738"/>
      <c r="T6" s="736"/>
      <c r="U6" s="739"/>
      <c r="V6" s="736"/>
      <c r="W6" s="738"/>
      <c r="X6" s="736"/>
      <c r="Y6" s="740"/>
      <c r="Z6" s="738"/>
      <c r="AA6" s="738"/>
      <c r="AB6" s="736"/>
      <c r="AC6" s="736"/>
      <c r="AD6" s="736"/>
      <c r="AE6" s="738"/>
      <c r="AF6" s="736"/>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5726</v>
      </c>
      <c r="B7" s="732" t="s">
        <v>5727</v>
      </c>
      <c r="C7" s="733" t="s">
        <v>5728</v>
      </c>
      <c r="D7" s="734" t="str">
        <f>HYPERLINK("https://youtu.be/CefbvCRxW34","1:21.78")</f>
        <v>1:21.78</v>
      </c>
      <c r="E7" s="734" t="s">
        <v>5729</v>
      </c>
      <c r="F7" s="736"/>
      <c r="G7" s="736"/>
      <c r="H7" s="734" t="str">
        <f>HYPERLINK("https://youtu.be/y9FQ4EcrohI", "1:21.52")</f>
        <v>1:21.52</v>
      </c>
      <c r="I7" s="736" t="s">
        <v>5730</v>
      </c>
      <c r="J7" s="736" t="s">
        <v>5731</v>
      </c>
      <c r="K7" s="736"/>
      <c r="L7" s="734" t="s">
        <v>1940</v>
      </c>
      <c r="M7" s="736"/>
      <c r="N7" s="736" t="s">
        <v>3563</v>
      </c>
      <c r="O7" s="734" t="s">
        <v>2215</v>
      </c>
      <c r="P7" s="736"/>
      <c r="Q7" s="736"/>
      <c r="R7" s="736"/>
      <c r="S7" s="736"/>
      <c r="T7" s="736"/>
      <c r="U7" s="740"/>
      <c r="V7" s="736"/>
      <c r="W7" s="736"/>
      <c r="X7" s="736"/>
      <c r="Y7" s="740"/>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5732</v>
      </c>
      <c r="C8" s="733" t="s">
        <v>104</v>
      </c>
      <c r="D8" s="734" t="s">
        <v>104</v>
      </c>
      <c r="E8" s="734" t="s">
        <v>900</v>
      </c>
      <c r="F8" s="736" t="s">
        <v>329</v>
      </c>
      <c r="G8" s="736" t="s">
        <v>429</v>
      </c>
      <c r="H8" s="734" t="s">
        <v>1394</v>
      </c>
      <c r="I8" s="734" t="str">
        <f>HYPERLINK("https://youtu.be/ZP_d48CVxG0","1:19.30")</f>
        <v>1:19.30</v>
      </c>
      <c r="J8" s="736" t="s">
        <v>3736</v>
      </c>
      <c r="K8" s="736"/>
      <c r="L8" s="736"/>
      <c r="M8" s="736"/>
      <c r="N8" s="736"/>
      <c r="O8" s="736"/>
      <c r="P8" s="736"/>
      <c r="Q8" s="736"/>
      <c r="R8" s="736" t="s">
        <v>5733</v>
      </c>
      <c r="S8" s="736"/>
      <c r="T8" s="736"/>
      <c r="U8" s="740"/>
      <c r="V8" s="736"/>
      <c r="W8" s="736"/>
      <c r="X8" s="736"/>
      <c r="Y8" s="740"/>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5734</v>
      </c>
      <c r="B9" s="744" t="s">
        <v>5725</v>
      </c>
      <c r="C9" s="733" t="s">
        <v>5735</v>
      </c>
      <c r="D9" s="734" t="s">
        <v>5735</v>
      </c>
      <c r="E9" s="734" t="s">
        <v>1295</v>
      </c>
      <c r="F9" s="736" t="s">
        <v>989</v>
      </c>
      <c r="G9" s="736" t="s">
        <v>989</v>
      </c>
      <c r="H9" s="736"/>
      <c r="I9" s="736" t="s">
        <v>647</v>
      </c>
      <c r="J9" s="736" t="s">
        <v>1422</v>
      </c>
      <c r="K9" s="736"/>
      <c r="L9" s="736"/>
      <c r="M9" s="736" t="s">
        <v>5736</v>
      </c>
      <c r="N9" s="736"/>
      <c r="O9" s="736" t="s">
        <v>5737</v>
      </c>
      <c r="P9" s="736"/>
      <c r="Q9" s="736"/>
      <c r="R9" s="736"/>
      <c r="S9" s="736" t="s">
        <v>846</v>
      </c>
      <c r="T9" s="736"/>
      <c r="U9" s="734" t="s">
        <v>989</v>
      </c>
      <c r="V9" s="736"/>
      <c r="W9" s="736"/>
      <c r="X9" s="736"/>
      <c r="Y9" s="740"/>
      <c r="Z9" s="736"/>
      <c r="AA9" s="736"/>
      <c r="AB9" s="736"/>
      <c r="AC9" s="736"/>
      <c r="AD9" s="745" t="s">
        <v>2718</v>
      </c>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5738</v>
      </c>
      <c r="B10" s="744" t="s">
        <v>5727</v>
      </c>
      <c r="C10" s="746" t="s">
        <v>1147</v>
      </c>
      <c r="D10" s="747"/>
      <c r="E10" s="736"/>
      <c r="F10" s="747"/>
      <c r="G10" s="736"/>
      <c r="H10" s="734" t="s">
        <v>1147</v>
      </c>
      <c r="I10" s="747"/>
      <c r="J10" s="736"/>
      <c r="K10" s="736"/>
      <c r="L10" s="734" t="s">
        <v>5739</v>
      </c>
      <c r="M10" s="736"/>
      <c r="N10" s="747"/>
      <c r="O10" s="736"/>
      <c r="P10" s="747"/>
      <c r="Q10" s="747"/>
      <c r="R10" s="736"/>
      <c r="S10" s="736"/>
      <c r="T10" s="747"/>
      <c r="U10" s="740"/>
      <c r="V10" s="747"/>
      <c r="W10" s="736"/>
      <c r="X10" s="747"/>
      <c r="Y10" s="739"/>
      <c r="Z10" s="736"/>
      <c r="AA10" s="736"/>
      <c r="AB10" s="747"/>
      <c r="AC10" s="747"/>
      <c r="AD10" s="734" t="s">
        <v>1760</v>
      </c>
      <c r="AE10" s="736"/>
      <c r="AF10" s="747"/>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5732</v>
      </c>
      <c r="C11" s="733" t="s">
        <v>5740</v>
      </c>
      <c r="D11" s="734" t="s">
        <v>5740</v>
      </c>
      <c r="E11" s="734" t="s">
        <v>1891</v>
      </c>
      <c r="F11" s="736"/>
      <c r="G11" s="747"/>
      <c r="H11" s="734" t="s">
        <v>1690</v>
      </c>
      <c r="I11" s="736"/>
      <c r="J11" s="747"/>
      <c r="K11" s="747"/>
      <c r="L11" s="747"/>
      <c r="M11" s="747"/>
      <c r="N11" s="736"/>
      <c r="O11" s="747"/>
      <c r="P11" s="736"/>
      <c r="Q11" s="736"/>
      <c r="R11" s="747"/>
      <c r="S11" s="747"/>
      <c r="T11" s="736"/>
      <c r="U11" s="739"/>
      <c r="V11" s="736"/>
      <c r="W11" s="747"/>
      <c r="X11" s="736"/>
      <c r="Y11" s="740"/>
      <c r="Z11" s="747"/>
      <c r="AA11" s="747"/>
      <c r="AB11" s="736"/>
      <c r="AC11" s="736"/>
      <c r="AD11" s="736"/>
      <c r="AE11" s="747"/>
      <c r="AF11" s="736"/>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5741</v>
      </c>
      <c r="B12" s="732" t="s">
        <v>5742</v>
      </c>
      <c r="C12" s="733" t="s">
        <v>3733</v>
      </c>
      <c r="D12" s="734" t="s">
        <v>3733</v>
      </c>
      <c r="E12" s="734" t="s">
        <v>3242</v>
      </c>
      <c r="F12" s="736" t="s">
        <v>2143</v>
      </c>
      <c r="G12" s="736"/>
      <c r="H12" s="748"/>
      <c r="I12" s="736" t="s">
        <v>5743</v>
      </c>
      <c r="J12" s="736" t="s">
        <v>5744</v>
      </c>
      <c r="K12" s="736"/>
      <c r="L12" s="734" t="s">
        <v>5745</v>
      </c>
      <c r="M12" s="736"/>
      <c r="N12" s="734" t="s">
        <v>3564</v>
      </c>
      <c r="O12" s="734" t="s">
        <v>2837</v>
      </c>
      <c r="P12" s="736"/>
      <c r="Q12" s="736" t="s">
        <v>1773</v>
      </c>
      <c r="R12" s="736" t="s">
        <v>2143</v>
      </c>
      <c r="S12" s="736"/>
      <c r="T12" s="736"/>
      <c r="U12" s="740"/>
      <c r="V12" s="736"/>
      <c r="W12" s="736"/>
      <c r="X12" s="736"/>
      <c r="Y12" s="740"/>
      <c r="Z12" s="736"/>
      <c r="AA12" s="736"/>
      <c r="AB12" s="736"/>
      <c r="AC12" s="745" t="s">
        <v>1325</v>
      </c>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5746</v>
      </c>
      <c r="C13" s="733" t="s">
        <v>105</v>
      </c>
      <c r="D13" s="734" t="s">
        <v>105</v>
      </c>
      <c r="E13" s="734" t="s">
        <v>901</v>
      </c>
      <c r="F13" s="734" t="s">
        <v>5747</v>
      </c>
      <c r="G13" s="736" t="s">
        <v>2179</v>
      </c>
      <c r="H13" s="734" t="s">
        <v>5748</v>
      </c>
      <c r="I13" s="736" t="s">
        <v>1001</v>
      </c>
      <c r="J13" s="736" t="s">
        <v>3124</v>
      </c>
      <c r="K13" s="737" t="s">
        <v>980</v>
      </c>
      <c r="L13" s="734" t="s">
        <v>1941</v>
      </c>
      <c r="M13" s="734" t="s">
        <v>760</v>
      </c>
      <c r="N13" s="736"/>
      <c r="O13" s="734" t="s">
        <v>2216</v>
      </c>
      <c r="P13" s="736"/>
      <c r="Q13" s="736"/>
      <c r="R13" s="734" t="str">
        <f>HYPERLINK("https://clips.twitch.tv/HilariousCourageousIcecreamTebowing","39.03")</f>
        <v>39.03</v>
      </c>
      <c r="S13" s="736"/>
      <c r="T13" s="736"/>
      <c r="U13" s="740"/>
      <c r="V13" s="736"/>
      <c r="W13" s="736"/>
      <c r="X13" s="736"/>
      <c r="Y13" s="740"/>
      <c r="Z13" s="736"/>
      <c r="AA13" s="736"/>
      <c r="AB13" s="736"/>
      <c r="AC13" s="736"/>
      <c r="AD13" s="745"/>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5734</v>
      </c>
      <c r="B14" s="750" t="s">
        <v>5742</v>
      </c>
      <c r="C14" s="733" t="str">
        <f t="shared" ref="C14:D14" si="1">HYPERLINK("https://clips.twitch.tv/CalmFitMartenJKanStyle","14.16")</f>
        <v>14.16</v>
      </c>
      <c r="D14" s="735" t="str">
        <f t="shared" si="1"/>
        <v>14.16</v>
      </c>
      <c r="E14" s="734" t="s">
        <v>3385</v>
      </c>
      <c r="F14" s="735" t="str">
        <f>HYPERLINK("https://www.youtube.com/watch?v=h3GaauXfeR4","14.16")</f>
        <v>14.16</v>
      </c>
      <c r="G14" s="736"/>
      <c r="H14" s="738"/>
      <c r="I14" s="735" t="str">
        <f>HYPERLINK("https://youtu.be/F4XtupQ5d4o","14.33")</f>
        <v>14.33</v>
      </c>
      <c r="J14" s="734" t="str">
        <f>HYPERLINK("https://youtu.be/rZW3Nzg9CsM","14.20")</f>
        <v>14.20</v>
      </c>
      <c r="K14" s="736"/>
      <c r="L14" s="734" t="str">
        <f>HYPERLINK("https://www.twitch.tv/videos/569558488","14.31")</f>
        <v>14.31</v>
      </c>
      <c r="M14" s="736"/>
      <c r="N14" s="738" t="s">
        <v>3246</v>
      </c>
      <c r="O14" s="736"/>
      <c r="P14" s="738"/>
      <c r="Q14" s="738" t="s">
        <v>5749</v>
      </c>
      <c r="R14" s="736" t="s">
        <v>911</v>
      </c>
      <c r="S14" s="736"/>
      <c r="T14" s="738"/>
      <c r="U14" s="734" t="s">
        <v>3385</v>
      </c>
      <c r="V14" s="738"/>
      <c r="W14" s="736"/>
      <c r="X14" s="738"/>
      <c r="Y14" s="751" t="s">
        <v>3285</v>
      </c>
      <c r="Z14" s="736"/>
      <c r="AA14" s="736"/>
      <c r="AB14" s="738"/>
      <c r="AC14" s="734" t="s">
        <v>119</v>
      </c>
      <c r="AD14" s="738"/>
      <c r="AE14" s="736"/>
      <c r="AF14" s="738"/>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5746</v>
      </c>
      <c r="C15" s="733" t="s">
        <v>4974</v>
      </c>
      <c r="D15" s="734" t="s">
        <v>223</v>
      </c>
      <c r="E15" s="735" t="s">
        <v>223</v>
      </c>
      <c r="F15" s="734" t="str">
        <f>HYPERLINK("https://youtu.be/v-0tSrJ8Kf0","13.80")</f>
        <v>13.80</v>
      </c>
      <c r="G15" s="735" t="s">
        <v>223</v>
      </c>
      <c r="H15" s="734" t="s">
        <v>2346</v>
      </c>
      <c r="I15" s="734" t="str">
        <f>HYPERLINK("https://clips.twitch.tv/BusyTriangularAlmondRuleFive","13.97")</f>
        <v>13.97</v>
      </c>
      <c r="J15" s="735" t="str">
        <f>HYPERLINK("https://youtu.be/Kv9otnDdZKc","13.93")</f>
        <v>13.93</v>
      </c>
      <c r="K15" s="737" t="s">
        <v>3496</v>
      </c>
      <c r="L15" s="735" t="s">
        <v>981</v>
      </c>
      <c r="M15" s="738"/>
      <c r="N15" s="734" t="s">
        <v>2877</v>
      </c>
      <c r="O15" s="735" t="s">
        <v>1823</v>
      </c>
      <c r="P15" s="736"/>
      <c r="Q15" s="736" t="s">
        <v>2263</v>
      </c>
      <c r="R15" s="738"/>
      <c r="S15" s="738"/>
      <c r="T15" s="734" t="s">
        <v>4974</v>
      </c>
      <c r="U15" s="740"/>
      <c r="V15" s="734" t="s">
        <v>826</v>
      </c>
      <c r="W15" s="738"/>
      <c r="X15" s="736"/>
      <c r="Y15" s="740"/>
      <c r="Z15" s="738"/>
      <c r="AA15" s="738"/>
      <c r="AB15" s="736"/>
      <c r="AC15" s="736"/>
      <c r="AD15" s="736"/>
      <c r="AE15" s="738"/>
      <c r="AF15" s="736"/>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5738</v>
      </c>
      <c r="B16" s="744" t="s">
        <v>5725</v>
      </c>
      <c r="C16" s="733" t="s">
        <v>4535</v>
      </c>
      <c r="D16" s="734" t="s">
        <v>4535</v>
      </c>
      <c r="E16" s="734" t="s">
        <v>2006</v>
      </c>
      <c r="F16" s="734" t="s">
        <v>5548</v>
      </c>
      <c r="G16" s="736" t="s">
        <v>5750</v>
      </c>
      <c r="H16" s="736"/>
      <c r="I16" s="736"/>
      <c r="J16" s="736"/>
      <c r="K16" s="736"/>
      <c r="L16" s="734" t="s">
        <v>5751</v>
      </c>
      <c r="M16" s="734" t="s">
        <v>5548</v>
      </c>
      <c r="N16" s="736"/>
      <c r="O16" s="734" t="s">
        <v>1116</v>
      </c>
      <c r="P16" s="745" t="s">
        <v>5750</v>
      </c>
      <c r="Q16" s="736"/>
      <c r="R16" s="736"/>
      <c r="S16" s="736"/>
      <c r="T16" s="736"/>
      <c r="U16" s="740"/>
      <c r="V16" s="736"/>
      <c r="W16" s="736"/>
      <c r="X16" s="736"/>
      <c r="Y16" s="740"/>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5752</v>
      </c>
      <c r="B17" s="744" t="s">
        <v>5753</v>
      </c>
      <c r="C17" s="733" t="s">
        <v>5754</v>
      </c>
      <c r="D17" s="752" t="s">
        <v>5754</v>
      </c>
      <c r="E17" s="752" t="s">
        <v>906</v>
      </c>
      <c r="F17" s="736" t="s">
        <v>1873</v>
      </c>
      <c r="G17" s="752" t="str">
        <f>HYPERLINK("https://clips.twitch.tv/TameHappyHerdPraiseIt","38.15")</f>
        <v>38.15</v>
      </c>
      <c r="H17" s="736"/>
      <c r="I17" s="752" t="str">
        <f>HYPERLINK("https://youtu.be/t-1yqXLdZMA","38.05")</f>
        <v>38.05</v>
      </c>
      <c r="J17" s="752" t="str">
        <f>HYPERLINK("https://youtu.be/Vn6tjVSJ144","36.45")</f>
        <v>36.45</v>
      </c>
      <c r="K17" s="752" t="s">
        <v>987</v>
      </c>
      <c r="L17" s="736"/>
      <c r="M17" s="736"/>
      <c r="N17" s="752" t="s">
        <v>1941</v>
      </c>
      <c r="O17" s="736"/>
      <c r="P17" s="736"/>
      <c r="Q17" s="736"/>
      <c r="R17" s="736"/>
      <c r="S17" s="736"/>
      <c r="T17" s="736"/>
      <c r="U17" s="740"/>
      <c r="V17" s="736"/>
      <c r="W17" s="736"/>
      <c r="X17" s="736"/>
      <c r="Y17" s="740"/>
      <c r="Z17" s="736"/>
      <c r="AA17" s="736"/>
      <c r="AB17" s="736"/>
      <c r="AC17" s="736"/>
      <c r="AD17" s="736"/>
      <c r="AE17" s="736"/>
      <c r="AF17" s="736"/>
      <c r="AG17" s="736"/>
      <c r="AH17" s="752" t="s">
        <v>5755</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5756</v>
      </c>
      <c r="B18" s="732" t="s">
        <v>5757</v>
      </c>
      <c r="C18" s="733" t="s">
        <v>5758</v>
      </c>
      <c r="D18" s="734" t="str">
        <f>HYPERLINK("https://youtu.be/lEkVmE5mZ2Y","44.89")</f>
        <v>44.89</v>
      </c>
      <c r="E18" s="734" t="s">
        <v>5759</v>
      </c>
      <c r="F18" s="734" t="s">
        <v>5758</v>
      </c>
      <c r="G18" s="736"/>
      <c r="H18" s="736"/>
      <c r="I18" s="736" t="s">
        <v>3189</v>
      </c>
      <c r="J18" s="734" t="str">
        <f>HYPERLINK("https://www.youtube.com/watch?v=2TATjRbAkgw","46.87")</f>
        <v>46.87</v>
      </c>
      <c r="K18" s="736"/>
      <c r="L18" s="736" t="s">
        <v>5102</v>
      </c>
      <c r="M18" s="736"/>
      <c r="N18" s="734" t="s">
        <v>4599</v>
      </c>
      <c r="O18" s="736"/>
      <c r="P18" s="736"/>
      <c r="Q18" s="736"/>
      <c r="R18" s="734" t="str">
        <f>HYPERLINK("https://clips.twitch.tv/ManlyHedonisticDotterelOMGScoots","45.85")</f>
        <v>45.85</v>
      </c>
      <c r="S18" s="736"/>
      <c r="T18" s="736"/>
      <c r="U18" s="740"/>
      <c r="V18" s="736"/>
      <c r="W18" s="736"/>
      <c r="X18" s="736"/>
      <c r="Y18" s="740"/>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5760</v>
      </c>
      <c r="C19" s="733" t="s">
        <v>5761</v>
      </c>
      <c r="D19" s="734" t="s">
        <v>5761</v>
      </c>
      <c r="E19" s="734" t="s">
        <v>5214</v>
      </c>
      <c r="F19" s="736"/>
      <c r="G19" s="736"/>
      <c r="H19" s="736"/>
      <c r="I19" s="736"/>
      <c r="J19" s="736"/>
      <c r="K19" s="736"/>
      <c r="L19" s="736"/>
      <c r="M19" s="736"/>
      <c r="N19" s="734" t="s">
        <v>3083</v>
      </c>
      <c r="O19" s="736"/>
      <c r="P19" s="736"/>
      <c r="Q19" s="736"/>
      <c r="R19" s="736"/>
      <c r="S19" s="736"/>
      <c r="T19" s="736"/>
      <c r="U19" s="740"/>
      <c r="V19" s="736"/>
      <c r="W19" s="736"/>
      <c r="X19" s="736"/>
      <c r="Y19" s="740"/>
      <c r="Z19" s="736"/>
      <c r="AA19" s="736"/>
      <c r="AB19" s="736"/>
      <c r="AC19" s="736"/>
      <c r="AD19" s="736"/>
      <c r="AE19" s="736"/>
      <c r="AF19" s="734" t="s">
        <v>2721</v>
      </c>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5762</v>
      </c>
      <c r="C20" s="733" t="s">
        <v>5763</v>
      </c>
      <c r="D20" s="734" t="s">
        <v>5763</v>
      </c>
      <c r="E20" s="734" t="s">
        <v>807</v>
      </c>
      <c r="F20" s="734" t="s">
        <v>331</v>
      </c>
      <c r="G20" s="734" t="s">
        <v>2079</v>
      </c>
      <c r="H20" s="734" t="s">
        <v>5764</v>
      </c>
      <c r="I20" s="734" t="str">
        <f>HYPERLINK("https://clips.twitch.tv/EnergeticBeautifulMallardRalpherZ","42.96")</f>
        <v>42.96</v>
      </c>
      <c r="J20" s="736" t="s">
        <v>951</v>
      </c>
      <c r="K20" s="737" t="s">
        <v>4967</v>
      </c>
      <c r="L20" s="753" t="s">
        <v>1942</v>
      </c>
      <c r="M20" s="736"/>
      <c r="N20" s="734" t="s">
        <v>636</v>
      </c>
      <c r="O20" s="736"/>
      <c r="P20" s="734" t="s">
        <v>1075</v>
      </c>
      <c r="Q20" s="736" t="s">
        <v>5765</v>
      </c>
      <c r="R20" s="736" t="s">
        <v>5766</v>
      </c>
      <c r="S20" s="736"/>
      <c r="T20" s="734" t="str">
        <f>HYPERLINK("https://www.youtube.com/watch?v=XcowqtMv72o","42.92")</f>
        <v>42.92</v>
      </c>
      <c r="U20" s="740"/>
      <c r="V20" s="736"/>
      <c r="W20" s="736"/>
      <c r="X20" s="736"/>
      <c r="Y20" s="740"/>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5767</v>
      </c>
      <c r="B21" s="744" t="s">
        <v>5725</v>
      </c>
      <c r="C21" s="733" t="s">
        <v>1778</v>
      </c>
      <c r="D21" s="754" t="s">
        <v>1778</v>
      </c>
      <c r="E21" s="736"/>
      <c r="F21" s="754" t="s">
        <v>2167</v>
      </c>
      <c r="G21" s="752" t="s">
        <v>1596</v>
      </c>
      <c r="H21" s="755"/>
      <c r="I21" s="755"/>
      <c r="J21" s="736"/>
      <c r="K21" s="736"/>
      <c r="L21" s="736"/>
      <c r="M21" s="736"/>
      <c r="N21" s="755"/>
      <c r="O21" s="736"/>
      <c r="P21" s="755"/>
      <c r="Q21" s="755"/>
      <c r="R21" s="736"/>
      <c r="S21" s="736"/>
      <c r="T21" s="755"/>
      <c r="U21" s="740"/>
      <c r="V21" s="755"/>
      <c r="W21" s="736"/>
      <c r="X21" s="755"/>
      <c r="Y21" s="756"/>
      <c r="Z21" s="736"/>
      <c r="AA21" s="736"/>
      <c r="AB21" s="755"/>
      <c r="AC21" s="755"/>
      <c r="AD21" s="755"/>
      <c r="AE21" s="736"/>
      <c r="AF21" s="755"/>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5768</v>
      </c>
      <c r="B22" s="732" t="s">
        <v>5769</v>
      </c>
      <c r="C22" s="733" t="s">
        <v>5770</v>
      </c>
      <c r="D22" s="757" t="s">
        <v>5771</v>
      </c>
      <c r="E22" s="757" t="s">
        <v>5770</v>
      </c>
      <c r="F22" s="755"/>
      <c r="G22" s="755"/>
      <c r="H22" s="755"/>
      <c r="I22" s="755"/>
      <c r="J22" s="755"/>
      <c r="K22" s="755"/>
      <c r="L22" s="758" t="s">
        <v>5772</v>
      </c>
      <c r="M22" s="755"/>
      <c r="N22" s="755"/>
      <c r="O22" s="755"/>
      <c r="P22" s="755"/>
      <c r="Q22" s="755"/>
      <c r="R22" s="755"/>
      <c r="S22" s="755"/>
      <c r="T22" s="755"/>
      <c r="U22" s="756"/>
      <c r="V22" s="755"/>
      <c r="W22" s="755"/>
      <c r="X22" s="755"/>
      <c r="Y22" s="756"/>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5773</v>
      </c>
      <c r="C23" s="733" t="s">
        <v>3141</v>
      </c>
      <c r="D23" s="752" t="s">
        <v>3141</v>
      </c>
      <c r="E23" s="755"/>
      <c r="F23" s="736"/>
      <c r="G23" s="754" t="s">
        <v>376</v>
      </c>
      <c r="H23" s="736"/>
      <c r="I23" s="736"/>
      <c r="J23" s="755"/>
      <c r="K23" s="755"/>
      <c r="L23" s="755"/>
      <c r="M23" s="755"/>
      <c r="N23" s="736"/>
      <c r="O23" s="755"/>
      <c r="P23" s="736"/>
      <c r="Q23" s="736"/>
      <c r="R23" s="755"/>
      <c r="S23" s="755"/>
      <c r="T23" s="736"/>
      <c r="U23" s="756"/>
      <c r="V23" s="736"/>
      <c r="W23" s="755"/>
      <c r="X23" s="736"/>
      <c r="Y23" s="740"/>
      <c r="Z23" s="755"/>
      <c r="AA23" s="755"/>
      <c r="AB23" s="736"/>
      <c r="AC23" s="736"/>
      <c r="AD23" s="736"/>
      <c r="AE23" s="755"/>
      <c r="AF23" s="736"/>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5774</v>
      </c>
      <c r="B24" s="732" t="s">
        <v>5775</v>
      </c>
      <c r="C24" s="733" t="s">
        <v>548</v>
      </c>
      <c r="D24" s="752" t="str">
        <f>HYPERLINK("https://youtu.be/Ke7Ydg0njos","1:12.18")</f>
        <v>1:12.18</v>
      </c>
      <c r="E24" s="736"/>
      <c r="F24" s="736"/>
      <c r="G24" s="736"/>
      <c r="H24" s="736"/>
      <c r="I24" s="736"/>
      <c r="J24" s="752" t="s">
        <v>5776</v>
      </c>
      <c r="K24" s="736"/>
      <c r="L24" s="736"/>
      <c r="M24" s="736"/>
      <c r="N24" s="736"/>
      <c r="O24" s="736"/>
      <c r="P24" s="736"/>
      <c r="Q24" s="736"/>
      <c r="R24" s="736" t="s">
        <v>5777</v>
      </c>
      <c r="S24" s="736"/>
      <c r="T24" s="736"/>
      <c r="U24" s="740"/>
      <c r="V24" s="736"/>
      <c r="W24" s="736"/>
      <c r="X24" s="736"/>
      <c r="Y24" s="740"/>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5778</v>
      </c>
      <c r="C25" s="733" t="s">
        <v>5779</v>
      </c>
      <c r="D25" s="752" t="str">
        <f>HYPERLINK("https://youtu.be/Rcz3E5J0bbw","1:11.25")</f>
        <v>1:11.25</v>
      </c>
      <c r="E25" s="752" t="s">
        <v>5779</v>
      </c>
      <c r="F25" s="736"/>
      <c r="G25" s="736"/>
      <c r="H25" s="736"/>
      <c r="I25" s="736"/>
      <c r="J25" s="736"/>
      <c r="K25" s="736"/>
      <c r="L25" s="736"/>
      <c r="M25" s="736"/>
      <c r="N25" s="736"/>
      <c r="O25" s="736"/>
      <c r="P25" s="736"/>
      <c r="Q25" s="736"/>
      <c r="R25" s="736" t="s">
        <v>5780</v>
      </c>
      <c r="S25" s="736"/>
      <c r="T25" s="736"/>
      <c r="U25" s="740"/>
      <c r="V25" s="736"/>
      <c r="W25" s="736"/>
      <c r="X25" s="736"/>
      <c r="Y25" s="740"/>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5781</v>
      </c>
      <c r="C26" s="733" t="s">
        <v>5782</v>
      </c>
      <c r="D26" s="752" t="s">
        <v>5783</v>
      </c>
      <c r="E26" s="752" t="s">
        <v>5782</v>
      </c>
      <c r="F26" s="736"/>
      <c r="G26" s="736"/>
      <c r="H26" s="736"/>
      <c r="I26" s="736"/>
      <c r="J26" s="736"/>
      <c r="K26" s="736"/>
      <c r="L26" s="736"/>
      <c r="M26" s="736"/>
      <c r="N26" s="736"/>
      <c r="O26" s="736"/>
      <c r="P26" s="736"/>
      <c r="Q26" s="736"/>
      <c r="R26" s="736"/>
      <c r="S26" s="736"/>
      <c r="T26" s="736"/>
      <c r="U26" s="740"/>
      <c r="V26" s="736"/>
      <c r="W26" s="736"/>
      <c r="X26" s="736"/>
      <c r="Y26" s="740"/>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5784</v>
      </c>
      <c r="C27" s="733" t="s">
        <v>5323</v>
      </c>
      <c r="D27" s="734" t="s">
        <v>5323</v>
      </c>
      <c r="E27" s="736"/>
      <c r="F27" s="736"/>
      <c r="G27" s="736"/>
      <c r="H27" s="734" t="s">
        <v>1398</v>
      </c>
      <c r="I27" s="736"/>
      <c r="J27" s="736"/>
      <c r="K27" s="737" t="s">
        <v>983</v>
      </c>
      <c r="L27" s="734" t="s">
        <v>1944</v>
      </c>
      <c r="M27" s="734" t="s">
        <v>5513</v>
      </c>
      <c r="N27" s="736"/>
      <c r="O27" s="736"/>
      <c r="P27" s="736"/>
      <c r="Q27" s="736"/>
      <c r="R27" s="736" t="s">
        <v>5785</v>
      </c>
      <c r="S27" s="736"/>
      <c r="T27" s="736"/>
      <c r="U27" s="740"/>
      <c r="V27" s="736"/>
      <c r="W27" s="736"/>
      <c r="X27" s="736"/>
      <c r="Y27" s="740"/>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5734</v>
      </c>
      <c r="B28" s="744" t="s">
        <v>5786</v>
      </c>
      <c r="C28" s="733" t="s">
        <v>4989</v>
      </c>
      <c r="D28" s="734" t="s">
        <v>4989</v>
      </c>
      <c r="E28" s="736"/>
      <c r="F28" s="736"/>
      <c r="G28" s="736"/>
      <c r="H28" s="736"/>
      <c r="I28" s="736"/>
      <c r="J28" s="736"/>
      <c r="K28" s="736"/>
      <c r="L28" s="734" t="s">
        <v>3931</v>
      </c>
      <c r="M28" s="736"/>
      <c r="N28" s="734" t="s">
        <v>845</v>
      </c>
      <c r="O28" s="736"/>
      <c r="P28" s="736"/>
      <c r="Q28" s="736"/>
      <c r="R28" s="736"/>
      <c r="S28" s="736"/>
      <c r="T28" s="736"/>
      <c r="U28" s="740"/>
      <c r="V28" s="736"/>
      <c r="W28" s="745"/>
      <c r="X28" s="736"/>
      <c r="Y28" s="740"/>
      <c r="Z28" s="736"/>
      <c r="AA28" s="736"/>
      <c r="AB28" s="736"/>
      <c r="AC28" s="736"/>
      <c r="AD28" s="736"/>
      <c r="AE28" s="736"/>
      <c r="AF28" s="736" t="s">
        <v>224</v>
      </c>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5787</v>
      </c>
      <c r="C29" s="733" t="s">
        <v>2110</v>
      </c>
      <c r="D29" s="752" t="s">
        <v>2110</v>
      </c>
      <c r="E29" s="736"/>
      <c r="F29" s="736"/>
      <c r="G29" s="736"/>
      <c r="H29" s="736"/>
      <c r="I29" s="736"/>
      <c r="J29" s="736"/>
      <c r="K29" s="736"/>
      <c r="L29" s="736"/>
      <c r="M29" s="736"/>
      <c r="N29" s="752" t="s">
        <v>5788</v>
      </c>
      <c r="O29" s="736"/>
      <c r="P29" s="736"/>
      <c r="Q29" s="736"/>
      <c r="R29" s="736"/>
      <c r="S29" s="736"/>
      <c r="T29" s="736"/>
      <c r="U29" s="740"/>
      <c r="V29" s="736"/>
      <c r="W29" s="736"/>
      <c r="X29" s="736"/>
      <c r="Y29" s="740"/>
      <c r="Z29" s="736"/>
      <c r="AA29" s="736"/>
      <c r="AB29" s="736"/>
      <c r="AC29" s="736"/>
      <c r="AD29" s="736"/>
      <c r="AE29" s="736"/>
      <c r="AF29" s="736" t="s">
        <v>1017</v>
      </c>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5789</v>
      </c>
      <c r="B30" s="749" t="s">
        <v>5790</v>
      </c>
      <c r="C30" s="733" t="s">
        <v>1011</v>
      </c>
      <c r="D30" s="734" t="str">
        <f>HYPERLINK("https://clips.twitch.tv/EntertainingEnchantingDumplingsUncleNox","40.79")</f>
        <v>40.79</v>
      </c>
      <c r="E30" s="734" t="s">
        <v>1011</v>
      </c>
      <c r="F30" s="736" t="s">
        <v>645</v>
      </c>
      <c r="G30" s="736"/>
      <c r="H30" s="736"/>
      <c r="I30" s="736" t="s">
        <v>5791</v>
      </c>
      <c r="J30" s="736" t="s">
        <v>5788</v>
      </c>
      <c r="K30" s="736"/>
      <c r="L30" s="736"/>
      <c r="M30" s="736"/>
      <c r="N30" s="734" t="s">
        <v>5792</v>
      </c>
      <c r="O30" s="736"/>
      <c r="P30" s="736"/>
      <c r="Q30" s="736"/>
      <c r="R30" s="736"/>
      <c r="S30" s="736"/>
      <c r="T30" s="736"/>
      <c r="U30" s="740"/>
      <c r="V30" s="736"/>
      <c r="W30" s="736"/>
      <c r="X30" s="736"/>
      <c r="Y30" s="751" t="s">
        <v>5793</v>
      </c>
      <c r="Z30" s="736"/>
      <c r="AA30" s="736"/>
      <c r="AB30" s="736"/>
      <c r="AC30" s="736"/>
      <c r="AD30" s="736"/>
      <c r="AE30" s="736"/>
      <c r="AF30" s="736" t="s">
        <v>1963</v>
      </c>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5794</v>
      </c>
      <c r="C31" s="733" t="s">
        <v>1752</v>
      </c>
      <c r="D31" s="752" t="str">
        <f>HYPERLINK("https://clips.twitch.tv/ThirstyBlushingSandstormBrainSlug","40.19")</f>
        <v>40.19</v>
      </c>
      <c r="E31" s="736"/>
      <c r="F31" s="752" t="s">
        <v>1752</v>
      </c>
      <c r="G31" s="736"/>
      <c r="H31" s="736"/>
      <c r="I31" s="736" t="s">
        <v>1177</v>
      </c>
      <c r="J31" s="736" t="s">
        <v>4458</v>
      </c>
      <c r="K31" s="736"/>
      <c r="L31" s="752" t="s">
        <v>2341</v>
      </c>
      <c r="M31" s="736"/>
      <c r="N31" s="752" t="s">
        <v>4664</v>
      </c>
      <c r="O31" s="736"/>
      <c r="P31" s="736"/>
      <c r="Q31" s="736"/>
      <c r="R31" s="736"/>
      <c r="S31" s="736"/>
      <c r="T31" s="736"/>
      <c r="U31" s="740"/>
      <c r="V31" s="736"/>
      <c r="W31" s="736"/>
      <c r="X31" s="736"/>
      <c r="Y31" s="740"/>
      <c r="Z31" s="736"/>
      <c r="AA31" s="736"/>
      <c r="AB31" s="736"/>
      <c r="AC31" s="736"/>
      <c r="AD31" s="736"/>
      <c r="AE31" s="736"/>
      <c r="AF31" s="736" t="s">
        <v>3091</v>
      </c>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5795</v>
      </c>
      <c r="C32" s="733" t="s">
        <v>1586</v>
      </c>
      <c r="D32" s="752" t="s">
        <v>1586</v>
      </c>
      <c r="E32" s="736"/>
      <c r="F32" s="736"/>
      <c r="G32" s="736"/>
      <c r="H32" s="736"/>
      <c r="I32" s="736"/>
      <c r="J32" s="736"/>
      <c r="K32" s="736"/>
      <c r="L32" s="736"/>
      <c r="M32" s="736"/>
      <c r="N32" s="752" t="s">
        <v>5796</v>
      </c>
      <c r="O32" s="736"/>
      <c r="P32" s="736"/>
      <c r="Q32" s="736"/>
      <c r="R32" s="736"/>
      <c r="S32" s="736"/>
      <c r="T32" s="736"/>
      <c r="U32" s="740"/>
      <c r="V32" s="736"/>
      <c r="W32" s="736"/>
      <c r="X32" s="736"/>
      <c r="Y32" s="740"/>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5797</v>
      </c>
      <c r="C33" s="733" t="s">
        <v>1752</v>
      </c>
      <c r="D33" s="752" t="s">
        <v>1909</v>
      </c>
      <c r="E33" s="736"/>
      <c r="F33" s="752" t="s">
        <v>1752</v>
      </c>
      <c r="G33" s="736"/>
      <c r="H33" s="736"/>
      <c r="I33" s="736"/>
      <c r="J33" s="736"/>
      <c r="K33" s="736"/>
      <c r="L33" s="736"/>
      <c r="M33" s="736"/>
      <c r="N33" s="752" t="s">
        <v>2321</v>
      </c>
      <c r="O33" s="736"/>
      <c r="P33" s="736"/>
      <c r="Q33" s="736"/>
      <c r="R33" s="736"/>
      <c r="S33" s="736"/>
      <c r="T33" s="736"/>
      <c r="U33" s="740"/>
      <c r="V33" s="736"/>
      <c r="W33" s="736"/>
      <c r="X33" s="736"/>
      <c r="Y33" s="740"/>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5798</v>
      </c>
      <c r="C34" s="733" t="s">
        <v>1909</v>
      </c>
      <c r="D34" s="760" t="str">
        <f>HYPERLINK("https://youtu.be/R9drqtLlI48","40.69")</f>
        <v>40.69</v>
      </c>
      <c r="E34" s="752" t="s">
        <v>1909</v>
      </c>
      <c r="F34" s="738" t="s">
        <v>5799</v>
      </c>
      <c r="G34" s="736"/>
      <c r="H34" s="738"/>
      <c r="I34" s="738"/>
      <c r="J34" s="736"/>
      <c r="K34" s="736"/>
      <c r="L34" s="736"/>
      <c r="M34" s="736"/>
      <c r="N34" s="760" t="s">
        <v>1586</v>
      </c>
      <c r="O34" s="736"/>
      <c r="P34" s="738"/>
      <c r="Q34" s="738"/>
      <c r="R34" s="736" t="s">
        <v>2068</v>
      </c>
      <c r="S34" s="736"/>
      <c r="T34" s="738"/>
      <c r="U34" s="740"/>
      <c r="V34" s="738"/>
      <c r="W34" s="736"/>
      <c r="X34" s="738"/>
      <c r="Y34" s="740"/>
      <c r="Z34" s="736"/>
      <c r="AA34" s="736"/>
      <c r="AB34" s="738"/>
      <c r="AC34" s="738"/>
      <c r="AD34" s="738"/>
      <c r="AE34" s="736"/>
      <c r="AF34" s="738"/>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5800</v>
      </c>
      <c r="C35" s="733" t="s">
        <v>1752</v>
      </c>
      <c r="D35" s="752" t="s">
        <v>1999</v>
      </c>
      <c r="E35" s="738"/>
      <c r="F35" s="752" t="s">
        <v>1752</v>
      </c>
      <c r="G35" s="738" t="s">
        <v>5801</v>
      </c>
      <c r="H35" s="736"/>
      <c r="I35" s="736"/>
      <c r="J35" s="738"/>
      <c r="K35" s="738"/>
      <c r="L35" s="738"/>
      <c r="M35" s="738"/>
      <c r="N35" s="752" t="s">
        <v>5802</v>
      </c>
      <c r="O35" s="738"/>
      <c r="P35" s="736"/>
      <c r="Q35" s="736"/>
      <c r="R35" s="738"/>
      <c r="S35" s="738"/>
      <c r="T35" s="736"/>
      <c r="U35" s="740"/>
      <c r="V35" s="736"/>
      <c r="W35" s="738"/>
      <c r="X35" s="736"/>
      <c r="Y35" s="740"/>
      <c r="Z35" s="738"/>
      <c r="AA35" s="738"/>
      <c r="AB35" s="736"/>
      <c r="AC35" s="736"/>
      <c r="AD35" s="736"/>
      <c r="AE35" s="738"/>
      <c r="AF35" s="736"/>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5803</v>
      </c>
      <c r="C36" s="733" t="s">
        <v>1099</v>
      </c>
      <c r="D36" s="734" t="str">
        <f>HYPERLINK("https://clips.twitch.tv/ScrumptiousColdMoonPeanutButterJellyTime","40.22")</f>
        <v>40.22</v>
      </c>
      <c r="E36" s="734" t="s">
        <v>1099</v>
      </c>
      <c r="F36" s="734" t="s">
        <v>5802</v>
      </c>
      <c r="G36" s="736"/>
      <c r="H36" s="761"/>
      <c r="I36" s="736" t="s">
        <v>5804</v>
      </c>
      <c r="J36" s="736"/>
      <c r="K36" s="736"/>
      <c r="L36" s="736"/>
      <c r="M36" s="736"/>
      <c r="N36" s="734" t="s">
        <v>5801</v>
      </c>
      <c r="O36" s="736"/>
      <c r="P36" s="736"/>
      <c r="Q36" s="736" t="s">
        <v>4659</v>
      </c>
      <c r="R36" s="736" t="s">
        <v>1871</v>
      </c>
      <c r="S36" s="736"/>
      <c r="T36" s="736"/>
      <c r="U36" s="740"/>
      <c r="V36" s="736"/>
      <c r="W36" s="736"/>
      <c r="X36" s="736"/>
      <c r="Y36" s="740"/>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5805</v>
      </c>
      <c r="C37" s="733" t="s">
        <v>2989</v>
      </c>
      <c r="D37" s="734" t="s">
        <v>2989</v>
      </c>
      <c r="E37" s="734" t="s">
        <v>904</v>
      </c>
      <c r="F37" s="736"/>
      <c r="G37" s="736"/>
      <c r="H37" s="734" t="s">
        <v>1325</v>
      </c>
      <c r="I37" s="734" t="s">
        <v>1325</v>
      </c>
      <c r="J37" s="736"/>
      <c r="K37" s="737" t="s">
        <v>984</v>
      </c>
      <c r="L37" s="734" t="s">
        <v>5806</v>
      </c>
      <c r="M37" s="734" t="s">
        <v>2989</v>
      </c>
      <c r="N37" s="734" t="s">
        <v>2040</v>
      </c>
      <c r="O37" s="736"/>
      <c r="P37" s="736"/>
      <c r="Q37" s="736"/>
      <c r="R37" s="734" t="str">
        <f>HYPERLINK("https://clips.twitch.tv/AggressiveBigTeaNononoCat","40.26")</f>
        <v>40.26</v>
      </c>
      <c r="S37" s="736"/>
      <c r="T37" s="736"/>
      <c r="U37" s="740"/>
      <c r="V37" s="734" t="s">
        <v>1547</v>
      </c>
      <c r="W37" s="736"/>
      <c r="X37" s="736"/>
      <c r="Y37" s="740"/>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5738</v>
      </c>
      <c r="B38" s="744" t="s">
        <v>5807</v>
      </c>
      <c r="C38" s="733" t="s">
        <v>3080</v>
      </c>
      <c r="D38" s="734" t="s">
        <v>3080</v>
      </c>
      <c r="E38" s="734" t="s">
        <v>2130</v>
      </c>
      <c r="F38" s="736"/>
      <c r="G38" s="736"/>
      <c r="H38" s="736"/>
      <c r="I38" s="736"/>
      <c r="J38" s="736"/>
      <c r="K38" s="736"/>
      <c r="L38" s="734" t="s">
        <v>2768</v>
      </c>
      <c r="M38" s="736"/>
      <c r="N38" s="734" t="s">
        <v>413</v>
      </c>
      <c r="O38" s="736"/>
      <c r="P38" s="736"/>
      <c r="Q38" s="736"/>
      <c r="R38" s="736"/>
      <c r="S38" s="736"/>
      <c r="T38" s="736"/>
      <c r="U38" s="740"/>
      <c r="V38" s="736"/>
      <c r="W38" s="736"/>
      <c r="X38" s="736"/>
      <c r="Y38" s="751" t="s">
        <v>5554</v>
      </c>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5808</v>
      </c>
      <c r="C39" s="733" t="s">
        <v>1739</v>
      </c>
      <c r="D39" s="734" t="s">
        <v>1647</v>
      </c>
      <c r="E39" s="734" t="s">
        <v>2272</v>
      </c>
      <c r="F39" s="736"/>
      <c r="G39" s="736"/>
      <c r="H39" s="736"/>
      <c r="I39" s="736"/>
      <c r="J39" s="736"/>
      <c r="K39" s="736"/>
      <c r="L39" s="736"/>
      <c r="M39" s="736"/>
      <c r="N39" s="736"/>
      <c r="O39" s="734" t="s">
        <v>3544</v>
      </c>
      <c r="P39" s="736"/>
      <c r="Q39" s="736"/>
      <c r="R39" s="736"/>
      <c r="S39" s="736"/>
      <c r="T39" s="736"/>
      <c r="U39" s="740"/>
      <c r="V39" s="736"/>
      <c r="W39" s="736"/>
      <c r="X39" s="736"/>
      <c r="Y39" s="740"/>
      <c r="Z39" s="736"/>
      <c r="AA39" s="736"/>
      <c r="AB39" s="736"/>
      <c r="AC39" s="736"/>
      <c r="AD39" s="736"/>
      <c r="AE39" s="736"/>
      <c r="AF39" s="736"/>
      <c r="AG39" s="736"/>
      <c r="AH39" s="736"/>
      <c r="AI39" s="736"/>
      <c r="AJ39" s="734" t="s">
        <v>1739</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5752</v>
      </c>
      <c r="B40" s="744" t="s">
        <v>5753</v>
      </c>
      <c r="C40" s="733" t="s">
        <v>1541</v>
      </c>
      <c r="D40" s="752" t="str">
        <f>HYPERLINK("https://clips.twitch.tv/StylishVivaciousAirGuitarNotLikeThis","50.47")</f>
        <v>50.47</v>
      </c>
      <c r="E40" s="752" t="s">
        <v>1541</v>
      </c>
      <c r="F40" s="736" t="s">
        <v>375</v>
      </c>
      <c r="G40" s="736" t="s">
        <v>438</v>
      </c>
      <c r="H40" s="736"/>
      <c r="I40" s="752" t="s">
        <v>1541</v>
      </c>
      <c r="J40" s="752" t="str">
        <f>HYPERLINK("https://youtu.be/Z3lDpXDeu-A","48.50")</f>
        <v>48.50</v>
      </c>
      <c r="K40" s="736"/>
      <c r="L40" s="736"/>
      <c r="M40" s="736"/>
      <c r="N40" s="752" t="s">
        <v>3568</v>
      </c>
      <c r="O40" s="736"/>
      <c r="P40" s="736"/>
      <c r="Q40" s="736"/>
      <c r="R40" s="736"/>
      <c r="S40" s="736"/>
      <c r="T40" s="736"/>
      <c r="U40" s="740"/>
      <c r="V40" s="736"/>
      <c r="W40" s="736"/>
      <c r="X40" s="736"/>
      <c r="Y40" s="740"/>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5809</v>
      </c>
      <c r="C41" s="733" t="s">
        <v>5810</v>
      </c>
      <c r="D41" s="736"/>
      <c r="E41" s="736"/>
      <c r="F41" s="736"/>
      <c r="G41" s="736"/>
      <c r="H41" s="736"/>
      <c r="I41" s="752" t="s">
        <v>5810</v>
      </c>
      <c r="J41" s="736"/>
      <c r="K41" s="736"/>
      <c r="L41" s="736"/>
      <c r="M41" s="736"/>
      <c r="N41" s="736"/>
      <c r="O41" s="736"/>
      <c r="P41" s="736"/>
      <c r="Q41" s="736"/>
      <c r="R41" s="736"/>
      <c r="S41" s="736"/>
      <c r="T41" s="736"/>
      <c r="U41" s="740"/>
      <c r="V41" s="736"/>
      <c r="W41" s="736"/>
      <c r="X41" s="736"/>
      <c r="Y41" s="739"/>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5811</v>
      </c>
      <c r="C42" s="733" t="s">
        <v>5812</v>
      </c>
      <c r="D42" s="736"/>
      <c r="E42" s="736"/>
      <c r="F42" s="736"/>
      <c r="G42" s="736"/>
      <c r="H42" s="736"/>
      <c r="I42" s="752" t="s">
        <v>5812</v>
      </c>
      <c r="J42" s="736"/>
      <c r="K42" s="736"/>
      <c r="L42" s="736"/>
      <c r="M42" s="736"/>
      <c r="N42" s="736"/>
      <c r="O42" s="736"/>
      <c r="P42" s="736"/>
      <c r="Q42" s="736"/>
      <c r="R42" s="736"/>
      <c r="S42" s="736"/>
      <c r="T42" s="736"/>
      <c r="U42" s="739"/>
      <c r="V42" s="736"/>
      <c r="W42" s="736"/>
      <c r="X42" s="736"/>
      <c r="Y42" s="739"/>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5813</v>
      </c>
      <c r="C43" s="733" t="s">
        <v>5814</v>
      </c>
      <c r="D43" s="736"/>
      <c r="E43" s="736"/>
      <c r="F43" s="736"/>
      <c r="G43" s="736"/>
      <c r="H43" s="736"/>
      <c r="I43" s="752" t="s">
        <v>5814</v>
      </c>
      <c r="J43" s="736"/>
      <c r="K43" s="736"/>
      <c r="L43" s="736"/>
      <c r="M43" s="736"/>
      <c r="N43" s="736"/>
      <c r="O43" s="736"/>
      <c r="P43" s="736"/>
      <c r="Q43" s="736"/>
      <c r="R43" s="736"/>
      <c r="S43" s="736"/>
      <c r="T43" s="736"/>
      <c r="U43" s="739"/>
      <c r="V43" s="736"/>
      <c r="W43" s="736"/>
      <c r="X43" s="736"/>
      <c r="Y43" s="739"/>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5815</v>
      </c>
      <c r="B44" s="732" t="s">
        <v>5816</v>
      </c>
      <c r="C44" s="733" t="s">
        <v>2220</v>
      </c>
      <c r="D44" s="734" t="s">
        <v>2746</v>
      </c>
      <c r="E44" s="736"/>
      <c r="F44" s="736"/>
      <c r="G44" s="736"/>
      <c r="H44" s="748"/>
      <c r="I44" s="734" t="str">
        <f>HYPERLINK("https://youtu.be/WdBDZlWcLa8","16.95")</f>
        <v>16.95</v>
      </c>
      <c r="J44" s="734" t="str">
        <f>HYPERLINK("https://youtu.be/FwtG-kRM0SE","17.64")</f>
        <v>17.64</v>
      </c>
      <c r="K44" s="736"/>
      <c r="L44" s="736"/>
      <c r="M44" s="736"/>
      <c r="N44" s="736"/>
      <c r="O44" s="734" t="s">
        <v>2220</v>
      </c>
      <c r="P44" s="736"/>
      <c r="Q44" s="736" t="s">
        <v>3849</v>
      </c>
      <c r="R44" s="734" t="str">
        <f>HYPERLINK("https://clips.twitch.tv/VainSmokyPotSeemsGood","16.88")</f>
        <v>16.88</v>
      </c>
      <c r="S44" s="736"/>
      <c r="T44" s="736"/>
      <c r="U44" s="739"/>
      <c r="V44" s="736"/>
      <c r="W44" s="736"/>
      <c r="X44" s="736"/>
      <c r="Y44" s="740"/>
      <c r="Z44" s="736"/>
      <c r="AA44" s="736"/>
      <c r="AB44" s="734" t="str">
        <f>HYPERLINK("https://youtu.be/nGctd2CZYrU","16.85")</f>
        <v>16.85</v>
      </c>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5817</v>
      </c>
      <c r="C45" s="733" t="str">
        <f>HYPERLINK("https://clips.twitch.tv/CautiousAmorphousLlamaDxAbomb","15.96")</f>
        <v>15.96</v>
      </c>
      <c r="D45" s="734" t="s">
        <v>985</v>
      </c>
      <c r="E45" s="734" t="s">
        <v>1946</v>
      </c>
      <c r="F45" s="734" t="s">
        <v>335</v>
      </c>
      <c r="G45" s="734" t="s">
        <v>985</v>
      </c>
      <c r="H45" s="734" t="s">
        <v>985</v>
      </c>
      <c r="I45" s="734" t="s">
        <v>335</v>
      </c>
      <c r="J45" s="736" t="s">
        <v>235</v>
      </c>
      <c r="K45" s="737" t="s">
        <v>985</v>
      </c>
      <c r="L45" s="734" t="s">
        <v>1946</v>
      </c>
      <c r="M45" s="736"/>
      <c r="N45" s="734" t="s">
        <v>2041</v>
      </c>
      <c r="O45" s="736"/>
      <c r="P45" s="736"/>
      <c r="Q45" s="736" t="s">
        <v>2598</v>
      </c>
      <c r="R45" s="736"/>
      <c r="S45" s="736"/>
      <c r="T45" s="736"/>
      <c r="U45" s="740"/>
      <c r="V45" s="736"/>
      <c r="W45" s="736"/>
      <c r="X45" s="736"/>
      <c r="Y45" s="740"/>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5818</v>
      </c>
      <c r="B46" s="732" t="s">
        <v>5725</v>
      </c>
      <c r="C46" s="733"/>
      <c r="D46" s="763" t="s">
        <v>5819</v>
      </c>
      <c r="E46" s="736"/>
      <c r="F46" s="763"/>
      <c r="G46" s="736" t="s">
        <v>436</v>
      </c>
      <c r="H46" s="734" t="s">
        <v>1400</v>
      </c>
      <c r="I46" s="763"/>
      <c r="J46" s="736"/>
      <c r="K46" s="736"/>
      <c r="L46" s="736"/>
      <c r="M46" s="736"/>
      <c r="N46" s="763"/>
      <c r="O46" s="736"/>
      <c r="P46" s="763"/>
      <c r="Q46" s="763"/>
      <c r="R46" s="736"/>
      <c r="S46" s="736"/>
      <c r="T46" s="763"/>
      <c r="U46" s="740"/>
      <c r="V46" s="763"/>
      <c r="W46" s="736"/>
      <c r="X46" s="763"/>
      <c r="Y46" s="740"/>
      <c r="Z46" s="736"/>
      <c r="AA46" s="736"/>
      <c r="AB46" s="763"/>
      <c r="AC46" s="763"/>
      <c r="AD46" s="763"/>
      <c r="AE46" s="736"/>
      <c r="AF46" s="763"/>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5725</v>
      </c>
      <c r="C47" s="733" t="s">
        <v>116</v>
      </c>
      <c r="D47" s="752" t="s">
        <v>116</v>
      </c>
      <c r="E47" s="763"/>
      <c r="F47" s="736"/>
      <c r="G47" s="764" t="str">
        <f>HYPERLINK("https://www.twitch.tv/videos/540307503","2:12.15")</f>
        <v>2:12.15</v>
      </c>
      <c r="H47" s="736"/>
      <c r="I47" s="736"/>
      <c r="J47" s="763"/>
      <c r="K47" s="763"/>
      <c r="L47" s="763"/>
      <c r="M47" s="763"/>
      <c r="N47" s="736"/>
      <c r="O47" s="763"/>
      <c r="P47" s="736"/>
      <c r="Q47" s="736"/>
      <c r="R47" s="763"/>
      <c r="S47" s="763"/>
      <c r="T47" s="736"/>
      <c r="U47" s="740"/>
      <c r="V47" s="736"/>
      <c r="W47" s="763"/>
      <c r="X47" s="736"/>
      <c r="Y47" s="740"/>
      <c r="Z47" s="763"/>
      <c r="AA47" s="763"/>
      <c r="AB47" s="736"/>
      <c r="AC47" s="736"/>
      <c r="AD47" s="736"/>
      <c r="AE47" s="763"/>
      <c r="AF47" s="736"/>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5820</v>
      </c>
      <c r="B49" s="768" t="s">
        <v>5821</v>
      </c>
      <c r="C49" s="733" t="s">
        <v>2548</v>
      </c>
      <c r="D49" s="734" t="s">
        <v>2548</v>
      </c>
      <c r="E49" s="734" t="s">
        <v>909</v>
      </c>
      <c r="F49" s="734" t="s">
        <v>342</v>
      </c>
      <c r="G49" s="734" t="str">
        <f>HYPERLINK("https://clips.twitch.tv/AltruisticBrightClipsdadWholeWheat","51.57")</f>
        <v>51.57</v>
      </c>
      <c r="H49" s="769"/>
      <c r="I49" s="769" t="s">
        <v>4885</v>
      </c>
      <c r="J49" s="770" t="s">
        <v>2403</v>
      </c>
      <c r="K49" s="737" t="s">
        <v>1024</v>
      </c>
      <c r="L49" s="734" t="s">
        <v>1237</v>
      </c>
      <c r="M49" s="769"/>
      <c r="N49" s="751" t="s">
        <v>3373</v>
      </c>
      <c r="O49" s="769"/>
      <c r="P49" s="769"/>
      <c r="Q49" s="769" t="s">
        <v>2982</v>
      </c>
      <c r="R49" s="769" t="s">
        <v>4756</v>
      </c>
      <c r="S49" s="769"/>
      <c r="T49" s="769"/>
      <c r="U49" s="769"/>
      <c r="V49" s="770" t="s">
        <v>1319</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5822</v>
      </c>
      <c r="C50" s="733" t="s">
        <v>2055</v>
      </c>
      <c r="D50" s="734" t="s">
        <v>2055</v>
      </c>
      <c r="E50" s="769"/>
      <c r="F50" s="769"/>
      <c r="G50" s="769"/>
      <c r="H50" s="734" t="s">
        <v>173</v>
      </c>
      <c r="I50" s="769"/>
      <c r="J50" s="769"/>
      <c r="K50" s="769"/>
      <c r="L50" s="748"/>
      <c r="M50" s="734" t="s">
        <v>4637</v>
      </c>
      <c r="N50" s="769"/>
      <c r="O50" s="769"/>
      <c r="P50" s="769"/>
      <c r="Q50" s="769"/>
      <c r="R50" s="769" t="s">
        <v>4756</v>
      </c>
      <c r="S50" s="769"/>
      <c r="T50" s="769"/>
      <c r="U50" s="769"/>
      <c r="V50" s="769"/>
      <c r="W50" s="769"/>
      <c r="X50" s="769"/>
      <c r="Y50" s="769"/>
      <c r="Z50" s="769"/>
      <c r="AA50" s="769"/>
      <c r="AB50" s="769"/>
      <c r="AC50" s="769"/>
      <c r="AD50" s="769"/>
      <c r="AE50" s="769"/>
      <c r="AF50" s="773"/>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5823</v>
      </c>
      <c r="C51" s="774"/>
      <c r="D51" s="748"/>
      <c r="E51" s="769"/>
      <c r="F51" s="769"/>
      <c r="G51" s="769"/>
      <c r="H51" s="769"/>
      <c r="I51" s="769"/>
      <c r="J51" s="770" t="s">
        <v>2481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5824</v>
      </c>
      <c r="C52" s="733" t="s">
        <v>117</v>
      </c>
      <c r="D52" s="734" t="s">
        <v>117</v>
      </c>
      <c r="E52" s="769"/>
      <c r="F52" s="769"/>
      <c r="G52" s="769"/>
      <c r="H52" s="734" t="s">
        <v>1401</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5738</v>
      </c>
      <c r="B53" s="776" t="s">
        <v>5821</v>
      </c>
      <c r="C53" s="733" t="s">
        <v>2826</v>
      </c>
      <c r="D53" s="734" t="s">
        <v>3952</v>
      </c>
      <c r="E53" s="734" t="s">
        <v>2826</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5822</v>
      </c>
      <c r="C54" s="733" t="s">
        <v>1953</v>
      </c>
      <c r="D54" s="734" t="s">
        <v>1953</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69"/>
      <c r="AE54" s="751" t="s">
        <v>1002</v>
      </c>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5823</v>
      </c>
      <c r="C55" s="733" t="s">
        <v>669</v>
      </c>
      <c r="D55" s="748"/>
      <c r="E55" s="734" t="s">
        <v>669</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5824</v>
      </c>
      <c r="C56" s="733" t="s">
        <v>3364</v>
      </c>
      <c r="D56" s="734" t="s">
        <v>4630</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5825</v>
      </c>
      <c r="B57" s="768" t="s">
        <v>5826</v>
      </c>
      <c r="C57" s="733" t="str">
        <f>HYPERLINK("https://youtu.be/WV5J-Ci9wPU","16.74")</f>
        <v>16.74</v>
      </c>
      <c r="D57" s="751" t="s">
        <v>3830</v>
      </c>
      <c r="E57" s="769"/>
      <c r="F57" s="770" t="s">
        <v>4409</v>
      </c>
      <c r="G57" s="769"/>
      <c r="H57" s="769"/>
      <c r="I57" s="769"/>
      <c r="J57" s="769" t="s">
        <v>5827</v>
      </c>
      <c r="K57" s="769"/>
      <c r="L57" s="769"/>
      <c r="M57" s="769"/>
      <c r="N57" s="734" t="s">
        <v>130</v>
      </c>
      <c r="O57" s="769"/>
      <c r="P57" s="769"/>
      <c r="Q57" s="769"/>
      <c r="R57" s="769" t="s">
        <v>2619</v>
      </c>
      <c r="S57" s="769"/>
      <c r="T57" s="769"/>
      <c r="U57" s="769"/>
      <c r="V57" s="769"/>
      <c r="W57" s="769"/>
      <c r="X57" s="769"/>
      <c r="Y57" s="769"/>
      <c r="Z57" s="769"/>
      <c r="AA57" s="769"/>
      <c r="AB57" s="735" t="str">
        <f>HYPERLINK("https://youtu.be/WV5J-Ci9wPU","16.74")</f>
        <v>16.74</v>
      </c>
      <c r="AC57" s="769"/>
      <c r="AD57" s="769"/>
      <c r="AE57" s="769"/>
      <c r="AF57" s="751"/>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5738</v>
      </c>
      <c r="B58" s="778" t="s">
        <v>5828</v>
      </c>
      <c r="C58" s="746" t="s">
        <v>571</v>
      </c>
      <c r="D58" s="736"/>
      <c r="E58" s="734" t="s">
        <v>571</v>
      </c>
      <c r="F58" s="736"/>
      <c r="G58" s="740"/>
      <c r="H58" s="740"/>
      <c r="I58" s="740"/>
      <c r="J58" s="740"/>
      <c r="K58" s="734" t="s">
        <v>1646</v>
      </c>
      <c r="L58" s="736"/>
      <c r="M58" s="769"/>
      <c r="N58" s="740"/>
      <c r="O58" s="740"/>
      <c r="P58" s="740"/>
      <c r="Q58" s="740"/>
      <c r="R58" s="740"/>
      <c r="S58" s="763"/>
      <c r="T58" s="740"/>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5829</v>
      </c>
      <c r="C59" s="733" t="s">
        <v>5830</v>
      </c>
      <c r="D59" s="734" t="s">
        <v>4037</v>
      </c>
      <c r="E59" s="769"/>
      <c r="F59" s="734" t="s">
        <v>4037</v>
      </c>
      <c r="G59" s="769"/>
      <c r="H59" s="769"/>
      <c r="I59" s="769"/>
      <c r="J59" s="769"/>
      <c r="K59" s="769"/>
      <c r="L59" s="748"/>
      <c r="M59" s="734" t="s">
        <v>5830</v>
      </c>
      <c r="N59" s="769"/>
      <c r="O59" s="769"/>
      <c r="P59" s="769"/>
      <c r="Q59" s="769"/>
      <c r="R59" s="769"/>
      <c r="S59" s="751" t="s">
        <v>5831</v>
      </c>
      <c r="T59" s="769"/>
      <c r="U59" s="734" t="s">
        <v>2826</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5832</v>
      </c>
      <c r="B60" s="768" t="s">
        <v>5833</v>
      </c>
      <c r="C60" s="733" t="str">
        <f>HYPERLINK("https://youtu.be/4OqNmNgyDyw","16.24")</f>
        <v>16.24</v>
      </c>
      <c r="D60" s="780" t="s">
        <v>4504</v>
      </c>
      <c r="E60" s="769"/>
      <c r="F60" s="769"/>
      <c r="G60" s="769"/>
      <c r="H60" s="769"/>
      <c r="I60" s="769"/>
      <c r="J60" s="735" t="str">
        <f>HYPERLINK("https://youtu.be/4OqNmNgyDyw","16.24")</f>
        <v>16.24</v>
      </c>
      <c r="K60" s="769"/>
      <c r="L60" s="769"/>
      <c r="M60" s="769"/>
      <c r="N60" s="769"/>
      <c r="O60" s="769"/>
      <c r="P60" s="769"/>
      <c r="Q60" s="769" t="s">
        <v>2482</v>
      </c>
      <c r="R60" s="735" t="str">
        <f>HYPERLINK("https://clips.twitch.tv/ThankfulSpoopyHerdWOOP","16.58")</f>
        <v>16.58</v>
      </c>
      <c r="S60" s="769"/>
      <c r="T60" s="769"/>
      <c r="U60" s="769"/>
      <c r="V60" s="769"/>
      <c r="W60" s="769"/>
      <c r="X60" s="769"/>
      <c r="Y60" s="751" t="s">
        <v>5834</v>
      </c>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5835</v>
      </c>
      <c r="C61" s="733" t="str">
        <f>HYPERLINK("https://youtu.be/fZ3PjrGMczo", "14.91")</f>
        <v>14.91</v>
      </c>
      <c r="D61" s="734" t="s">
        <v>2184</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5836</v>
      </c>
      <c r="C62" s="733" t="s">
        <v>5302</v>
      </c>
      <c r="D62" s="734" t="s">
        <v>5302</v>
      </c>
      <c r="E62" s="769"/>
      <c r="F62" s="769"/>
      <c r="G62" s="769"/>
      <c r="H62" s="769"/>
      <c r="I62" s="734" t="s">
        <v>175</v>
      </c>
      <c r="J62" s="735" t="str">
        <f>HYPERLINK("https://youtu.be/1clufi5ICPo","15.10")</f>
        <v>15.10</v>
      </c>
      <c r="K62" s="769"/>
      <c r="L62" s="734" t="s">
        <v>843</v>
      </c>
      <c r="M62" s="769"/>
      <c r="N62" s="769"/>
      <c r="O62" s="745"/>
      <c r="P62" s="769"/>
      <c r="Q62" s="769" t="s">
        <v>309</v>
      </c>
      <c r="R62" s="769" t="s">
        <v>1763</v>
      </c>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5837</v>
      </c>
      <c r="C63" s="733" t="s">
        <v>695</v>
      </c>
      <c r="D63" s="751" t="s">
        <v>440</v>
      </c>
      <c r="E63" s="734" t="s">
        <v>236</v>
      </c>
      <c r="F63" s="734" t="s">
        <v>4590</v>
      </c>
      <c r="G63" s="751" t="s">
        <v>5838</v>
      </c>
      <c r="H63" s="734" t="s">
        <v>1402</v>
      </c>
      <c r="I63" s="770" t="s">
        <v>635</v>
      </c>
      <c r="J63" s="769" t="s">
        <v>125</v>
      </c>
      <c r="K63" s="737" t="s">
        <v>2842</v>
      </c>
      <c r="L63" s="757" t="s">
        <v>1948</v>
      </c>
      <c r="M63" s="769"/>
      <c r="N63" s="734" t="s">
        <v>2841</v>
      </c>
      <c r="O63" s="734" t="s">
        <v>4339</v>
      </c>
      <c r="P63" s="769"/>
      <c r="Q63" s="769"/>
      <c r="R63" s="769" t="s">
        <v>1169</v>
      </c>
      <c r="S63" s="769"/>
      <c r="T63" s="734" t="s">
        <v>695</v>
      </c>
      <c r="U63" s="769"/>
      <c r="V63" s="770" t="s">
        <v>2184</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5839</v>
      </c>
      <c r="B64" s="768" t="s">
        <v>5840</v>
      </c>
      <c r="C64" s="733" t="s">
        <v>2298</v>
      </c>
      <c r="D64" s="734" t="s">
        <v>2298</v>
      </c>
      <c r="E64" s="734" t="s">
        <v>5841</v>
      </c>
      <c r="F64" s="769"/>
      <c r="G64" s="769"/>
      <c r="H64" s="769"/>
      <c r="I64" s="769" t="s">
        <v>5842</v>
      </c>
      <c r="J64" s="770" t="s">
        <v>1527</v>
      </c>
      <c r="K64" s="769"/>
      <c r="L64" s="734" t="s">
        <v>1013</v>
      </c>
      <c r="M64" s="769"/>
      <c r="N64" s="751" t="s">
        <v>932</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5843</v>
      </c>
      <c r="C65" s="733" t="s">
        <v>120</v>
      </c>
      <c r="D65" s="734" t="s">
        <v>120</v>
      </c>
      <c r="E65" s="734" t="s">
        <v>5200</v>
      </c>
      <c r="F65" s="734" t="s">
        <v>344</v>
      </c>
      <c r="G65" s="734" t="s">
        <v>441</v>
      </c>
      <c r="H65" s="734" t="s">
        <v>3514</v>
      </c>
      <c r="I65" s="769" t="s">
        <v>636</v>
      </c>
      <c r="J65" s="769" t="s">
        <v>5844</v>
      </c>
      <c r="K65" s="737" t="s">
        <v>994</v>
      </c>
      <c r="L65" s="734" t="s">
        <v>1949</v>
      </c>
      <c r="M65" s="769"/>
      <c r="N65" s="769"/>
      <c r="O65" s="734" t="s">
        <v>2226</v>
      </c>
      <c r="P65" s="769"/>
      <c r="Q65" s="769"/>
      <c r="R65" s="769" t="s">
        <v>5845</v>
      </c>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5734</v>
      </c>
      <c r="B66" s="776" t="s">
        <v>5846</v>
      </c>
      <c r="C66" s="733" t="s">
        <v>121</v>
      </c>
      <c r="D66" s="734" t="s">
        <v>345</v>
      </c>
      <c r="E66" s="734" t="s">
        <v>913</v>
      </c>
      <c r="F66" s="734" t="s">
        <v>345</v>
      </c>
      <c r="G66" s="734" t="s">
        <v>913</v>
      </c>
      <c r="H66" s="734" t="s">
        <v>1403</v>
      </c>
      <c r="I66" s="735" t="str">
        <f>HYPERLINK("https://www.youtube.com/watch?v=Imyo7x5mfG4&amp;feature=youtu.be","30.15")</f>
        <v>30.15</v>
      </c>
      <c r="J66" s="769" t="s">
        <v>913</v>
      </c>
      <c r="K66" s="737" t="s">
        <v>844</v>
      </c>
      <c r="L66" s="734" t="s">
        <v>667</v>
      </c>
      <c r="M66" s="769"/>
      <c r="N66" s="734" t="s">
        <v>3094</v>
      </c>
      <c r="O66" s="769"/>
      <c r="P66" s="769"/>
      <c r="Q66" s="769" t="s">
        <v>506</v>
      </c>
      <c r="R66" s="769" t="s">
        <v>3060</v>
      </c>
      <c r="S66" s="769"/>
      <c r="T66" s="769"/>
      <c r="U66" s="769"/>
      <c r="V66" s="734" t="s">
        <v>2916</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5738</v>
      </c>
      <c r="B67" s="776" t="s">
        <v>5840</v>
      </c>
      <c r="C67" s="733" t="s">
        <v>4374</v>
      </c>
      <c r="D67" s="734" t="s">
        <v>4374</v>
      </c>
      <c r="E67" s="734" t="s">
        <v>4374</v>
      </c>
      <c r="F67" s="769"/>
      <c r="G67" s="770"/>
      <c r="H67" s="769"/>
      <c r="I67" s="769"/>
      <c r="J67" s="773"/>
      <c r="K67" s="769"/>
      <c r="L67" s="734" t="s">
        <v>1676</v>
      </c>
      <c r="M67" s="769"/>
      <c r="N67" s="769"/>
      <c r="O67" s="769"/>
      <c r="P67" s="769"/>
      <c r="Q67" s="769"/>
      <c r="R67" s="769"/>
      <c r="S67" s="769"/>
      <c r="T67" s="769"/>
      <c r="U67" s="769"/>
      <c r="V67" s="769"/>
      <c r="W67" s="769"/>
      <c r="X67" s="769"/>
      <c r="Y67" s="769"/>
      <c r="Z67" s="769"/>
      <c r="AA67" s="769"/>
      <c r="AB67" s="769"/>
      <c r="AC67" s="769"/>
      <c r="AD67" s="751" t="s">
        <v>1169</v>
      </c>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5847</v>
      </c>
      <c r="C68" s="733" t="s">
        <v>959</v>
      </c>
      <c r="D68" s="734" t="s">
        <v>959</v>
      </c>
      <c r="E68" s="734" t="s">
        <v>5848</v>
      </c>
      <c r="F68" s="770" t="s">
        <v>5849</v>
      </c>
      <c r="G68" s="770"/>
      <c r="H68" s="769"/>
      <c r="I68" s="769"/>
      <c r="J68" s="773"/>
      <c r="K68" s="769"/>
      <c r="L68" s="734" t="s">
        <v>5850</v>
      </c>
      <c r="M68" s="769"/>
      <c r="N68" s="769"/>
      <c r="O68" s="751" t="s">
        <v>5851</v>
      </c>
      <c r="P68" s="751" t="s">
        <v>5852</v>
      </c>
      <c r="Q68" s="769"/>
      <c r="R68" s="769"/>
      <c r="S68" s="751" t="s">
        <v>1900</v>
      </c>
      <c r="T68" s="769"/>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5853</v>
      </c>
      <c r="C69" s="733" t="s">
        <v>5854</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5752</v>
      </c>
      <c r="B70" s="776" t="s">
        <v>5753</v>
      </c>
      <c r="C70" s="733" t="s">
        <v>5855</v>
      </c>
      <c r="D70" s="734" t="s">
        <v>127</v>
      </c>
      <c r="E70" s="769"/>
      <c r="F70" s="735" t="str">
        <f>HYPERLINK("https://www.youtube.com/watch?v=8BrDAvD-IV4","1:01.54")</f>
        <v>1:01.54</v>
      </c>
      <c r="G70" s="770" t="s">
        <v>3963</v>
      </c>
      <c r="H70" s="769"/>
      <c r="I70" s="769"/>
      <c r="J70" s="734" t="s">
        <v>5856</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5768</v>
      </c>
      <c r="B71" s="768" t="s">
        <v>5857</v>
      </c>
      <c r="C71" s="733" t="s">
        <v>5858</v>
      </c>
      <c r="D71" s="734" t="s">
        <v>5858</v>
      </c>
      <c r="E71" s="770"/>
      <c r="F71" s="769"/>
      <c r="G71" s="781"/>
      <c r="H71" s="769"/>
      <c r="I71" s="769"/>
      <c r="J71" s="773"/>
      <c r="K71" s="769"/>
      <c r="L71" s="734" t="s">
        <v>5859</v>
      </c>
      <c r="M71" s="769"/>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5860</v>
      </c>
      <c r="C72" s="733" t="s">
        <v>5861</v>
      </c>
      <c r="D72" s="734" t="s">
        <v>5861</v>
      </c>
      <c r="E72" s="734" t="s">
        <v>1400</v>
      </c>
      <c r="F72" s="769"/>
      <c r="G72" s="734" t="str">
        <f>HYPERLINK("https://clips.twitch.tv/OddYawningDurianWOOP","56.15")</f>
        <v>56.15</v>
      </c>
      <c r="H72" s="769"/>
      <c r="I72" s="769"/>
      <c r="J72" s="735" t="str">
        <f>HYPERLINK("https://youtu.be/HUwmtKe7cOY","56.54")</f>
        <v>56.54</v>
      </c>
      <c r="K72" s="769"/>
      <c r="L72" s="769"/>
      <c r="M72" s="769"/>
      <c r="N72" s="734" t="s">
        <v>3570</v>
      </c>
      <c r="O72" s="769"/>
      <c r="P72" s="769"/>
      <c r="Q72" s="769" t="s">
        <v>2185</v>
      </c>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5862</v>
      </c>
      <c r="C73" s="733" t="s">
        <v>239</v>
      </c>
      <c r="D73" s="734" t="s">
        <v>4038</v>
      </c>
      <c r="E73" s="769"/>
      <c r="F73" s="748"/>
      <c r="G73" s="769"/>
      <c r="H73" s="734" t="s">
        <v>1404</v>
      </c>
      <c r="I73" s="769" t="s">
        <v>2100</v>
      </c>
      <c r="J73" s="735" t="str">
        <f>HYPERLINK("https://youtu.be/vycxuqUj3Q4","56.44")</f>
        <v>56.44</v>
      </c>
      <c r="K73" s="734" t="s">
        <v>5863</v>
      </c>
      <c r="L73" s="734" t="s">
        <v>1950</v>
      </c>
      <c r="M73" s="734" t="s">
        <v>239</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5864</v>
      </c>
      <c r="B74" s="768" t="s">
        <v>5865</v>
      </c>
      <c r="C74" s="733" t="s">
        <v>5866</v>
      </c>
      <c r="D74" s="734" t="s">
        <v>5867</v>
      </c>
      <c r="E74" s="734" t="s">
        <v>5868</v>
      </c>
      <c r="F74" s="769"/>
      <c r="G74" s="769"/>
      <c r="H74" s="769"/>
      <c r="I74" s="769"/>
      <c r="J74" s="769"/>
      <c r="K74" s="769"/>
      <c r="L74" s="734" t="s">
        <v>4114</v>
      </c>
      <c r="M74" s="769"/>
      <c r="N74" s="769"/>
      <c r="O74" s="769"/>
      <c r="P74" s="769"/>
      <c r="Q74" s="769"/>
      <c r="R74" s="769"/>
      <c r="S74" s="769"/>
      <c r="T74" s="769"/>
      <c r="U74" s="769"/>
      <c r="V74" s="769"/>
      <c r="W74" s="734" t="s">
        <v>5866</v>
      </c>
      <c r="X74" s="769"/>
      <c r="Y74" s="769"/>
      <c r="Z74" s="769"/>
      <c r="AA74" s="769"/>
      <c r="AB74" s="769"/>
      <c r="AC74" s="769"/>
      <c r="AD74" s="769"/>
      <c r="AE74" s="769"/>
      <c r="AF74" s="769"/>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5869</v>
      </c>
      <c r="C75" s="733" t="s">
        <v>1762</v>
      </c>
      <c r="D75" s="748"/>
      <c r="E75" s="748"/>
      <c r="F75" s="748"/>
      <c r="G75" s="748"/>
      <c r="H75" s="769"/>
      <c r="I75" s="769"/>
      <c r="J75" s="748"/>
      <c r="K75" s="769"/>
      <c r="L75" s="748"/>
      <c r="M75" s="769"/>
      <c r="N75" s="748"/>
      <c r="O75" s="769"/>
      <c r="P75" s="734" t="s">
        <v>1762</v>
      </c>
      <c r="Q75" s="769"/>
      <c r="R75" s="769"/>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5870</v>
      </c>
      <c r="C76" s="733" t="s">
        <v>5080</v>
      </c>
      <c r="D76" s="734" t="s">
        <v>5871</v>
      </c>
      <c r="E76" s="734" t="s">
        <v>915</v>
      </c>
      <c r="F76" s="734" t="s">
        <v>348</v>
      </c>
      <c r="G76" s="734" t="s">
        <v>348</v>
      </c>
      <c r="H76" s="734" t="s">
        <v>769</v>
      </c>
      <c r="I76" s="769" t="s">
        <v>1053</v>
      </c>
      <c r="J76" s="734" t="s">
        <v>5080</v>
      </c>
      <c r="K76" s="769"/>
      <c r="L76" s="734" t="s">
        <v>540</v>
      </c>
      <c r="M76" s="769"/>
      <c r="N76" s="734" t="s">
        <v>5872</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5815</v>
      </c>
      <c r="B77" s="768" t="s">
        <v>5873</v>
      </c>
      <c r="C77" s="733" t="s">
        <v>4230</v>
      </c>
      <c r="D77" s="734" t="s">
        <v>4230</v>
      </c>
      <c r="E77" s="734" t="s">
        <v>1559</v>
      </c>
      <c r="F77" s="769" t="s">
        <v>2534</v>
      </c>
      <c r="G77" s="769"/>
      <c r="H77" s="769"/>
      <c r="I77" s="769" t="s">
        <v>3899</v>
      </c>
      <c r="J77" s="735" t="str">
        <f>HYPERLINK("https://youtu.be/HjDDp_Mj_yI","16.74")</f>
        <v>16.74</v>
      </c>
      <c r="K77" s="769"/>
      <c r="L77" s="769"/>
      <c r="M77" s="769"/>
      <c r="N77" s="751" t="s">
        <v>3571</v>
      </c>
      <c r="O77" s="769"/>
      <c r="P77" s="769"/>
      <c r="Q77" s="769" t="s">
        <v>3899</v>
      </c>
      <c r="R77" s="769"/>
      <c r="S77" s="769"/>
      <c r="T77" s="769"/>
      <c r="U77" s="769"/>
      <c r="V77" s="769"/>
      <c r="W77" s="769"/>
      <c r="X77" s="769"/>
      <c r="Y77" s="769"/>
      <c r="Z77" s="769"/>
      <c r="AA77" s="769"/>
      <c r="AB77" s="769"/>
      <c r="AC77" s="734" t="s">
        <v>5874</v>
      </c>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5875</v>
      </c>
      <c r="C78" s="733" t="s">
        <v>1734</v>
      </c>
      <c r="D78" s="734" t="s">
        <v>1734</v>
      </c>
      <c r="E78" s="769"/>
      <c r="F78" s="734" t="s">
        <v>1734</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5876</v>
      </c>
      <c r="C79" s="733" t="s">
        <v>2027</v>
      </c>
      <c r="D79" s="734" t="s">
        <v>2027</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69"/>
      <c r="AF79" s="734" t="s">
        <v>3276</v>
      </c>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5877</v>
      </c>
      <c r="C80" s="733" t="str">
        <f>HYPERLINK("https://clips.twitch.tv/TameArbitraryBurritoYouDontSay","15.00")</f>
        <v>15.00</v>
      </c>
      <c r="D80" s="734" t="s">
        <v>125</v>
      </c>
      <c r="E80" s="734" t="s">
        <v>638</v>
      </c>
      <c r="F80" s="734" t="s">
        <v>5878</v>
      </c>
      <c r="G80" s="751" t="s">
        <v>443</v>
      </c>
      <c r="H80" s="734" t="s">
        <v>443</v>
      </c>
      <c r="I80" s="769"/>
      <c r="J80" s="769"/>
      <c r="K80" s="737" t="s">
        <v>5879</v>
      </c>
      <c r="L80" s="757" t="s">
        <v>1951</v>
      </c>
      <c r="M80" s="769"/>
      <c r="N80" s="769"/>
      <c r="O80" s="769"/>
      <c r="P80" s="769"/>
      <c r="Q80" s="769"/>
      <c r="R80" s="769"/>
      <c r="S80" s="769"/>
      <c r="T80" s="734" t="str">
        <f>HYPERLINK("https://clips.twitch.tv/TameArbitraryBurritoYouDontSay","15.00")</f>
        <v>15.00</v>
      </c>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5818</v>
      </c>
      <c r="B81" s="768" t="s">
        <v>5880</v>
      </c>
      <c r="C81" s="733" t="s">
        <v>1673</v>
      </c>
      <c r="D81" s="734" t="s">
        <v>1673</v>
      </c>
      <c r="E81" s="769"/>
      <c r="F81" s="769"/>
      <c r="G81" s="769"/>
      <c r="H81" s="769"/>
      <c r="I81" s="735" t="str">
        <f>HYPERLINK("https://youtu.be/VjOXmvP4h2s","46.37")</f>
        <v>46.37</v>
      </c>
      <c r="J81" s="769" t="s">
        <v>5881</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5725</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5882</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5724</v>
      </c>
      <c r="B84" s="785"/>
      <c r="C84" s="733" t="s">
        <v>5883</v>
      </c>
      <c r="D84" s="786" t="s">
        <v>1457</v>
      </c>
      <c r="E84" s="786" t="s">
        <v>5883</v>
      </c>
      <c r="F84" s="787"/>
      <c r="G84" s="786" t="s">
        <v>447</v>
      </c>
      <c r="H84" s="787"/>
      <c r="I84" s="788" t="str">
        <f>HYPERLINK("https://youtu.be/ycBfir2aflI","41.70")</f>
        <v>41.70</v>
      </c>
      <c r="J84" s="788" t="str">
        <f>HYPERLINK("https://youtu.be/OxlK2SgEm_U","42.73")</f>
        <v>42.73</v>
      </c>
      <c r="K84" s="737" t="s">
        <v>1001</v>
      </c>
      <c r="L84" s="737" t="s">
        <v>1952</v>
      </c>
      <c r="M84" s="787"/>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5734</v>
      </c>
      <c r="B85" s="790"/>
      <c r="C85" s="733" t="s">
        <v>352</v>
      </c>
      <c r="D85" s="791"/>
      <c r="E85" s="786" t="s">
        <v>352</v>
      </c>
      <c r="F85" s="786" t="s">
        <v>352</v>
      </c>
      <c r="G85" s="792" t="s">
        <v>448</v>
      </c>
      <c r="H85" s="786" t="s">
        <v>1406</v>
      </c>
      <c r="I85" s="786" t="s">
        <v>2920</v>
      </c>
      <c r="J85" s="787" t="s">
        <v>1562</v>
      </c>
      <c r="K85" s="737" t="s">
        <v>1002</v>
      </c>
      <c r="L85" s="737" t="s">
        <v>1953</v>
      </c>
      <c r="M85" s="787"/>
      <c r="N85" s="792" t="s">
        <v>3573</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5738</v>
      </c>
      <c r="B86" s="790"/>
      <c r="C86" s="733" t="s">
        <v>1283</v>
      </c>
      <c r="D86" s="791"/>
      <c r="E86" s="786" t="s">
        <v>1283</v>
      </c>
      <c r="F86" s="787"/>
      <c r="G86" s="786" t="s">
        <v>4037</v>
      </c>
      <c r="H86" s="787"/>
      <c r="I86" s="793"/>
      <c r="J86" s="787"/>
      <c r="K86" s="787"/>
      <c r="L86" s="786" t="s">
        <v>5884</v>
      </c>
      <c r="M86" s="786" t="s">
        <v>3046</v>
      </c>
      <c r="N86" s="787"/>
      <c r="O86" s="787"/>
      <c r="P86" s="787"/>
      <c r="Q86" s="787"/>
      <c r="R86" s="787"/>
      <c r="S86" s="787"/>
      <c r="T86" s="787"/>
      <c r="U86" s="787"/>
      <c r="V86" s="787"/>
      <c r="W86" s="787"/>
      <c r="X86" s="787"/>
      <c r="Y86" s="787"/>
      <c r="Z86" s="792" t="s">
        <v>1798</v>
      </c>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5885</v>
      </c>
      <c r="B87" s="794" t="s">
        <v>5753</v>
      </c>
      <c r="C87" s="733" t="s">
        <v>5886</v>
      </c>
      <c r="D87" s="791"/>
      <c r="E87" s="786" t="s">
        <v>926</v>
      </c>
      <c r="F87" s="787"/>
      <c r="G87" s="786" t="s">
        <v>3063</v>
      </c>
      <c r="H87" s="787"/>
      <c r="I87" s="793" t="s">
        <v>3591</v>
      </c>
      <c r="J87" s="787"/>
      <c r="K87" s="787"/>
      <c r="L87" s="787"/>
      <c r="M87" s="787"/>
      <c r="N87" s="792" t="s">
        <v>1837</v>
      </c>
      <c r="O87" s="787"/>
      <c r="P87" s="787"/>
      <c r="Q87" s="787"/>
      <c r="R87" s="787"/>
      <c r="S87" s="787"/>
      <c r="T87" s="786" t="s">
        <v>5886</v>
      </c>
      <c r="U87" s="787"/>
      <c r="V87" s="787"/>
      <c r="W87" s="787"/>
      <c r="X87" s="787"/>
      <c r="Y87" s="787"/>
      <c r="Z87" s="786" t="s">
        <v>5887</v>
      </c>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5825</v>
      </c>
      <c r="B88" s="795" t="s">
        <v>5888</v>
      </c>
      <c r="C88" s="733" t="s">
        <v>772</v>
      </c>
      <c r="D88" s="791"/>
      <c r="E88" s="787"/>
      <c r="F88" s="787"/>
      <c r="G88" s="786" t="s">
        <v>449</v>
      </c>
      <c r="H88" s="787"/>
      <c r="I88" s="787" t="s">
        <v>5234</v>
      </c>
      <c r="J88" s="788" t="str">
        <f>HYPERLINK("https://youtu.be/amAFpVoAKyY","1:57.90")</f>
        <v>1:57.90</v>
      </c>
      <c r="K88" s="737" t="s">
        <v>1003</v>
      </c>
      <c r="L88" s="787"/>
      <c r="M88" s="787"/>
      <c r="N88" s="787"/>
      <c r="O88" s="787"/>
      <c r="P88" s="787"/>
      <c r="Q88" s="787"/>
      <c r="R88" s="787"/>
      <c r="S88" s="786" t="s">
        <v>772</v>
      </c>
      <c r="T88" s="787"/>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5889</v>
      </c>
      <c r="C89" s="733"/>
      <c r="D89" s="791"/>
      <c r="E89" s="787"/>
      <c r="F89" s="787"/>
      <c r="G89" s="786"/>
      <c r="H89" s="787"/>
      <c r="I89" s="787"/>
      <c r="J89" s="788"/>
      <c r="K89" s="787"/>
      <c r="L89" s="787"/>
      <c r="M89" s="787"/>
      <c r="N89" s="787"/>
      <c r="O89" s="787"/>
      <c r="P89" s="787"/>
      <c r="Q89" s="787"/>
      <c r="R89" s="787"/>
      <c r="S89" s="786"/>
      <c r="T89" s="787"/>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5832</v>
      </c>
      <c r="B90" s="795" t="s">
        <v>5890</v>
      </c>
      <c r="C90" s="733" t="s">
        <v>921</v>
      </c>
      <c r="D90" s="791"/>
      <c r="E90" s="786" t="s">
        <v>921</v>
      </c>
      <c r="F90" s="787"/>
      <c r="G90" s="787"/>
      <c r="H90" s="787"/>
      <c r="I90" s="787"/>
      <c r="J90" s="787"/>
      <c r="K90" s="737" t="s">
        <v>1004</v>
      </c>
      <c r="L90" s="788" t="s">
        <v>1954</v>
      </c>
      <c r="M90" s="787"/>
      <c r="N90" s="786" t="s">
        <v>3574</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5839</v>
      </c>
      <c r="B91" s="795" t="s">
        <v>5888</v>
      </c>
      <c r="C91" s="798" t="s">
        <v>1005</v>
      </c>
      <c r="D91" s="791"/>
      <c r="E91" s="787"/>
      <c r="F91" s="787"/>
      <c r="G91" s="792" t="s">
        <v>451</v>
      </c>
      <c r="H91" s="787"/>
      <c r="I91" s="787" t="s">
        <v>5891</v>
      </c>
      <c r="J91" s="787" t="s">
        <v>1708</v>
      </c>
      <c r="K91" s="737" t="s">
        <v>1005</v>
      </c>
      <c r="L91" s="787"/>
      <c r="M91" s="787"/>
      <c r="N91" s="792" t="s">
        <v>3575</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5892</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5734</v>
      </c>
      <c r="B93" s="800" t="s">
        <v>5888</v>
      </c>
      <c r="C93" s="733" t="s">
        <v>5893</v>
      </c>
      <c r="D93" s="786" t="s">
        <v>2605</v>
      </c>
      <c r="E93" s="786" t="s">
        <v>3833</v>
      </c>
      <c r="F93" s="787"/>
      <c r="G93" s="787"/>
      <c r="H93" s="787"/>
      <c r="I93" s="787"/>
      <c r="J93" s="788" t="str">
        <f>HYPERLINK("https://youtu.be/fN_8rgua0Xs","36.26")</f>
        <v>36.26</v>
      </c>
      <c r="K93" s="787"/>
      <c r="L93" s="787"/>
      <c r="M93" s="786" t="s">
        <v>5893</v>
      </c>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5892</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5738</v>
      </c>
      <c r="B95" s="800" t="s">
        <v>5888</v>
      </c>
      <c r="C95" s="733" t="s">
        <v>1834</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5892</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5864</v>
      </c>
      <c r="B97" s="795" t="s">
        <v>5753</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5892</v>
      </c>
      <c r="C98" s="733" t="s">
        <v>2107</v>
      </c>
      <c r="D98" s="791"/>
      <c r="E98" s="787"/>
      <c r="F98" s="787"/>
      <c r="G98" s="786" t="s">
        <v>453</v>
      </c>
      <c r="H98" s="787"/>
      <c r="I98" s="787" t="s">
        <v>5894</v>
      </c>
      <c r="J98" s="787"/>
      <c r="K98" s="737" t="s">
        <v>1889</v>
      </c>
      <c r="L98" s="787"/>
      <c r="M98" s="787"/>
      <c r="N98" s="792" t="s">
        <v>3577</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5815</v>
      </c>
      <c r="B99" s="795" t="s">
        <v>5816</v>
      </c>
      <c r="C99" s="733" t="s">
        <v>5884</v>
      </c>
      <c r="D99" s="786" t="s">
        <v>5884</v>
      </c>
      <c r="E99" s="786" t="s">
        <v>319</v>
      </c>
      <c r="F99" s="802" t="s">
        <v>2312</v>
      </c>
      <c r="G99" s="787"/>
      <c r="H99" s="787"/>
      <c r="I99" s="788" t="str">
        <f>HYPERLINK("https://youtu.be/NIfI1hsvvFQ","19.73")</f>
        <v>19.73</v>
      </c>
      <c r="J99" s="788" t="str">
        <f>HYPERLINK("https://youtu.be/vlD8b3WQME8","20.08")</f>
        <v>20.08</v>
      </c>
      <c r="K99" s="787"/>
      <c r="L99" s="787"/>
      <c r="M99" s="787"/>
      <c r="N99" s="786" t="s">
        <v>3578</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5817</v>
      </c>
      <c r="C100" s="733" t="s">
        <v>251</v>
      </c>
      <c r="D100" s="786" t="s">
        <v>454</v>
      </c>
      <c r="E100" s="787"/>
      <c r="F100" s="786" t="s">
        <v>358</v>
      </c>
      <c r="G100" s="786" t="s">
        <v>454</v>
      </c>
      <c r="H100" s="786" t="s">
        <v>843</v>
      </c>
      <c r="I100" s="787"/>
      <c r="J100" s="787"/>
      <c r="K100" s="737" t="s">
        <v>1008</v>
      </c>
      <c r="L100" s="786" t="s">
        <v>1566</v>
      </c>
      <c r="M100" s="787"/>
      <c r="N100" s="787"/>
      <c r="O100" s="787"/>
      <c r="P100" s="787"/>
      <c r="Q100" s="787"/>
      <c r="R100" s="787"/>
      <c r="S100" s="787"/>
      <c r="T100" s="786" t="s">
        <v>251</v>
      </c>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5818</v>
      </c>
      <c r="B101" s="795" t="s">
        <v>5895</v>
      </c>
      <c r="C101" s="733" t="s">
        <v>2211</v>
      </c>
      <c r="D101" s="791"/>
      <c r="E101" s="786" t="s">
        <v>2211</v>
      </c>
      <c r="F101" s="787"/>
      <c r="G101" s="787"/>
      <c r="H101" s="787"/>
      <c r="I101" s="787"/>
      <c r="J101" s="787" t="s">
        <v>4138</v>
      </c>
      <c r="K101" s="787"/>
      <c r="L101" s="786" t="s">
        <v>5896</v>
      </c>
      <c r="M101" s="787"/>
      <c r="N101" s="786" t="s">
        <v>3369</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5897</v>
      </c>
      <c r="C102" s="733" t="s">
        <v>2825</v>
      </c>
      <c r="D102" s="791"/>
      <c r="E102" s="786" t="s">
        <v>2825</v>
      </c>
      <c r="F102" s="793"/>
      <c r="G102" s="786" t="s">
        <v>395</v>
      </c>
      <c r="H102" s="787"/>
      <c r="I102" s="791"/>
      <c r="J102" s="787"/>
      <c r="K102" s="787"/>
      <c r="L102" s="737" t="s">
        <v>420</v>
      </c>
      <c r="M102" s="787"/>
      <c r="N102" s="786" t="s">
        <v>2640</v>
      </c>
      <c r="O102" s="787"/>
      <c r="P102" s="787"/>
      <c r="Q102" s="787" t="s">
        <v>5503</v>
      </c>
      <c r="R102" s="787" t="s">
        <v>1803</v>
      </c>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5898</v>
      </c>
      <c r="C103" s="733" t="s">
        <v>5899</v>
      </c>
      <c r="D103" s="786" t="s">
        <v>5899</v>
      </c>
      <c r="E103" s="792" t="s">
        <v>209</v>
      </c>
      <c r="F103" s="786" t="s">
        <v>359</v>
      </c>
      <c r="G103" s="787"/>
      <c r="H103" s="786" t="s">
        <v>2848</v>
      </c>
      <c r="I103" s="786" t="s">
        <v>1411</v>
      </c>
      <c r="J103" s="787"/>
      <c r="K103" s="737" t="s">
        <v>5900</v>
      </c>
      <c r="L103" s="787"/>
      <c r="M103" s="786" t="s">
        <v>5901</v>
      </c>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5902</v>
      </c>
      <c r="C104" s="733" t="s">
        <v>5903</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5904</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5905</v>
      </c>
      <c r="B106" s="785"/>
      <c r="C106" s="733" t="s">
        <v>360</v>
      </c>
      <c r="D106" s="791"/>
      <c r="E106" s="787"/>
      <c r="F106" s="786" t="s">
        <v>360</v>
      </c>
      <c r="G106" s="792" t="s">
        <v>3094</v>
      </c>
      <c r="H106" s="786" t="s">
        <v>1737</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2111</v>
      </c>
      <c r="D107" s="791"/>
      <c r="E107" s="787"/>
      <c r="F107" s="787"/>
      <c r="G107" s="792" t="s">
        <v>457</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5906</v>
      </c>
      <c r="B109" s="806"/>
      <c r="C109" s="733" t="s">
        <v>5907</v>
      </c>
      <c r="D109" s="786" t="s">
        <v>5907</v>
      </c>
      <c r="E109" s="787"/>
      <c r="F109" s="802"/>
      <c r="G109" s="786" t="s">
        <v>5907</v>
      </c>
      <c r="H109" s="787"/>
      <c r="I109" s="787"/>
      <c r="J109" s="787"/>
      <c r="K109" s="787"/>
      <c r="L109" s="787"/>
      <c r="M109" s="787"/>
      <c r="N109" s="787"/>
      <c r="O109" s="792" t="s">
        <v>5908</v>
      </c>
      <c r="P109" s="787"/>
      <c r="Q109" s="787"/>
      <c r="R109" s="787"/>
      <c r="S109" s="792" t="s">
        <v>5909</v>
      </c>
      <c r="T109" s="787"/>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5724</v>
      </c>
      <c r="B110" s="806"/>
      <c r="C110" s="733" t="s">
        <v>1285</v>
      </c>
      <c r="D110" s="791"/>
      <c r="E110" s="787"/>
      <c r="F110" s="792"/>
      <c r="G110" s="787"/>
      <c r="H110" s="786" t="s">
        <v>1409</v>
      </c>
      <c r="I110" s="787"/>
      <c r="J110" s="787"/>
      <c r="K110" s="737" t="s">
        <v>2048</v>
      </c>
      <c r="L110" s="786" t="s">
        <v>1955</v>
      </c>
      <c r="M110" s="787"/>
      <c r="N110" s="786" t="s">
        <v>3580</v>
      </c>
      <c r="O110" s="786" t="s">
        <v>2240</v>
      </c>
      <c r="P110" s="787"/>
      <c r="Q110" s="787"/>
      <c r="R110" s="787"/>
      <c r="S110" s="787"/>
      <c r="T110" s="787"/>
      <c r="U110" s="786" t="s">
        <v>1285</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5726</v>
      </c>
      <c r="B111" s="806"/>
      <c r="C111" s="733" t="s">
        <v>364</v>
      </c>
      <c r="D111" s="791"/>
      <c r="E111" s="786" t="s">
        <v>929</v>
      </c>
      <c r="F111" s="786" t="s">
        <v>364</v>
      </c>
      <c r="G111" s="786" t="s">
        <v>459</v>
      </c>
      <c r="H111" s="786" t="s">
        <v>1410</v>
      </c>
      <c r="I111" s="788" t="str">
        <f>HYPERLINK("https://youtu.be/6f5dBhAmU1g","42.10")</f>
        <v>42.10</v>
      </c>
      <c r="J111" s="787" t="s">
        <v>1414</v>
      </c>
      <c r="K111" s="737" t="s">
        <v>791</v>
      </c>
      <c r="L111" s="786" t="s">
        <v>1956</v>
      </c>
      <c r="M111" s="787"/>
      <c r="N111" s="792" t="s">
        <v>3581</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5734</v>
      </c>
      <c r="B112" s="808"/>
      <c r="C112" s="733" t="str">
        <f>HYPERLINK("https://youtu.be/BhEMFzn21Zg","28.57")</f>
        <v>28.57</v>
      </c>
      <c r="D112" s="791"/>
      <c r="E112" s="786" t="s">
        <v>2750</v>
      </c>
      <c r="F112" s="786" t="s">
        <v>257</v>
      </c>
      <c r="G112" s="786" t="s">
        <v>460</v>
      </c>
      <c r="H112" s="786" t="s">
        <v>1411</v>
      </c>
      <c r="I112" s="787" t="s">
        <v>648</v>
      </c>
      <c r="J112" s="787" t="s">
        <v>3135</v>
      </c>
      <c r="K112" s="737" t="s">
        <v>1014</v>
      </c>
      <c r="L112" s="786" t="s">
        <v>1957</v>
      </c>
      <c r="M112" s="787"/>
      <c r="N112" s="792" t="s">
        <v>177</v>
      </c>
      <c r="O112" s="787"/>
      <c r="P112" s="787"/>
      <c r="Q112" s="787" t="s">
        <v>291</v>
      </c>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5738</v>
      </c>
      <c r="B113" s="808"/>
      <c r="C113" s="733" t="s">
        <v>5910</v>
      </c>
      <c r="D113" s="786" t="s">
        <v>5910</v>
      </c>
      <c r="E113" s="786" t="s">
        <v>812</v>
      </c>
      <c r="F113" s="786" t="s">
        <v>5911</v>
      </c>
      <c r="G113" s="786" t="s">
        <v>1107</v>
      </c>
      <c r="H113" s="787"/>
      <c r="I113" s="787"/>
      <c r="J113" s="791"/>
      <c r="K113" s="787"/>
      <c r="L113" s="786" t="s">
        <v>5912</v>
      </c>
      <c r="M113" s="787"/>
      <c r="N113" s="787"/>
      <c r="O113" s="787"/>
      <c r="P113" s="787"/>
      <c r="Q113" s="787"/>
      <c r="R113" s="787"/>
      <c r="S113" s="787"/>
      <c r="T113" s="787"/>
      <c r="U113" s="787"/>
      <c r="V113" s="787"/>
      <c r="W113" s="787"/>
      <c r="X113" s="787"/>
      <c r="Y113" s="787"/>
      <c r="Z113" s="787"/>
      <c r="AA113" s="787"/>
      <c r="AB113" s="787"/>
      <c r="AC113" s="787"/>
      <c r="AD113" s="787"/>
      <c r="AE113" s="786" t="s">
        <v>5913</v>
      </c>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5752</v>
      </c>
      <c r="B114" s="808" t="s">
        <v>5914</v>
      </c>
      <c r="C114" s="733" t="s">
        <v>5915</v>
      </c>
      <c r="D114" s="791"/>
      <c r="E114" s="786" t="s">
        <v>5915</v>
      </c>
      <c r="F114" s="787"/>
      <c r="G114" s="787"/>
      <c r="H114" s="787"/>
      <c r="I114" s="787"/>
      <c r="J114" s="788" t="str">
        <f>HYPERLINK("https://youtu.be/tXG5xCfHZ2E","35.72")</f>
        <v>35.72</v>
      </c>
      <c r="K114" s="787"/>
      <c r="L114" s="787"/>
      <c r="M114" s="787"/>
      <c r="N114" s="792" t="s">
        <v>3583</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5916</v>
      </c>
      <c r="C115" s="733" t="s">
        <v>467</v>
      </c>
      <c r="D115" s="791"/>
      <c r="E115" s="787"/>
      <c r="F115" s="811"/>
      <c r="G115" s="786" t="s">
        <v>467</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5832</v>
      </c>
      <c r="B116" s="813" t="s">
        <v>5917</v>
      </c>
      <c r="C116" s="733" t="s">
        <v>5918</v>
      </c>
      <c r="D116" s="791"/>
      <c r="E116" s="787"/>
      <c r="F116" s="787"/>
      <c r="G116" s="787"/>
      <c r="H116" s="787"/>
      <c r="I116" s="791"/>
      <c r="J116" s="787"/>
      <c r="K116" s="787"/>
      <c r="L116" s="786" t="s">
        <v>4150</v>
      </c>
      <c r="M116" s="787"/>
      <c r="N116" s="786" t="s">
        <v>5102</v>
      </c>
      <c r="O116" s="787"/>
      <c r="P116" s="787"/>
      <c r="Q116" s="787"/>
      <c r="R116" s="787"/>
      <c r="S116" s="787"/>
      <c r="T116" s="787"/>
      <c r="U116" s="787"/>
      <c r="V116" s="787"/>
      <c r="W116" s="787"/>
      <c r="X116" s="787"/>
      <c r="Y116" s="792" t="s">
        <v>1105</v>
      </c>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5919</v>
      </c>
      <c r="C117" s="733" t="s">
        <v>5025</v>
      </c>
      <c r="D117" s="791"/>
      <c r="E117" s="786" t="s">
        <v>5920</v>
      </c>
      <c r="F117" s="787"/>
      <c r="G117" s="787"/>
      <c r="H117" s="787"/>
      <c r="I117" s="787"/>
      <c r="J117" s="791"/>
      <c r="K117" s="787"/>
      <c r="L117" s="787"/>
      <c r="M117" s="787"/>
      <c r="N117" s="814" t="s">
        <v>2520</v>
      </c>
      <c r="O117" s="787"/>
      <c r="P117" s="787"/>
      <c r="Q117" s="787"/>
      <c r="R117" s="787"/>
      <c r="S117" s="786" t="s">
        <v>5025</v>
      </c>
      <c r="T117" s="787"/>
      <c r="U117" s="787"/>
      <c r="V117" s="787"/>
      <c r="W117" s="787"/>
      <c r="X117" s="787"/>
      <c r="Y117" s="786" t="s">
        <v>2570</v>
      </c>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5921</v>
      </c>
      <c r="C118" s="733" t="s">
        <v>3331</v>
      </c>
      <c r="D118" s="791"/>
      <c r="E118" s="787"/>
      <c r="F118" s="792"/>
      <c r="G118" s="787"/>
      <c r="H118" s="811"/>
      <c r="I118" s="787"/>
      <c r="J118" s="791"/>
      <c r="K118" s="787"/>
      <c r="L118" s="787"/>
      <c r="M118" s="787"/>
      <c r="N118" s="787"/>
      <c r="O118" s="787"/>
      <c r="P118" s="787"/>
      <c r="Q118" s="787"/>
      <c r="R118" s="787"/>
      <c r="S118" s="815"/>
      <c r="T118" s="787"/>
      <c r="U118" s="787"/>
      <c r="V118" s="787"/>
      <c r="W118" s="787"/>
      <c r="X118" s="787"/>
      <c r="Y118" s="787"/>
      <c r="Z118" s="787"/>
      <c r="AA118" s="786" t="s">
        <v>3331</v>
      </c>
      <c r="AB118" s="787"/>
      <c r="AC118" s="787"/>
      <c r="AD118" s="787"/>
      <c r="AE118" s="787"/>
      <c r="AF118" s="787"/>
      <c r="AG118" s="787"/>
      <c r="AH118" s="787"/>
      <c r="AI118" s="787"/>
      <c r="AJ118" s="787"/>
      <c r="AK118" s="787"/>
      <c r="AL118" s="802" t="s">
        <v>5922</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5923</v>
      </c>
      <c r="C119" s="733" t="s">
        <v>144</v>
      </c>
      <c r="D119" s="786" t="s">
        <v>144</v>
      </c>
      <c r="E119" s="787"/>
      <c r="F119" s="786" t="s">
        <v>5924</v>
      </c>
      <c r="G119" s="786" t="s">
        <v>461</v>
      </c>
      <c r="H119" s="786" t="s">
        <v>1412</v>
      </c>
      <c r="I119" s="792"/>
      <c r="J119" s="791"/>
      <c r="K119" s="787"/>
      <c r="L119" s="786" t="s">
        <v>1958</v>
      </c>
      <c r="M119" s="787"/>
      <c r="N119" s="787"/>
      <c r="O119" s="787"/>
      <c r="P119" s="787"/>
      <c r="Q119" s="787"/>
      <c r="R119" s="787"/>
      <c r="S119" s="786" t="s">
        <v>777</v>
      </c>
      <c r="T119" s="787"/>
      <c r="U119" s="787"/>
      <c r="V119" s="787"/>
      <c r="W119" s="787"/>
      <c r="X119" s="787"/>
      <c r="Y119" s="787"/>
      <c r="Z119" s="787"/>
      <c r="AA119" s="787"/>
      <c r="AB119" s="787"/>
      <c r="AC119" s="787"/>
      <c r="AD119" s="787"/>
      <c r="AE119" s="787"/>
      <c r="AF119" s="787"/>
      <c r="AG119" s="787"/>
      <c r="AH119" s="787"/>
      <c r="AI119" s="787"/>
      <c r="AJ119" s="787"/>
      <c r="AK119" s="787"/>
      <c r="AL119" s="802" t="s">
        <v>5925</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5756</v>
      </c>
      <c r="B120" s="813" t="s">
        <v>5926</v>
      </c>
      <c r="C120" s="733" t="s">
        <v>5927</v>
      </c>
      <c r="D120" s="791"/>
      <c r="E120" s="786" t="s">
        <v>5928</v>
      </c>
      <c r="F120" s="787"/>
      <c r="G120" s="787"/>
      <c r="H120" s="786" t="s">
        <v>5927</v>
      </c>
      <c r="I120" s="787"/>
      <c r="J120" s="788" t="str">
        <f>HYPERLINK("https://youtu.be/wzsts4r5VHY","56.24")</f>
        <v>56.24</v>
      </c>
      <c r="K120" s="786" t="s">
        <v>5929</v>
      </c>
      <c r="L120" s="787"/>
      <c r="M120" s="787"/>
      <c r="N120" s="786" t="s">
        <v>3168</v>
      </c>
      <c r="O120" s="786" t="s">
        <v>2243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5930</v>
      </c>
      <c r="C121" s="733" t="s">
        <v>538</v>
      </c>
      <c r="D121" s="811"/>
      <c r="E121" s="787"/>
      <c r="F121" s="811"/>
      <c r="G121" s="811"/>
      <c r="H121" s="811"/>
      <c r="I121" s="787"/>
      <c r="J121" s="787"/>
      <c r="K121" s="786" t="s">
        <v>538</v>
      </c>
      <c r="L121" s="811"/>
      <c r="M121" s="787"/>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9"/>
      <c r="B122" s="810" t="s">
        <v>5931</v>
      </c>
      <c r="C122" s="733" t="s">
        <v>5932</v>
      </c>
      <c r="D122" s="786" t="s">
        <v>366</v>
      </c>
      <c r="E122" s="787"/>
      <c r="F122" s="786" t="s">
        <v>5933</v>
      </c>
      <c r="G122" s="786" t="s">
        <v>462</v>
      </c>
      <c r="H122" s="786" t="s">
        <v>1413</v>
      </c>
      <c r="I122" s="787" t="s">
        <v>283</v>
      </c>
      <c r="J122" s="787"/>
      <c r="K122" s="787"/>
      <c r="L122" s="786" t="s">
        <v>451</v>
      </c>
      <c r="M122" s="787"/>
      <c r="N122" s="787"/>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5" t="s">
        <v>5768</v>
      </c>
      <c r="B123" s="813" t="s">
        <v>5934</v>
      </c>
      <c r="C123" s="733" t="s">
        <v>3773</v>
      </c>
      <c r="D123" s="791"/>
      <c r="E123" s="786" t="s">
        <v>3773</v>
      </c>
      <c r="F123" s="787"/>
      <c r="G123" s="787"/>
      <c r="H123" s="811"/>
      <c r="I123" s="787"/>
      <c r="J123" s="787"/>
      <c r="K123" s="792"/>
      <c r="L123" s="787"/>
      <c r="M123" s="787"/>
      <c r="N123" s="792" t="s">
        <v>2489</v>
      </c>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9"/>
      <c r="B124" s="810" t="s">
        <v>5935</v>
      </c>
      <c r="C124" s="733" t="s">
        <v>5766</v>
      </c>
      <c r="D124" s="791"/>
      <c r="E124" s="786" t="s">
        <v>5766</v>
      </c>
      <c r="F124" s="787"/>
      <c r="G124" s="792" t="s">
        <v>463</v>
      </c>
      <c r="H124" s="786" t="s">
        <v>5936</v>
      </c>
      <c r="I124" s="787"/>
      <c r="J124" s="787"/>
      <c r="K124" s="737" t="s">
        <v>5937</v>
      </c>
      <c r="L124" s="737" t="s">
        <v>1959</v>
      </c>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5" t="s">
        <v>5774</v>
      </c>
      <c r="B125" s="813" t="s">
        <v>5938</v>
      </c>
      <c r="C125" s="733" t="str">
        <f>HYPERLINK("https://youtu.be/KomZysL4CgE","1:10.59")</f>
        <v>1:10.59</v>
      </c>
      <c r="D125" s="791"/>
      <c r="E125" s="787"/>
      <c r="F125" s="787"/>
      <c r="G125" s="787"/>
      <c r="H125" s="787"/>
      <c r="I125" s="787"/>
      <c r="J125" s="788" t="str">
        <f>HYPERLINK("https://youtu.be/KomZysL4CgE","1:10.59")</f>
        <v>1:10.59</v>
      </c>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9"/>
      <c r="B126" s="810" t="s">
        <v>5939</v>
      </c>
      <c r="C126" s="733"/>
      <c r="D126" s="791"/>
      <c r="E126" s="787"/>
      <c r="F126" s="787"/>
      <c r="G126" s="787"/>
      <c r="H126" s="787"/>
      <c r="I126" s="787"/>
      <c r="J126" s="787"/>
      <c r="K126" s="787"/>
      <c r="L126" s="787"/>
      <c r="M126" s="787"/>
      <c r="N126" s="787"/>
      <c r="O126" s="787"/>
      <c r="P126" s="787"/>
      <c r="Q126" s="787"/>
      <c r="R126" s="787"/>
      <c r="S126" s="787"/>
      <c r="T126" s="787"/>
      <c r="U126" s="787"/>
      <c r="V126" s="787"/>
      <c r="W126" s="787"/>
      <c r="X126" s="787"/>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7" t="s">
        <v>5734</v>
      </c>
      <c r="B127" s="808" t="s">
        <v>5938</v>
      </c>
      <c r="C127" s="733" t="s">
        <v>559</v>
      </c>
      <c r="D127" s="786" t="s">
        <v>559</v>
      </c>
      <c r="E127" s="786" t="s">
        <v>1895</v>
      </c>
      <c r="F127" s="786" t="s">
        <v>5940</v>
      </c>
      <c r="G127" s="787"/>
      <c r="H127" s="787"/>
      <c r="I127" s="787"/>
      <c r="J127" s="787" t="s">
        <v>2898</v>
      </c>
      <c r="K127" s="787"/>
      <c r="L127" s="786" t="s">
        <v>2099</v>
      </c>
      <c r="M127" s="787"/>
      <c r="N127" s="786" t="s">
        <v>253</v>
      </c>
      <c r="O127" s="787"/>
      <c r="P127" s="787"/>
      <c r="Q127" s="787"/>
      <c r="R127" s="787"/>
      <c r="S127" s="787"/>
      <c r="T127" s="787"/>
      <c r="U127" s="786" t="s">
        <v>395</v>
      </c>
      <c r="V127" s="787"/>
      <c r="W127" s="787"/>
      <c r="X127" s="787"/>
      <c r="Y127" s="792" t="s">
        <v>1216</v>
      </c>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9"/>
      <c r="B128" s="810" t="s">
        <v>5939</v>
      </c>
      <c r="C128" s="733" t="s">
        <v>5941</v>
      </c>
      <c r="D128" s="786" t="s">
        <v>5941</v>
      </c>
      <c r="E128" s="786" t="s">
        <v>933</v>
      </c>
      <c r="F128" s="786" t="s">
        <v>5941</v>
      </c>
      <c r="G128" s="787"/>
      <c r="H128" s="786" t="s">
        <v>1415</v>
      </c>
      <c r="I128" s="788" t="str">
        <f>HYPERLINK("https://youtu.be/NPrbRwZDn1I","27.54")</f>
        <v>27.54</v>
      </c>
      <c r="J128" s="788" t="str">
        <f>HYPERLINK("https://youtu.be/gwRV1gD1ndo","27.79")</f>
        <v>27.79</v>
      </c>
      <c r="K128" s="737" t="s">
        <v>284</v>
      </c>
      <c r="L128" s="757" t="s">
        <v>1960</v>
      </c>
      <c r="M128" s="787"/>
      <c r="N128" s="786" t="s">
        <v>2491</v>
      </c>
      <c r="O128" s="786" t="s">
        <v>1739</v>
      </c>
      <c r="P128" s="787"/>
      <c r="Q128" s="787" t="s">
        <v>5942</v>
      </c>
      <c r="R128" s="787" t="s">
        <v>182</v>
      </c>
      <c r="S128" s="787"/>
      <c r="T128" s="802" t="s">
        <v>5943</v>
      </c>
      <c r="U128" s="787"/>
      <c r="V128" s="787"/>
      <c r="W128" s="787"/>
      <c r="X128" s="787"/>
      <c r="Y128" s="792" t="s">
        <v>1957</v>
      </c>
      <c r="Z128" s="787"/>
      <c r="AA128" s="787"/>
      <c r="AB128" s="787"/>
      <c r="AC128" s="787"/>
      <c r="AD128" s="787"/>
      <c r="AE128" s="787"/>
      <c r="AF128" s="787"/>
      <c r="AG128" s="787"/>
      <c r="AH128" s="787"/>
      <c r="AI128" s="787"/>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7" t="s">
        <v>5944</v>
      </c>
      <c r="B129" s="816" t="s">
        <v>5945</v>
      </c>
      <c r="C129" s="733" t="s">
        <v>5946</v>
      </c>
      <c r="D129" s="786" t="s">
        <v>5946</v>
      </c>
      <c r="E129" s="802"/>
      <c r="F129" s="787"/>
      <c r="G129" s="786" t="s">
        <v>5947</v>
      </c>
      <c r="H129" s="817"/>
      <c r="I129" s="802" t="s">
        <v>5948</v>
      </c>
      <c r="J129" s="802" t="s">
        <v>5949</v>
      </c>
      <c r="K129" s="737" t="s">
        <v>1019</v>
      </c>
      <c r="L129" s="787"/>
      <c r="M129" s="787" t="s">
        <v>5950</v>
      </c>
      <c r="N129" s="787"/>
      <c r="O129" s="787"/>
      <c r="P129" s="787"/>
      <c r="Q129" s="787" t="s">
        <v>3876</v>
      </c>
      <c r="R129" s="787"/>
      <c r="S129" s="787"/>
      <c r="T129" s="787"/>
      <c r="U129" s="787"/>
      <c r="V129" s="787"/>
      <c r="W129" s="787"/>
      <c r="X129" s="787"/>
      <c r="Y129" s="787"/>
      <c r="Z129" s="787"/>
      <c r="AA129" s="787"/>
      <c r="AB129" s="787"/>
      <c r="AC129" s="787"/>
      <c r="AD129" s="787"/>
      <c r="AE129" s="787"/>
      <c r="AF129" s="786" t="s">
        <v>5231</v>
      </c>
      <c r="AG129" s="787"/>
      <c r="AH129" s="787"/>
      <c r="AI129" s="802" t="s">
        <v>5951</v>
      </c>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5952</v>
      </c>
      <c r="C130" s="733" t="s">
        <v>5953</v>
      </c>
      <c r="D130" s="791"/>
      <c r="E130" s="786" t="s">
        <v>934</v>
      </c>
      <c r="F130" s="815"/>
      <c r="G130" s="787"/>
      <c r="H130" s="786" t="s">
        <v>5953</v>
      </c>
      <c r="I130" s="815"/>
      <c r="J130" s="787"/>
      <c r="K130" s="787"/>
      <c r="L130" s="815"/>
      <c r="M130" s="787"/>
      <c r="N130" s="792" t="s">
        <v>3582</v>
      </c>
      <c r="O130" s="815"/>
      <c r="P130" s="787"/>
      <c r="Q130" s="787"/>
      <c r="R130" s="787"/>
      <c r="S130" s="787"/>
      <c r="T130" s="787"/>
      <c r="U130" s="787"/>
      <c r="V130" s="787"/>
      <c r="W130" s="787"/>
      <c r="X130" s="787"/>
      <c r="Y130" s="787"/>
      <c r="Z130" s="787"/>
      <c r="AA130" s="787"/>
      <c r="AB130" s="791"/>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5954</v>
      </c>
      <c r="C131" s="733" t="s">
        <v>5566</v>
      </c>
      <c r="D131" s="786" t="s">
        <v>150</v>
      </c>
      <c r="E131" s="787"/>
      <c r="F131" s="815"/>
      <c r="G131" s="787"/>
      <c r="H131" s="817"/>
      <c r="I131" s="786" t="s">
        <v>1106</v>
      </c>
      <c r="J131" s="787"/>
      <c r="K131" s="787"/>
      <c r="L131" s="787"/>
      <c r="M131" s="787"/>
      <c r="N131" s="787"/>
      <c r="O131" s="787"/>
      <c r="P131" s="787"/>
      <c r="Q131" s="787"/>
      <c r="R131" s="787"/>
      <c r="S131" s="787"/>
      <c r="T131" s="787"/>
      <c r="U131" s="787"/>
      <c r="V131" s="787"/>
      <c r="W131" s="787"/>
      <c r="X131" s="787"/>
      <c r="Y131" s="787"/>
      <c r="Z131" s="787"/>
      <c r="AA131" s="787"/>
      <c r="AB131" s="788" t="str">
        <f>HYPERLINK("https://youtu.be/_0JbK5D6GCQ","1:25.92")</f>
        <v>1:25.92</v>
      </c>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9"/>
      <c r="B132" s="810" t="s">
        <v>5955</v>
      </c>
      <c r="C132" s="733" t="s">
        <v>650</v>
      </c>
      <c r="D132" s="791"/>
      <c r="E132" s="787"/>
      <c r="F132" s="786" t="s">
        <v>5956</v>
      </c>
      <c r="G132" s="787"/>
      <c r="H132" s="786" t="s">
        <v>1416</v>
      </c>
      <c r="I132" s="815"/>
      <c r="J132" s="787"/>
      <c r="K132" s="787"/>
      <c r="L132" s="786" t="s">
        <v>1961</v>
      </c>
      <c r="M132" s="787"/>
      <c r="N132" s="787"/>
      <c r="O132" s="786" t="s">
        <v>2246</v>
      </c>
      <c r="P132" s="787"/>
      <c r="Q132" s="787"/>
      <c r="R132" s="787"/>
      <c r="S132" s="787"/>
      <c r="T132" s="787"/>
      <c r="U132" s="787"/>
      <c r="V132" s="787"/>
      <c r="W132" s="787"/>
      <c r="X132" s="787"/>
      <c r="Y132" s="787"/>
      <c r="Z132" s="787"/>
      <c r="AA132" s="787"/>
      <c r="AB132" s="791"/>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7" t="s">
        <v>5957</v>
      </c>
      <c r="B133" s="816" t="s">
        <v>5945</v>
      </c>
      <c r="C133" s="733" t="s">
        <v>3529</v>
      </c>
      <c r="D133" s="786" t="s">
        <v>3529</v>
      </c>
      <c r="E133" s="815"/>
      <c r="F133" s="787"/>
      <c r="G133" s="787"/>
      <c r="H133" s="787"/>
      <c r="I133" s="786" t="s">
        <v>366</v>
      </c>
      <c r="J133" s="787"/>
      <c r="K133" s="787"/>
      <c r="L133" s="787"/>
      <c r="M133" s="815"/>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5952</v>
      </c>
      <c r="C134" s="733"/>
      <c r="D134" s="815"/>
      <c r="E134" s="815"/>
      <c r="F134" s="787"/>
      <c r="G134" s="787"/>
      <c r="H134" s="787"/>
      <c r="I134" s="787"/>
      <c r="J134" s="787"/>
      <c r="K134" s="787"/>
      <c r="L134" s="787"/>
      <c r="M134" s="815"/>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5954</v>
      </c>
      <c r="C135" s="733" t="s">
        <v>4725</v>
      </c>
      <c r="D135" s="815"/>
      <c r="E135" s="815"/>
      <c r="F135" s="787"/>
      <c r="G135" s="787"/>
      <c r="H135" s="787"/>
      <c r="I135" s="786" t="s">
        <v>4725</v>
      </c>
      <c r="J135" s="787"/>
      <c r="K135" s="787"/>
      <c r="L135" s="787"/>
      <c r="M135" s="815"/>
      <c r="N135" s="787"/>
      <c r="O135" s="787"/>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9"/>
      <c r="B136" s="810" t="s">
        <v>5955</v>
      </c>
      <c r="C136" s="733" t="s">
        <v>5033</v>
      </c>
      <c r="D136" s="815"/>
      <c r="E136" s="815"/>
      <c r="F136" s="786" t="s">
        <v>4464</v>
      </c>
      <c r="G136" s="787"/>
      <c r="H136" s="787"/>
      <c r="I136" s="786" t="s">
        <v>5033</v>
      </c>
      <c r="J136" s="787"/>
      <c r="K136" s="787"/>
      <c r="L136" s="787"/>
      <c r="M136" s="815"/>
      <c r="N136" s="787"/>
      <c r="O136" s="786" t="s">
        <v>3486</v>
      </c>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7" t="s">
        <v>5958</v>
      </c>
      <c r="B137" s="816" t="s">
        <v>5959</v>
      </c>
      <c r="C137" s="733"/>
      <c r="D137" s="815"/>
      <c r="E137" s="815"/>
      <c r="F137" s="787"/>
      <c r="G137" s="787"/>
      <c r="H137" s="787"/>
      <c r="I137" s="787"/>
      <c r="J137" s="787"/>
      <c r="K137" s="787"/>
      <c r="L137" s="787"/>
      <c r="M137" s="815"/>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9"/>
      <c r="B138" s="810" t="s">
        <v>5960</v>
      </c>
      <c r="C138" s="733"/>
      <c r="D138" s="815"/>
      <c r="E138" s="815"/>
      <c r="F138" s="787"/>
      <c r="G138" s="787"/>
      <c r="H138" s="787"/>
      <c r="I138" s="787"/>
      <c r="J138" s="787"/>
      <c r="K138" s="787"/>
      <c r="L138" s="787"/>
      <c r="M138" s="815"/>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7" t="s">
        <v>5961</v>
      </c>
      <c r="B139" s="816" t="s">
        <v>5962</v>
      </c>
      <c r="C139" s="733" t="s">
        <v>2664</v>
      </c>
      <c r="D139" s="815"/>
      <c r="E139" s="815"/>
      <c r="F139" s="786" t="s">
        <v>1473</v>
      </c>
      <c r="G139" s="787"/>
      <c r="H139" s="787"/>
      <c r="I139" s="786" t="s">
        <v>5963</v>
      </c>
      <c r="J139" s="787"/>
      <c r="K139" s="787"/>
      <c r="L139" s="787"/>
      <c r="M139" s="815"/>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5964</v>
      </c>
      <c r="C140" s="733" t="s">
        <v>507</v>
      </c>
      <c r="D140" s="815"/>
      <c r="E140" s="815"/>
      <c r="F140" s="787"/>
      <c r="G140" s="787"/>
      <c r="H140" s="787"/>
      <c r="I140" s="787"/>
      <c r="J140" s="787"/>
      <c r="K140" s="787"/>
      <c r="L140" s="787"/>
      <c r="M140" s="815"/>
      <c r="N140" s="787"/>
      <c r="O140" s="787"/>
      <c r="P140" s="787"/>
      <c r="Q140" s="787"/>
      <c r="R140" s="787"/>
      <c r="S140" s="787"/>
      <c r="T140" s="787"/>
      <c r="U140" s="787"/>
      <c r="V140" s="787"/>
      <c r="W140" s="787"/>
      <c r="X140" s="787"/>
      <c r="Y140" s="787"/>
      <c r="Z140" s="787"/>
      <c r="AA140" s="787"/>
      <c r="AB140" s="787"/>
      <c r="AC140" s="787"/>
      <c r="AD140" s="787"/>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5965</v>
      </c>
      <c r="C141" s="733" t="s">
        <v>507</v>
      </c>
      <c r="D141" s="815"/>
      <c r="E141" s="815"/>
      <c r="F141" s="787"/>
      <c r="G141" s="787"/>
      <c r="H141" s="787"/>
      <c r="I141" s="786" t="s">
        <v>5966</v>
      </c>
      <c r="J141" s="787"/>
      <c r="K141" s="787"/>
      <c r="L141" s="787"/>
      <c r="M141" s="815"/>
      <c r="N141" s="787"/>
      <c r="O141" s="787"/>
      <c r="P141" s="787"/>
      <c r="Q141" s="787"/>
      <c r="R141" s="787"/>
      <c r="S141" s="787"/>
      <c r="T141" s="787"/>
      <c r="U141" s="787"/>
      <c r="V141" s="787"/>
      <c r="W141" s="787"/>
      <c r="X141" s="787"/>
      <c r="Y141" s="787"/>
      <c r="Z141" s="787"/>
      <c r="AA141" s="787"/>
      <c r="AB141" s="787"/>
      <c r="AC141" s="787"/>
      <c r="AD141" s="787"/>
      <c r="AE141" s="786" t="s">
        <v>507</v>
      </c>
      <c r="AF141" s="787"/>
      <c r="AG141" s="787"/>
      <c r="AH141" s="787"/>
      <c r="AI141" s="787"/>
      <c r="AJ141" s="787"/>
      <c r="AK141" s="787"/>
      <c r="AL141" s="787"/>
      <c r="AM141" s="787"/>
      <c r="AN141" s="787"/>
      <c r="AO141" s="787"/>
      <c r="AP141" s="787"/>
      <c r="AQ141" s="787"/>
      <c r="AR141" s="787"/>
      <c r="AS141" s="787"/>
      <c r="AT141" s="787"/>
      <c r="AU141" s="787"/>
      <c r="AV141" s="787"/>
      <c r="AW141" s="787"/>
      <c r="AX141" s="787"/>
      <c r="AY141" s="787"/>
      <c r="AZ141" s="787"/>
      <c r="BA141" s="787"/>
      <c r="BB141" s="787"/>
    </row>
    <row r="142" ht="15.75" customHeight="1">
      <c r="A142" s="809"/>
      <c r="B142" s="810" t="s">
        <v>5967</v>
      </c>
      <c r="C142" s="733" t="s">
        <v>5031</v>
      </c>
      <c r="D142" s="815"/>
      <c r="E142" s="815"/>
      <c r="F142" s="786" t="s">
        <v>5968</v>
      </c>
      <c r="G142" s="787"/>
      <c r="H142" s="786"/>
      <c r="I142" s="787"/>
      <c r="J142" s="787"/>
      <c r="K142" s="787"/>
      <c r="L142" s="787"/>
      <c r="M142" s="815"/>
      <c r="N142" s="787"/>
      <c r="O142" s="787"/>
      <c r="P142" s="786" t="s">
        <v>5031</v>
      </c>
      <c r="Q142" s="787"/>
      <c r="R142" s="787"/>
      <c r="S142" s="787"/>
      <c r="T142" s="787"/>
      <c r="U142" s="787"/>
      <c r="V142" s="787"/>
      <c r="W142" s="787"/>
      <c r="X142" s="786"/>
      <c r="Y142" s="787"/>
      <c r="Z142" s="787"/>
      <c r="AA142" s="787"/>
      <c r="AB142" s="787"/>
      <c r="AC142" s="786"/>
      <c r="AD142" s="786"/>
      <c r="AE142" s="787"/>
      <c r="AF142" s="787"/>
      <c r="AG142" s="786"/>
      <c r="AH142" s="787"/>
      <c r="AI142" s="787"/>
      <c r="AJ142" s="787"/>
      <c r="AK142" s="787"/>
      <c r="AL142" s="787"/>
      <c r="AM142" s="786"/>
      <c r="AN142" s="786"/>
      <c r="AO142" s="786"/>
      <c r="AP142" s="786"/>
      <c r="AQ142" s="786"/>
      <c r="AR142" s="786"/>
      <c r="AS142" s="786"/>
      <c r="AT142" s="786"/>
      <c r="AU142" s="786"/>
      <c r="AV142" s="786"/>
      <c r="AW142" s="786"/>
      <c r="AX142" s="786"/>
      <c r="AY142" s="786"/>
      <c r="AZ142" s="786"/>
      <c r="BA142" s="786"/>
      <c r="BB142" s="786"/>
    </row>
    <row r="143" ht="15.75" customHeight="1">
      <c r="A143" s="807" t="s">
        <v>5752</v>
      </c>
      <c r="B143" s="816"/>
      <c r="C143" s="733" t="s">
        <v>783</v>
      </c>
      <c r="D143" s="786" t="s">
        <v>5969</v>
      </c>
      <c r="E143" s="786" t="s">
        <v>5970</v>
      </c>
      <c r="F143" s="787"/>
      <c r="G143" s="787"/>
      <c r="H143" s="787"/>
      <c r="I143" s="787"/>
      <c r="J143" s="787"/>
      <c r="K143" s="787"/>
      <c r="L143" s="787"/>
      <c r="M143" s="815"/>
      <c r="N143" s="792" t="s">
        <v>3584</v>
      </c>
      <c r="O143" s="787"/>
      <c r="P143" s="787"/>
      <c r="Q143" s="787"/>
      <c r="R143" s="787"/>
      <c r="S143" s="786" t="s">
        <v>783</v>
      </c>
      <c r="T143" s="787"/>
      <c r="U143" s="787"/>
      <c r="V143" s="787"/>
      <c r="W143" s="787"/>
      <c r="X143" s="787"/>
      <c r="Y143" s="787"/>
      <c r="Z143" s="787"/>
      <c r="AA143" s="787"/>
      <c r="AB143" s="787"/>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5" t="s">
        <v>5815</v>
      </c>
      <c r="B144" s="818" t="s">
        <v>5971</v>
      </c>
      <c r="C144" s="733" t="s">
        <v>2247</v>
      </c>
      <c r="D144" s="791"/>
      <c r="E144" s="786" t="s">
        <v>2247</v>
      </c>
      <c r="F144" s="787"/>
      <c r="G144" s="787"/>
      <c r="H144" s="786" t="s">
        <v>2247</v>
      </c>
      <c r="I144" s="787"/>
      <c r="J144" s="787"/>
      <c r="K144" s="787"/>
      <c r="L144" s="786" t="s">
        <v>3997</v>
      </c>
      <c r="M144" s="787"/>
      <c r="N144" s="802" t="s">
        <v>2327</v>
      </c>
      <c r="O144" s="786" t="s">
        <v>2247</v>
      </c>
      <c r="P144" s="787"/>
      <c r="Q144" s="787"/>
      <c r="R144" s="787"/>
      <c r="S144" s="787"/>
      <c r="T144" s="787"/>
      <c r="U144" s="786" t="s">
        <v>2247</v>
      </c>
      <c r="V144" s="787"/>
      <c r="W144" s="787"/>
      <c r="X144" s="787"/>
      <c r="Y144" s="787"/>
      <c r="Z144" s="787"/>
      <c r="AA144" s="787"/>
      <c r="AB144" s="787"/>
      <c r="AC144" s="786" t="s">
        <v>5972</v>
      </c>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9"/>
      <c r="B145" s="810" t="s">
        <v>5973</v>
      </c>
      <c r="C145" s="733" t="s">
        <v>1461</v>
      </c>
      <c r="D145" s="786" t="s">
        <v>5974</v>
      </c>
      <c r="E145" s="786" t="s">
        <v>741</v>
      </c>
      <c r="F145" s="787"/>
      <c r="G145" s="787"/>
      <c r="H145" s="786" t="s">
        <v>1417</v>
      </c>
      <c r="I145" s="787"/>
      <c r="J145" s="787"/>
      <c r="K145" s="737" t="s">
        <v>590</v>
      </c>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5818</v>
      </c>
      <c r="B146" s="806"/>
      <c r="C146" s="733" t="s">
        <v>5975</v>
      </c>
      <c r="D146" s="791"/>
      <c r="E146" s="787"/>
      <c r="F146" s="787"/>
      <c r="G146" s="792" t="s">
        <v>466</v>
      </c>
      <c r="H146" s="787"/>
      <c r="I146" s="786" t="s">
        <v>5975</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5" t="s">
        <v>57</v>
      </c>
      <c r="B147" s="813" t="s">
        <v>5976</v>
      </c>
      <c r="C147" s="733" t="s">
        <v>653</v>
      </c>
      <c r="D147" s="791"/>
      <c r="E147" s="787"/>
      <c r="F147" s="787"/>
      <c r="G147" s="786" t="s">
        <v>469</v>
      </c>
      <c r="H147" s="787"/>
      <c r="I147" s="786" t="s">
        <v>653</v>
      </c>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ht="15.75" customHeight="1">
      <c r="A148" s="809"/>
      <c r="B148" s="810" t="s">
        <v>5977</v>
      </c>
      <c r="C148" s="819"/>
      <c r="D148" s="791"/>
      <c r="E148" s="787"/>
      <c r="F148" s="787"/>
      <c r="G148" s="787"/>
      <c r="H148" s="787"/>
      <c r="I148" s="787"/>
      <c r="J148" s="787"/>
      <c r="K148" s="787"/>
      <c r="L148" s="787"/>
      <c r="M148" s="787"/>
      <c r="N148" s="787"/>
      <c r="O148" s="787"/>
      <c r="P148" s="787"/>
      <c r="Q148" s="787"/>
      <c r="R148" s="787"/>
      <c r="S148" s="787"/>
      <c r="T148" s="787"/>
      <c r="U148" s="787"/>
      <c r="V148" s="787"/>
      <c r="W148" s="787"/>
      <c r="X148" s="787"/>
      <c r="Y148" s="787"/>
      <c r="Z148" s="787"/>
      <c r="AA148" s="787"/>
      <c r="AB148" s="787"/>
      <c r="AC148" s="787"/>
      <c r="AD148" s="787"/>
      <c r="AE148" s="787"/>
      <c r="AF148" s="787"/>
      <c r="AG148" s="787"/>
      <c r="AH148" s="787"/>
      <c r="AI148" s="787"/>
      <c r="AJ148" s="787"/>
      <c r="AK148" s="787"/>
      <c r="AL148" s="787"/>
      <c r="AM148" s="787"/>
      <c r="AN148" s="787"/>
      <c r="AO148" s="787"/>
      <c r="AP148" s="787"/>
      <c r="AQ148" s="787"/>
      <c r="AR148" s="787"/>
      <c r="AS148" s="787"/>
      <c r="AT148" s="787"/>
      <c r="AU148" s="787"/>
      <c r="AV148" s="787"/>
      <c r="AW148" s="787"/>
      <c r="AX148" s="787"/>
      <c r="AY148" s="787"/>
      <c r="AZ148" s="787"/>
      <c r="BA148" s="787"/>
      <c r="BB148" s="787"/>
    </row>
    <row r="149">
      <c r="A149" s="820" t="s">
        <v>39</v>
      </c>
      <c r="D149" s="821"/>
      <c r="E149" s="821"/>
      <c r="F149" s="821"/>
      <c r="G149" s="821"/>
      <c r="H149" s="821"/>
      <c r="I149" s="821"/>
      <c r="J149" s="821"/>
      <c r="K149" s="821"/>
      <c r="L149" s="821"/>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1"/>
      <c r="AJ149" s="821"/>
      <c r="AK149" s="821"/>
      <c r="AL149" s="821"/>
      <c r="AM149" s="821"/>
      <c r="AN149" s="821"/>
      <c r="AO149" s="821"/>
      <c r="AP149" s="821"/>
      <c r="AQ149" s="821"/>
      <c r="AR149" s="821"/>
      <c r="AS149" s="821"/>
      <c r="AT149" s="821"/>
      <c r="AU149" s="821"/>
      <c r="AV149" s="821"/>
      <c r="AW149" s="821"/>
      <c r="AX149" s="821"/>
      <c r="AY149" s="821"/>
      <c r="AZ149" s="821"/>
      <c r="BA149" s="821"/>
      <c r="BB149" s="821"/>
    </row>
    <row r="150" ht="15.75" customHeight="1">
      <c r="A150" s="822" t="s">
        <v>5978</v>
      </c>
      <c r="B150" s="823" t="s">
        <v>5979</v>
      </c>
      <c r="C150" s="733" t="s">
        <v>5980</v>
      </c>
      <c r="D150" s="734" t="s">
        <v>5980</v>
      </c>
      <c r="E150" s="734" t="s">
        <v>5981</v>
      </c>
      <c r="F150" s="734" t="s">
        <v>5982</v>
      </c>
      <c r="G150" s="734" t="s">
        <v>5982</v>
      </c>
      <c r="H150" s="769"/>
      <c r="I150" s="769"/>
      <c r="J150" s="770"/>
      <c r="K150" s="769"/>
      <c r="L150" s="734" t="s">
        <v>5983</v>
      </c>
      <c r="M150" s="769"/>
      <c r="N150" s="769"/>
      <c r="O150" s="734" t="s">
        <v>5984</v>
      </c>
      <c r="P150" s="769"/>
      <c r="Q150" s="769"/>
      <c r="R150" s="769"/>
      <c r="S150" s="769"/>
      <c r="T150" s="769"/>
      <c r="U150" s="769"/>
      <c r="V150" s="769"/>
      <c r="W150" s="769"/>
      <c r="X150" s="769"/>
      <c r="Y150" s="769"/>
      <c r="Z150" s="751" t="s">
        <v>5985</v>
      </c>
      <c r="AA150" s="769"/>
      <c r="AB150" s="769"/>
      <c r="AC150" s="769"/>
      <c r="AD150" s="769"/>
      <c r="AE150" s="769"/>
      <c r="AF150" s="769"/>
      <c r="AG150" s="769"/>
      <c r="AH150" s="769"/>
      <c r="AI150" s="769"/>
      <c r="AJ150" s="773"/>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4"/>
      <c r="B151" s="825" t="s">
        <v>5986</v>
      </c>
      <c r="C151" s="733" t="s">
        <v>5987</v>
      </c>
      <c r="D151" s="734" t="s">
        <v>5987</v>
      </c>
      <c r="E151" s="769"/>
      <c r="F151" s="769"/>
      <c r="G151" s="769"/>
      <c r="H151" s="769"/>
      <c r="I151" s="769"/>
      <c r="J151" s="770"/>
      <c r="K151" s="769"/>
      <c r="L151" s="745"/>
      <c r="M151" s="734" t="s">
        <v>5987</v>
      </c>
      <c r="N151" s="769"/>
      <c r="O151" s="769"/>
      <c r="P151" s="769"/>
      <c r="Q151" s="769"/>
      <c r="R151" s="769"/>
      <c r="S151" s="734" t="s">
        <v>5980</v>
      </c>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2" t="s">
        <v>5988</v>
      </c>
      <c r="B152" s="823" t="s">
        <v>5725</v>
      </c>
      <c r="C152" s="733" t="s">
        <v>5989</v>
      </c>
      <c r="D152" s="734" t="s">
        <v>5989</v>
      </c>
      <c r="E152" s="769"/>
      <c r="F152" s="769"/>
      <c r="G152" s="734" t="s">
        <v>4632</v>
      </c>
      <c r="H152" s="769"/>
      <c r="I152" s="769"/>
      <c r="J152" s="770"/>
      <c r="K152" s="769"/>
      <c r="L152" s="734" t="s">
        <v>2809</v>
      </c>
      <c r="M152" s="734" t="s">
        <v>2092</v>
      </c>
      <c r="N152" s="769"/>
      <c r="O152" s="734" t="s">
        <v>3169</v>
      </c>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6" t="s">
        <v>5990</v>
      </c>
      <c r="B153" s="827" t="s">
        <v>5725</v>
      </c>
      <c r="C153" s="733" t="s">
        <v>5991</v>
      </c>
      <c r="D153" s="734" t="s">
        <v>314</v>
      </c>
      <c r="E153" s="734" t="s">
        <v>5991</v>
      </c>
      <c r="F153" s="769"/>
      <c r="G153" s="748"/>
      <c r="H153" s="769"/>
      <c r="I153" s="769"/>
      <c r="J153" s="770"/>
      <c r="K153" s="769"/>
      <c r="L153" s="748"/>
      <c r="M153" s="748"/>
      <c r="N153" s="769"/>
      <c r="O153" s="748"/>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2" t="s">
        <v>5726</v>
      </c>
      <c r="B154" s="828" t="s">
        <v>5992</v>
      </c>
      <c r="C154" s="733" t="s">
        <v>2655</v>
      </c>
      <c r="D154" s="773"/>
      <c r="E154" s="769"/>
      <c r="F154" s="769"/>
      <c r="G154" s="745"/>
      <c r="H154" s="751"/>
      <c r="I154" s="769"/>
      <c r="J154" s="770"/>
      <c r="K154" s="734" t="s">
        <v>2655</v>
      </c>
      <c r="L154" s="769"/>
      <c r="M154" s="769"/>
      <c r="N154" s="769"/>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4"/>
      <c r="B155" s="825" t="s">
        <v>5993</v>
      </c>
      <c r="C155" s="733" t="s">
        <v>3810</v>
      </c>
      <c r="D155" s="734" t="s">
        <v>3810</v>
      </c>
      <c r="E155" s="734" t="s">
        <v>938</v>
      </c>
      <c r="F155" s="769"/>
      <c r="G155" s="769"/>
      <c r="H155" s="734" t="s">
        <v>1641</v>
      </c>
      <c r="I155" s="769"/>
      <c r="J155" s="770" t="s">
        <v>1305</v>
      </c>
      <c r="K155" s="737" t="s">
        <v>1024</v>
      </c>
      <c r="L155" s="737" t="s">
        <v>1965</v>
      </c>
      <c r="M155" s="769"/>
      <c r="N155" s="734" t="s">
        <v>122</v>
      </c>
      <c r="O155" s="769"/>
      <c r="P155" s="769"/>
      <c r="Q155" s="769"/>
      <c r="R155" s="769"/>
      <c r="S155" s="769"/>
      <c r="T155" s="769"/>
      <c r="U155" s="769"/>
      <c r="V155" s="769"/>
      <c r="W155" s="769"/>
      <c r="X155" s="769"/>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9" t="s">
        <v>5734</v>
      </c>
      <c r="B156" s="830" t="s">
        <v>5994</v>
      </c>
      <c r="C156" s="733" t="s">
        <v>3631</v>
      </c>
      <c r="D156" s="745"/>
      <c r="E156" s="769"/>
      <c r="F156" s="769"/>
      <c r="G156" s="769"/>
      <c r="H156" s="769"/>
      <c r="I156" s="769"/>
      <c r="J156" s="769"/>
      <c r="K156" s="734" t="s">
        <v>3631</v>
      </c>
      <c r="L156" s="745"/>
      <c r="M156" s="769"/>
      <c r="N156" s="769"/>
      <c r="O156" s="769"/>
      <c r="P156" s="769"/>
      <c r="Q156" s="769"/>
      <c r="R156" s="769"/>
      <c r="S156" s="769"/>
      <c r="T156" s="769"/>
      <c r="U156" s="769"/>
      <c r="V156" s="769"/>
      <c r="W156" s="769"/>
      <c r="X156" s="769"/>
      <c r="Y156" s="751" t="s">
        <v>4780</v>
      </c>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5995</v>
      </c>
      <c r="C157" s="733" t="s">
        <v>5996</v>
      </c>
      <c r="D157" s="734" t="s">
        <v>5996</v>
      </c>
      <c r="E157" s="734" t="s">
        <v>939</v>
      </c>
      <c r="F157" s="734" t="s">
        <v>4681</v>
      </c>
      <c r="G157" s="734" t="s">
        <v>939</v>
      </c>
      <c r="H157" s="734" t="s">
        <v>1420</v>
      </c>
      <c r="I157" s="769" t="s">
        <v>4744</v>
      </c>
      <c r="J157" s="769" t="s">
        <v>1200</v>
      </c>
      <c r="K157" s="737" t="s">
        <v>2978</v>
      </c>
      <c r="L157" s="737" t="s">
        <v>1966</v>
      </c>
      <c r="M157" s="769"/>
      <c r="N157" s="734" t="s">
        <v>3586</v>
      </c>
      <c r="O157" s="769"/>
      <c r="P157" s="769"/>
      <c r="Q157" s="769" t="s">
        <v>5997</v>
      </c>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4"/>
      <c r="B158" s="825" t="s">
        <v>5998</v>
      </c>
      <c r="C158" s="733" t="s">
        <v>2239</v>
      </c>
      <c r="D158" s="735" t="str">
        <f>HYPERLINK("https://youtu.be/mULl021u2oE","33.61")</f>
        <v>33.61</v>
      </c>
      <c r="E158" s="769"/>
      <c r="F158" s="734" t="s">
        <v>5999</v>
      </c>
      <c r="G158" s="769"/>
      <c r="H158" s="769"/>
      <c r="I158" s="769" t="s">
        <v>2577</v>
      </c>
      <c r="J158" s="769" t="s">
        <v>2643</v>
      </c>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9" t="s">
        <v>6000</v>
      </c>
      <c r="B159" s="830" t="s">
        <v>5833</v>
      </c>
      <c r="C159" s="733" t="s">
        <v>6001</v>
      </c>
      <c r="D159" s="773"/>
      <c r="E159" s="734" t="s">
        <v>6001</v>
      </c>
      <c r="F159" s="770"/>
      <c r="G159" s="734" t="s">
        <v>3606</v>
      </c>
      <c r="H159" s="769"/>
      <c r="I159" s="770"/>
      <c r="J159" s="769"/>
      <c r="K159" s="769"/>
      <c r="L159" s="769"/>
      <c r="M159" s="769"/>
      <c r="N159" s="769"/>
      <c r="O159" s="769"/>
      <c r="P159" s="769"/>
      <c r="Q159" s="769"/>
      <c r="R159" s="769"/>
      <c r="S159" s="769"/>
      <c r="T159" s="769"/>
      <c r="U159" s="769"/>
      <c r="V159" s="769"/>
      <c r="W159" s="769"/>
      <c r="X159" s="769"/>
      <c r="Y159" s="769"/>
      <c r="Z159" s="769"/>
      <c r="AA159" s="769"/>
      <c r="AB159" s="769"/>
      <c r="AC159" s="769"/>
      <c r="AD159" s="769"/>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4"/>
      <c r="B160" s="825" t="s">
        <v>6002</v>
      </c>
      <c r="C160" s="733" t="s">
        <v>6003</v>
      </c>
      <c r="D160" s="734" t="s">
        <v>6003</v>
      </c>
      <c r="E160" s="769"/>
      <c r="F160" s="770"/>
      <c r="G160" s="769"/>
      <c r="H160" s="769"/>
      <c r="I160" s="770"/>
      <c r="J160" s="769"/>
      <c r="K160" s="769"/>
      <c r="L160" s="734" t="s">
        <v>202</v>
      </c>
      <c r="M160" s="769"/>
      <c r="N160" s="769"/>
      <c r="O160" s="769"/>
      <c r="P160" s="769"/>
      <c r="Q160" s="769"/>
      <c r="R160" s="769"/>
      <c r="S160" s="751" t="s">
        <v>2620</v>
      </c>
      <c r="T160" s="769"/>
      <c r="U160" s="769"/>
      <c r="V160" s="769"/>
      <c r="W160" s="769"/>
      <c r="X160" s="769"/>
      <c r="Y160" s="769"/>
      <c r="Z160" s="769"/>
      <c r="AA160" s="769"/>
      <c r="AB160" s="769"/>
      <c r="AC160" s="769"/>
      <c r="AD160" s="769"/>
      <c r="AE160" s="734" t="s">
        <v>2308</v>
      </c>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29" t="s">
        <v>6004</v>
      </c>
      <c r="B161" s="830" t="s">
        <v>5833</v>
      </c>
      <c r="C161" s="733" t="s">
        <v>6005</v>
      </c>
      <c r="D161" s="773"/>
      <c r="E161" s="734" t="s">
        <v>6005</v>
      </c>
      <c r="F161" s="770"/>
      <c r="G161" s="748"/>
      <c r="H161" s="769"/>
      <c r="I161" s="770"/>
      <c r="J161" s="769"/>
      <c r="K161" s="734" t="s">
        <v>6006</v>
      </c>
      <c r="L161" s="769"/>
      <c r="M161" s="769"/>
      <c r="N161" s="769"/>
      <c r="O161" s="769"/>
      <c r="P161" s="769"/>
      <c r="Q161" s="769"/>
      <c r="R161" s="769"/>
      <c r="S161" s="769"/>
      <c r="T161" s="769"/>
      <c r="U161" s="769"/>
      <c r="V161" s="769"/>
      <c r="W161" s="769"/>
      <c r="X161" s="769"/>
      <c r="Y161" s="769"/>
      <c r="Z161" s="769"/>
      <c r="AA161" s="769"/>
      <c r="AB161" s="769"/>
      <c r="AC161" s="769"/>
      <c r="AD161" s="769"/>
      <c r="AE161" s="769"/>
      <c r="AF161" s="769"/>
      <c r="AG161" s="769"/>
      <c r="AH161" s="769"/>
      <c r="AI161" s="769"/>
      <c r="AJ161" s="769"/>
      <c r="AK161" s="769"/>
      <c r="AL161" s="769"/>
      <c r="AM161" s="769"/>
      <c r="AN161" s="769"/>
      <c r="AO161" s="769"/>
      <c r="AP161" s="769"/>
      <c r="AQ161" s="769"/>
      <c r="AR161" s="769"/>
      <c r="AS161" s="769"/>
      <c r="AT161" s="769"/>
      <c r="AU161" s="769"/>
      <c r="AV161" s="769"/>
      <c r="AW161" s="769"/>
      <c r="AX161" s="769"/>
      <c r="AY161" s="769"/>
      <c r="AZ161" s="769"/>
      <c r="BA161" s="769"/>
      <c r="BB161" s="769"/>
    </row>
    <row r="162" ht="15.75" customHeight="1">
      <c r="A162" s="831"/>
      <c r="B162" s="832" t="s">
        <v>6002</v>
      </c>
      <c r="C162" s="733" t="s">
        <v>6007</v>
      </c>
      <c r="D162" s="734" t="s">
        <v>6007</v>
      </c>
      <c r="E162" s="740"/>
      <c r="F162" s="833"/>
      <c r="G162" s="740"/>
      <c r="H162" s="740"/>
      <c r="I162" s="833"/>
      <c r="J162" s="740"/>
      <c r="K162" s="740"/>
      <c r="L162" s="736"/>
      <c r="M162" s="740"/>
      <c r="N162" s="740"/>
      <c r="O162" s="740"/>
      <c r="P162" s="740"/>
      <c r="Q162" s="740"/>
      <c r="R162" s="740"/>
      <c r="S162" s="763"/>
      <c r="T162" s="740"/>
      <c r="U162" s="740"/>
      <c r="V162" s="740"/>
      <c r="W162" s="740"/>
      <c r="X162" s="740"/>
      <c r="Y162" s="740"/>
      <c r="Z162" s="740"/>
      <c r="AA162" s="740"/>
      <c r="AB162" s="740"/>
      <c r="AC162" s="740"/>
      <c r="AD162" s="740"/>
      <c r="AE162" s="734" t="s">
        <v>6007</v>
      </c>
      <c r="AF162" s="740"/>
      <c r="AG162" s="740"/>
      <c r="AH162" s="740"/>
      <c r="AI162" s="740"/>
      <c r="AJ162" s="740"/>
      <c r="AK162" s="740"/>
      <c r="AL162" s="740"/>
      <c r="AM162" s="740"/>
      <c r="AN162" s="740"/>
      <c r="AO162" s="740"/>
      <c r="AP162" s="740"/>
      <c r="AQ162" s="740"/>
      <c r="AR162" s="740"/>
      <c r="AS162" s="740"/>
      <c r="AT162" s="740"/>
      <c r="AU162" s="740"/>
      <c r="AV162" s="740"/>
      <c r="AW162" s="740"/>
      <c r="AX162" s="740"/>
      <c r="AY162" s="740"/>
      <c r="AZ162" s="740"/>
      <c r="BA162" s="740"/>
      <c r="BB162" s="740"/>
    </row>
    <row r="163" ht="15.75" customHeight="1">
      <c r="A163" s="829" t="s">
        <v>5752</v>
      </c>
      <c r="B163" s="830" t="s">
        <v>5725</v>
      </c>
      <c r="C163" s="733" t="str">
        <f>HYPERLINK("https://www.youtube.com/watch?v=_HQgQjbTLjM","1:11.32")</f>
        <v>1:11.32</v>
      </c>
      <c r="D163" s="773"/>
      <c r="E163" s="769"/>
      <c r="F163" s="834" t="str">
        <f>HYPERLINK("https://www.youtube.com/watch?v=_HQgQjbTLjM","1:11.32")</f>
        <v>1:11.32</v>
      </c>
      <c r="G163" s="751" t="s">
        <v>480</v>
      </c>
      <c r="H163" s="769"/>
      <c r="I163" s="770" t="s">
        <v>668</v>
      </c>
      <c r="J163" s="769"/>
      <c r="K163" s="737" t="s">
        <v>6008</v>
      </c>
      <c r="L163" s="737" t="s">
        <v>1972</v>
      </c>
      <c r="M163" s="769"/>
      <c r="N163" s="734" t="s">
        <v>2441</v>
      </c>
      <c r="O163" s="769"/>
      <c r="P163" s="769"/>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2" t="s">
        <v>5741</v>
      </c>
      <c r="B164" s="828" t="s">
        <v>6009</v>
      </c>
      <c r="C164" s="733"/>
      <c r="D164" s="773"/>
      <c r="E164" s="769"/>
      <c r="F164" s="769"/>
      <c r="G164" s="769"/>
      <c r="H164" s="769"/>
      <c r="I164" s="769"/>
      <c r="J164" s="770" t="s">
        <v>3646</v>
      </c>
      <c r="K164" s="769"/>
      <c r="L164" s="769"/>
      <c r="M164" s="769"/>
      <c r="N164" s="769"/>
      <c r="O164" s="769"/>
      <c r="P164" s="769"/>
      <c r="Q164" s="769" t="s">
        <v>1411</v>
      </c>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6010</v>
      </c>
      <c r="C165" s="733" t="s">
        <v>6011</v>
      </c>
      <c r="D165" s="773"/>
      <c r="E165" s="769"/>
      <c r="F165" s="769"/>
      <c r="G165" s="769"/>
      <c r="H165" s="769"/>
      <c r="I165" s="745"/>
      <c r="J165" s="770"/>
      <c r="K165" s="769"/>
      <c r="L165" s="734" t="s">
        <v>4838</v>
      </c>
      <c r="M165" s="769"/>
      <c r="N165" s="770"/>
      <c r="O165" s="769"/>
      <c r="P165" s="769"/>
      <c r="Q165" s="769"/>
      <c r="R165" s="769"/>
      <c r="S165" s="769"/>
      <c r="T165" s="769"/>
      <c r="U165" s="769"/>
      <c r="V165" s="769"/>
      <c r="W165" s="769"/>
      <c r="X165" s="769"/>
      <c r="Y165" s="769"/>
      <c r="Z165" s="769"/>
      <c r="AA165" s="769"/>
      <c r="AB165" s="769"/>
      <c r="AC165" s="769"/>
      <c r="AD165" s="769"/>
      <c r="AE165" s="769"/>
      <c r="AF165" s="769"/>
      <c r="AG165" s="769"/>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6012</v>
      </c>
      <c r="C166" s="733" t="s">
        <v>417</v>
      </c>
      <c r="D166" s="773"/>
      <c r="E166" s="734" t="s">
        <v>417</v>
      </c>
      <c r="F166" s="769"/>
      <c r="G166" s="769"/>
      <c r="H166" s="769"/>
      <c r="I166" s="734" t="str">
        <f>HYPERLINK("https://clips.twitch.tv/WealthyNiceSalamanderOpieOP","24.62")</f>
        <v>24.62</v>
      </c>
      <c r="J166" s="770" t="s">
        <v>6013</v>
      </c>
      <c r="K166" s="769"/>
      <c r="L166" s="769"/>
      <c r="M166" s="769"/>
      <c r="N166" s="734" t="s">
        <v>2758</v>
      </c>
      <c r="O166" s="769"/>
      <c r="P166" s="769"/>
      <c r="Q166" s="769"/>
      <c r="R166" s="769"/>
      <c r="S166" s="769"/>
      <c r="T166" s="769"/>
      <c r="U166" s="769"/>
      <c r="V166" s="769"/>
      <c r="W166" s="769"/>
      <c r="X166" s="769"/>
      <c r="Y166" s="769"/>
      <c r="Z166" s="769"/>
      <c r="AA166" s="769"/>
      <c r="AB166" s="769"/>
      <c r="AC166" s="769"/>
      <c r="AD166" s="769"/>
      <c r="AE166" s="769"/>
      <c r="AF166" s="769"/>
      <c r="AG166" s="751" t="s">
        <v>2561</v>
      </c>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4"/>
      <c r="B167" s="825" t="s">
        <v>6014</v>
      </c>
      <c r="C167" s="733" t="s">
        <v>272</v>
      </c>
      <c r="D167" s="773"/>
      <c r="E167" s="769"/>
      <c r="F167" s="769"/>
      <c r="G167" s="734" t="s">
        <v>471</v>
      </c>
      <c r="H167" s="734" t="s">
        <v>417</v>
      </c>
      <c r="I167" s="769"/>
      <c r="J167" s="769"/>
      <c r="K167" s="737" t="s">
        <v>1026</v>
      </c>
      <c r="L167" s="737" t="s">
        <v>1967</v>
      </c>
      <c r="M167" s="734" t="s">
        <v>272</v>
      </c>
      <c r="N167" s="769"/>
      <c r="O167" s="769"/>
      <c r="P167" s="769"/>
      <c r="Q167" s="769" t="s">
        <v>386</v>
      </c>
      <c r="R167" s="769"/>
      <c r="S167" s="734" t="s">
        <v>785</v>
      </c>
      <c r="T167" s="769"/>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9" t="s">
        <v>5734</v>
      </c>
      <c r="B168" s="830" t="s">
        <v>6009</v>
      </c>
      <c r="C168" s="733"/>
      <c r="D168" s="773"/>
      <c r="E168" s="769"/>
      <c r="F168" s="769"/>
      <c r="G168" s="734"/>
      <c r="H168" s="769"/>
      <c r="I168" s="769"/>
      <c r="J168" s="769"/>
      <c r="K168" s="769"/>
      <c r="L168" s="769"/>
      <c r="M168" s="734"/>
      <c r="N168" s="769"/>
      <c r="O168" s="769"/>
      <c r="P168" s="769"/>
      <c r="Q168" s="769"/>
      <c r="R168" s="769"/>
      <c r="S168" s="734"/>
      <c r="T168" s="769"/>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6010</v>
      </c>
      <c r="C169" s="733"/>
      <c r="D169" s="773"/>
      <c r="E169" s="769"/>
      <c r="F169" s="769"/>
      <c r="G169" s="734"/>
      <c r="H169" s="769"/>
      <c r="I169" s="769"/>
      <c r="J169" s="769"/>
      <c r="K169" s="769"/>
      <c r="L169" s="769"/>
      <c r="M169" s="734"/>
      <c r="N169" s="769"/>
      <c r="O169" s="769"/>
      <c r="P169" s="769"/>
      <c r="Q169" s="769"/>
      <c r="R169" s="769"/>
      <c r="S169" s="734"/>
      <c r="T169" s="769"/>
      <c r="U169" s="769"/>
      <c r="V169" s="769"/>
      <c r="W169" s="769"/>
      <c r="X169" s="769"/>
      <c r="Y169" s="769"/>
      <c r="Z169" s="769"/>
      <c r="AA169" s="769"/>
      <c r="AB169" s="769"/>
      <c r="AC169" s="769"/>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6012</v>
      </c>
      <c r="C170" s="733" t="s">
        <v>1962</v>
      </c>
      <c r="D170" s="773"/>
      <c r="E170" s="734" t="s">
        <v>1962</v>
      </c>
      <c r="F170" s="769"/>
      <c r="G170" s="748"/>
      <c r="H170" s="769"/>
      <c r="I170" s="769"/>
      <c r="J170" s="769"/>
      <c r="K170" s="769"/>
      <c r="L170" s="769"/>
      <c r="M170" s="748"/>
      <c r="N170" s="769"/>
      <c r="O170" s="769"/>
      <c r="P170" s="769"/>
      <c r="Q170" s="769"/>
      <c r="R170" s="769"/>
      <c r="S170" s="748"/>
      <c r="T170" s="769"/>
      <c r="U170" s="769"/>
      <c r="V170" s="769"/>
      <c r="W170" s="769"/>
      <c r="X170" s="769"/>
      <c r="Y170" s="769"/>
      <c r="Z170" s="769"/>
      <c r="AA170" s="769"/>
      <c r="AB170" s="769"/>
      <c r="AC170" s="769"/>
      <c r="AD170" s="751" t="s">
        <v>1350</v>
      </c>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4"/>
      <c r="B171" s="825" t="s">
        <v>6014</v>
      </c>
      <c r="C171" s="733" t="s">
        <v>5981</v>
      </c>
      <c r="D171" s="773"/>
      <c r="E171" s="769"/>
      <c r="F171" s="769"/>
      <c r="G171" s="748"/>
      <c r="H171" s="769"/>
      <c r="I171" s="769"/>
      <c r="J171" s="769"/>
      <c r="K171" s="769"/>
      <c r="L171" s="769"/>
      <c r="M171" s="734" t="s">
        <v>5981</v>
      </c>
      <c r="N171" s="769"/>
      <c r="O171" s="769"/>
      <c r="P171" s="769"/>
      <c r="Q171" s="769"/>
      <c r="R171" s="769"/>
      <c r="S171" s="745" t="s">
        <v>719</v>
      </c>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2" t="s">
        <v>5839</v>
      </c>
      <c r="B172" s="835" t="s">
        <v>6015</v>
      </c>
      <c r="C172" s="733" t="s">
        <v>4366</v>
      </c>
      <c r="D172" s="773"/>
      <c r="E172" s="769"/>
      <c r="F172" s="769"/>
      <c r="G172" s="781"/>
      <c r="H172" s="769"/>
      <c r="I172" s="769"/>
      <c r="J172" s="770"/>
      <c r="K172" s="769"/>
      <c r="L172" s="734" t="s">
        <v>4366</v>
      </c>
      <c r="M172" s="769"/>
      <c r="N172" s="769"/>
      <c r="O172" s="769"/>
      <c r="P172" s="769"/>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6016</v>
      </c>
      <c r="C173" s="733" t="s">
        <v>940</v>
      </c>
      <c r="D173" s="773"/>
      <c r="E173" s="734" t="s">
        <v>940</v>
      </c>
      <c r="F173" s="769"/>
      <c r="G173" s="734" t="str">
        <f>HYPERLINK("https://clips.twitch.tv/FamousDarkDadKappa","52.10")</f>
        <v>52.10</v>
      </c>
      <c r="H173" s="769"/>
      <c r="I173" s="769"/>
      <c r="J173" s="770" t="s">
        <v>3506</v>
      </c>
      <c r="K173" s="769"/>
      <c r="L173" s="734" t="s">
        <v>2070</v>
      </c>
      <c r="M173" s="734" t="s">
        <v>4276</v>
      </c>
      <c r="N173" s="734" t="s">
        <v>3587</v>
      </c>
      <c r="O173" s="769"/>
      <c r="P173" s="769"/>
      <c r="Q173" s="769" t="s">
        <v>6017</v>
      </c>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6018</v>
      </c>
      <c r="C174" s="733" t="str">
        <f>HYPERLINK("https://youtu.be/7Bkj8-IZSYU","51.52")</f>
        <v>51.52</v>
      </c>
      <c r="D174" s="773"/>
      <c r="E174" s="769"/>
      <c r="F174" s="769"/>
      <c r="G174" s="769"/>
      <c r="H174" s="769"/>
      <c r="I174" s="735" t="str">
        <f>HYPERLINK("https://youtu.be/7Bkj8-IZSYU","51.52")</f>
        <v>51.52</v>
      </c>
      <c r="J174" s="769"/>
      <c r="K174" s="769"/>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4"/>
      <c r="B175" s="825" t="s">
        <v>6019</v>
      </c>
      <c r="C175" s="733" t="s">
        <v>133</v>
      </c>
      <c r="D175" s="734" t="s">
        <v>133</v>
      </c>
      <c r="E175" s="769"/>
      <c r="F175" s="769"/>
      <c r="G175" s="769"/>
      <c r="H175" s="769"/>
      <c r="I175" s="769"/>
      <c r="J175" s="769"/>
      <c r="K175" s="737" t="s">
        <v>1523</v>
      </c>
      <c r="L175" s="769"/>
      <c r="M175" s="769"/>
      <c r="N175" s="769"/>
      <c r="O175" s="769"/>
      <c r="P175" s="769"/>
      <c r="Q175" s="769"/>
      <c r="R175" s="769"/>
      <c r="S175" s="769"/>
      <c r="T175" s="769"/>
      <c r="U175" s="769"/>
      <c r="V175" s="769"/>
      <c r="W175" s="769"/>
      <c r="X175" s="769"/>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9" t="s">
        <v>5734</v>
      </c>
      <c r="B176" s="830" t="s">
        <v>6015</v>
      </c>
      <c r="C176" s="733" t="s">
        <v>6020</v>
      </c>
      <c r="D176" s="751"/>
      <c r="E176" s="745" t="s">
        <v>5034</v>
      </c>
      <c r="F176" s="769"/>
      <c r="G176" s="770"/>
      <c r="H176" s="769"/>
      <c r="I176" s="769"/>
      <c r="J176" s="769"/>
      <c r="K176" s="734" t="s">
        <v>4836</v>
      </c>
      <c r="L176" s="745"/>
      <c r="M176" s="769"/>
      <c r="N176" s="769"/>
      <c r="O176" s="769"/>
      <c r="P176" s="769"/>
      <c r="Q176" s="769"/>
      <c r="R176" s="769"/>
      <c r="S176" s="769"/>
      <c r="T176" s="769"/>
      <c r="U176" s="769"/>
      <c r="V176" s="769"/>
      <c r="W176" s="769"/>
      <c r="X176" s="769"/>
      <c r="Y176" s="734" t="s">
        <v>6020</v>
      </c>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6016</v>
      </c>
      <c r="C177" s="733" t="s">
        <v>6021</v>
      </c>
      <c r="D177" s="751" t="s">
        <v>2821</v>
      </c>
      <c r="E177" s="734" t="s">
        <v>6021</v>
      </c>
      <c r="F177" s="769"/>
      <c r="G177" s="770" t="s">
        <v>2821</v>
      </c>
      <c r="H177" s="769"/>
      <c r="I177" s="769" t="s">
        <v>6022</v>
      </c>
      <c r="J177" s="769" t="s">
        <v>6023</v>
      </c>
      <c r="K177" s="769"/>
      <c r="L177" s="734" t="s">
        <v>6024</v>
      </c>
      <c r="M177" s="769"/>
      <c r="N177" s="769"/>
      <c r="O177" s="769"/>
      <c r="P177" s="769"/>
      <c r="Q177" s="769" t="s">
        <v>1904</v>
      </c>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6018</v>
      </c>
      <c r="C178" s="733" t="s">
        <v>4055</v>
      </c>
      <c r="D178" s="773"/>
      <c r="E178" s="734" t="s">
        <v>4055</v>
      </c>
      <c r="F178" s="769"/>
      <c r="G178" s="769"/>
      <c r="H178" s="769"/>
      <c r="I178" s="735" t="str">
        <f>HYPERLINK("https://youtu.be/hsc9lXHQpts","23.75")</f>
        <v>23.75</v>
      </c>
      <c r="J178" s="769"/>
      <c r="K178" s="769"/>
      <c r="L178" s="769"/>
      <c r="M178" s="769"/>
      <c r="N178" s="769"/>
      <c r="O178" s="769"/>
      <c r="P178" s="769"/>
      <c r="Q178" s="769"/>
      <c r="R178" s="769"/>
      <c r="S178" s="769"/>
      <c r="T178" s="769"/>
      <c r="U178" s="769"/>
      <c r="V178" s="769"/>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4"/>
      <c r="B179" s="825" t="s">
        <v>6019</v>
      </c>
      <c r="C179" s="733" t="s">
        <v>1151</v>
      </c>
      <c r="D179" s="734" t="s">
        <v>1151</v>
      </c>
      <c r="E179" s="769"/>
      <c r="F179" s="734" t="s">
        <v>6025</v>
      </c>
      <c r="G179" s="773"/>
      <c r="H179" s="734" t="s">
        <v>3784</v>
      </c>
      <c r="I179" s="769" t="s">
        <v>656</v>
      </c>
      <c r="J179" s="769" t="s">
        <v>4602</v>
      </c>
      <c r="K179" s="734" t="s">
        <v>6026</v>
      </c>
      <c r="L179" s="769"/>
      <c r="M179" s="769"/>
      <c r="N179" s="734" t="s">
        <v>3037</v>
      </c>
      <c r="O179" s="769"/>
      <c r="P179" s="751" t="s">
        <v>2366</v>
      </c>
      <c r="Q179" s="769"/>
      <c r="R179" s="769"/>
      <c r="S179" s="769"/>
      <c r="T179" s="769"/>
      <c r="U179" s="769"/>
      <c r="V179" s="734" t="s">
        <v>3784</v>
      </c>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29" t="s">
        <v>6000</v>
      </c>
      <c r="B180" s="830" t="s">
        <v>5725</v>
      </c>
      <c r="C180" s="733" t="s">
        <v>148</v>
      </c>
      <c r="D180" s="734" t="s">
        <v>148</v>
      </c>
      <c r="E180" s="734" t="s">
        <v>6027</v>
      </c>
      <c r="F180" s="769"/>
      <c r="G180" s="734" t="s">
        <v>6028</v>
      </c>
      <c r="H180" s="769"/>
      <c r="I180" s="769"/>
      <c r="J180" s="773"/>
      <c r="K180" s="769"/>
      <c r="L180" s="734" t="s">
        <v>6029</v>
      </c>
      <c r="M180" s="769"/>
      <c r="N180" s="769"/>
      <c r="O180" s="769"/>
      <c r="P180" s="769"/>
      <c r="Q180" s="769"/>
      <c r="R180" s="769"/>
      <c r="S180" s="734" t="s">
        <v>6030</v>
      </c>
      <c r="T180" s="769"/>
      <c r="U180" s="769"/>
      <c r="V180" s="769"/>
      <c r="W180" s="769"/>
      <c r="X180" s="769"/>
      <c r="Y180" s="769"/>
      <c r="Z180" s="769"/>
      <c r="AA180" s="769"/>
      <c r="AB180" s="769"/>
      <c r="AC180" s="769"/>
      <c r="AD180" s="769"/>
      <c r="AE180" s="769"/>
      <c r="AF180" s="769"/>
      <c r="AG180" s="769"/>
      <c r="AH180" s="769"/>
      <c r="AI180" s="769"/>
      <c r="AJ180" s="769"/>
      <c r="AK180" s="769"/>
      <c r="AL180" s="769"/>
      <c r="AM180" s="769"/>
      <c r="AN180" s="769"/>
      <c r="AO180" s="769"/>
      <c r="AP180" s="769"/>
      <c r="AQ180" s="769"/>
      <c r="AR180" s="769"/>
      <c r="AS180" s="769"/>
      <c r="AT180" s="769"/>
      <c r="AU180" s="769"/>
      <c r="AV180" s="769"/>
      <c r="AW180" s="769"/>
      <c r="AX180" s="769"/>
      <c r="AY180" s="769"/>
      <c r="AZ180" s="769"/>
      <c r="BA180" s="769"/>
      <c r="BB180" s="769"/>
    </row>
    <row r="181" ht="15.75" customHeight="1">
      <c r="A181" s="836" t="s">
        <v>6031</v>
      </c>
      <c r="B181" s="836" t="s">
        <v>5725</v>
      </c>
      <c r="C181" s="733" t="s">
        <v>6032</v>
      </c>
      <c r="D181" s="734" t="s">
        <v>6032</v>
      </c>
      <c r="E181" s="734" t="s">
        <v>6033</v>
      </c>
      <c r="F181" s="740"/>
      <c r="G181" s="837"/>
      <c r="H181" s="740"/>
      <c r="I181" s="740"/>
      <c r="J181" s="738"/>
      <c r="K181" s="740"/>
      <c r="L181" s="837"/>
      <c r="M181" s="740"/>
      <c r="N181" s="740"/>
      <c r="O181" s="740"/>
      <c r="P181" s="740"/>
      <c r="Q181" s="740"/>
      <c r="R181" s="740"/>
      <c r="S181" s="837"/>
      <c r="T181" s="740"/>
      <c r="U181" s="740"/>
      <c r="V181" s="740"/>
      <c r="W181" s="740"/>
      <c r="X181" s="740"/>
      <c r="Y181" s="740"/>
      <c r="Z181" s="740"/>
      <c r="AA181" s="740"/>
      <c r="AB181" s="740"/>
      <c r="AC181" s="740"/>
      <c r="AD181" s="740"/>
      <c r="AE181" s="740"/>
      <c r="AF181" s="740"/>
      <c r="AG181" s="740"/>
      <c r="AH181" s="740"/>
      <c r="AI181" s="740"/>
      <c r="AJ181" s="740"/>
      <c r="AK181" s="740"/>
      <c r="AL181" s="740"/>
      <c r="AM181" s="740"/>
      <c r="AN181" s="740"/>
      <c r="AO181" s="740"/>
      <c r="AP181" s="740"/>
      <c r="AQ181" s="740"/>
      <c r="AR181" s="740"/>
      <c r="AS181" s="740"/>
      <c r="AT181" s="740"/>
      <c r="AU181" s="740"/>
      <c r="AV181" s="740"/>
      <c r="AW181" s="740"/>
      <c r="AX181" s="740"/>
      <c r="AY181" s="740"/>
      <c r="AZ181" s="740"/>
      <c r="BA181" s="740"/>
      <c r="BB181" s="740"/>
    </row>
    <row r="182" ht="15.75" customHeight="1">
      <c r="A182" s="829" t="s">
        <v>5752</v>
      </c>
      <c r="B182" s="830" t="s">
        <v>5725</v>
      </c>
      <c r="C182" s="733" t="s">
        <v>599</v>
      </c>
      <c r="D182" s="734" t="s">
        <v>599</v>
      </c>
      <c r="E182" s="734" t="s">
        <v>599</v>
      </c>
      <c r="F182" s="769"/>
      <c r="G182" s="751" t="s">
        <v>6034</v>
      </c>
      <c r="H182" s="769"/>
      <c r="I182" s="769"/>
      <c r="J182" s="735" t="str">
        <f>HYPERLINK("https://youtu.be/YAmVWTPAJZs","42.49")</f>
        <v>42.49</v>
      </c>
      <c r="K182" s="737" t="s">
        <v>830</v>
      </c>
      <c r="L182" s="769"/>
      <c r="M182" s="769"/>
      <c r="N182" s="770" t="s">
        <v>3591</v>
      </c>
      <c r="O182" s="769"/>
      <c r="P182" s="769"/>
      <c r="Q182" s="769"/>
      <c r="R182" s="769"/>
      <c r="S182" s="769"/>
      <c r="T182" s="769"/>
      <c r="U182" s="769"/>
      <c r="V182" s="769"/>
      <c r="W182" s="769"/>
      <c r="X182" s="769"/>
      <c r="Y182" s="769"/>
      <c r="Z182" s="734" t="s">
        <v>3257</v>
      </c>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22" t="s">
        <v>6035</v>
      </c>
      <c r="B183" s="828" t="s">
        <v>6036</v>
      </c>
      <c r="C183" s="733" t="s">
        <v>6037</v>
      </c>
      <c r="D183" s="734" t="s">
        <v>6037</v>
      </c>
      <c r="E183" s="734" t="s">
        <v>942</v>
      </c>
      <c r="F183" s="769"/>
      <c r="G183" s="770"/>
      <c r="H183" s="769"/>
      <c r="I183" s="769"/>
      <c r="J183" s="769"/>
      <c r="K183" s="769"/>
      <c r="L183" s="748"/>
      <c r="M183" s="769"/>
      <c r="N183" s="769"/>
      <c r="O183" s="748"/>
      <c r="P183" s="769"/>
      <c r="Q183" s="769"/>
      <c r="R183" s="769"/>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38" t="s">
        <v>5738</v>
      </c>
      <c r="B184" s="830" t="s">
        <v>5725</v>
      </c>
      <c r="C184" s="733" t="s">
        <v>6038</v>
      </c>
      <c r="D184" s="734" t="s">
        <v>6038</v>
      </c>
      <c r="E184" s="769"/>
      <c r="F184" s="769"/>
      <c r="G184" s="770" t="s">
        <v>602</v>
      </c>
      <c r="H184" s="748"/>
      <c r="I184" s="769"/>
      <c r="J184" s="769"/>
      <c r="K184" s="769"/>
      <c r="L184" s="734" t="s">
        <v>2119</v>
      </c>
      <c r="M184" s="769"/>
      <c r="N184" s="769"/>
      <c r="O184" s="734" t="s">
        <v>6039</v>
      </c>
      <c r="P184" s="734" t="s">
        <v>6040</v>
      </c>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2" t="s">
        <v>5815</v>
      </c>
      <c r="B185" s="828" t="s">
        <v>5873</v>
      </c>
      <c r="C185" s="733" t="s">
        <v>1583</v>
      </c>
      <c r="D185" s="773"/>
      <c r="E185" s="734" t="s">
        <v>1583</v>
      </c>
      <c r="F185" s="769"/>
      <c r="G185" s="769"/>
      <c r="H185" s="734" t="s">
        <v>6041</v>
      </c>
      <c r="I185" s="769"/>
      <c r="J185" s="769" t="s">
        <v>6042</v>
      </c>
      <c r="K185" s="769"/>
      <c r="L185" s="734" t="s">
        <v>6043</v>
      </c>
      <c r="M185" s="769"/>
      <c r="N185" s="751" t="s">
        <v>3589</v>
      </c>
      <c r="O185" s="734" t="s">
        <v>6044</v>
      </c>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4"/>
      <c r="B186" s="825" t="s">
        <v>6045</v>
      </c>
      <c r="C186" s="733" t="s">
        <v>278</v>
      </c>
      <c r="D186" s="773"/>
      <c r="E186" s="769"/>
      <c r="F186" s="734" t="s">
        <v>381</v>
      </c>
      <c r="G186" s="734" t="s">
        <v>477</v>
      </c>
      <c r="H186" s="734" t="s">
        <v>1206</v>
      </c>
      <c r="I186" s="769"/>
      <c r="J186" s="769"/>
      <c r="K186" s="769"/>
      <c r="L186" s="734" t="s">
        <v>159</v>
      </c>
      <c r="M186" s="734" t="s">
        <v>4535</v>
      </c>
      <c r="N186" s="769"/>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5818</v>
      </c>
      <c r="B187" s="828" t="s">
        <v>6046</v>
      </c>
      <c r="C187" s="733" t="s">
        <v>659</v>
      </c>
      <c r="D187" s="773"/>
      <c r="E187" s="769"/>
      <c r="F187" s="769"/>
      <c r="G187" s="769"/>
      <c r="H187" s="769"/>
      <c r="I187" s="734" t="s">
        <v>659</v>
      </c>
      <c r="J187" s="769"/>
      <c r="K187" s="737" t="s">
        <v>1033</v>
      </c>
      <c r="L187" s="751"/>
      <c r="M187" s="769"/>
      <c r="N187" s="751" t="s">
        <v>3590</v>
      </c>
      <c r="O187" s="769"/>
      <c r="P187" s="769"/>
      <c r="Q187" s="769"/>
      <c r="R187" s="769"/>
      <c r="S187" s="769"/>
      <c r="T187" s="769"/>
      <c r="U187" s="769"/>
      <c r="V187" s="769"/>
      <c r="W187" s="769"/>
      <c r="X187" s="769"/>
      <c r="Y187" s="769"/>
      <c r="Z187" s="769"/>
      <c r="AA187" s="769"/>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ht="15.75" customHeight="1">
      <c r="A188" s="822" t="s">
        <v>57</v>
      </c>
      <c r="B188" s="828" t="s">
        <v>6047</v>
      </c>
      <c r="C188" s="733" t="s">
        <v>661</v>
      </c>
      <c r="D188" s="773"/>
      <c r="E188" s="769"/>
      <c r="F188" s="769"/>
      <c r="G188" s="734" t="str">
        <f>HYPERLINK("https://www.twitch.tv/videos/527836634","2:12.90")</f>
        <v>2:12.90</v>
      </c>
      <c r="H188" s="769"/>
      <c r="I188" s="734" t="s">
        <v>661</v>
      </c>
      <c r="J188" s="769"/>
      <c r="K188" s="769"/>
      <c r="L188" s="769"/>
      <c r="M188" s="769"/>
      <c r="N188" s="769"/>
      <c r="O188" s="769"/>
      <c r="P188" s="769"/>
      <c r="Q188" s="769"/>
      <c r="R188" s="769"/>
      <c r="S188" s="769"/>
      <c r="T188" s="769"/>
      <c r="U188" s="769"/>
      <c r="V188" s="769"/>
      <c r="W188" s="769"/>
      <c r="X188" s="769"/>
      <c r="Y188" s="769"/>
      <c r="Z188" s="769"/>
      <c r="AA188" s="769"/>
      <c r="AB188" s="735" t="str">
        <f>HYPERLINK("https://youtu.be/fYWiIA5i7cs","2:29.99")</f>
        <v>2:29.99</v>
      </c>
      <c r="AC188" s="769"/>
      <c r="AD188" s="769"/>
      <c r="AE188" s="769"/>
      <c r="AF188" s="769"/>
      <c r="AG188" s="769"/>
      <c r="AH188" s="769"/>
      <c r="AI188" s="769"/>
      <c r="AJ188" s="769"/>
      <c r="AK188" s="769"/>
      <c r="AL188" s="769"/>
      <c r="AM188" s="769"/>
      <c r="AN188" s="769"/>
      <c r="AO188" s="769"/>
      <c r="AP188" s="769"/>
      <c r="AQ188" s="769"/>
      <c r="AR188" s="769"/>
      <c r="AS188" s="769"/>
      <c r="AT188" s="769"/>
      <c r="AU188" s="769"/>
      <c r="AV188" s="769"/>
      <c r="AW188" s="769"/>
      <c r="AX188" s="769"/>
      <c r="AY188" s="769"/>
      <c r="AZ188" s="769"/>
      <c r="BA188" s="769"/>
      <c r="BB188" s="769"/>
    </row>
    <row r="189">
      <c r="A189" s="839" t="s">
        <v>6048</v>
      </c>
      <c r="D189" s="840"/>
      <c r="E189" s="840"/>
      <c r="F189" s="840"/>
      <c r="G189" s="840"/>
      <c r="H189" s="840"/>
      <c r="I189" s="840"/>
      <c r="J189" s="840"/>
      <c r="K189" s="840"/>
      <c r="L189" s="840"/>
      <c r="M189" s="840"/>
      <c r="N189" s="840"/>
      <c r="O189" s="840"/>
      <c r="P189" s="840"/>
      <c r="Q189" s="840"/>
      <c r="R189" s="840"/>
      <c r="S189" s="840"/>
      <c r="T189" s="840"/>
      <c r="U189" s="840"/>
      <c r="V189" s="840"/>
      <c r="W189" s="840"/>
      <c r="X189" s="840"/>
      <c r="Y189" s="840"/>
      <c r="Z189" s="840"/>
      <c r="AA189" s="840"/>
      <c r="AB189" s="840"/>
      <c r="AC189" s="840"/>
      <c r="AD189" s="840"/>
      <c r="AE189" s="840"/>
      <c r="AF189" s="840"/>
      <c r="AG189" s="840"/>
      <c r="AH189" s="840"/>
      <c r="AI189" s="840"/>
      <c r="AJ189" s="840"/>
      <c r="AK189" s="840"/>
      <c r="AL189" s="840"/>
      <c r="AM189" s="840"/>
      <c r="AN189" s="840"/>
      <c r="AO189" s="840"/>
      <c r="AP189" s="840"/>
      <c r="AQ189" s="840"/>
      <c r="AR189" s="840"/>
      <c r="AS189" s="840"/>
      <c r="AT189" s="840"/>
      <c r="AU189" s="840"/>
      <c r="AV189" s="840"/>
      <c r="AW189" s="840"/>
      <c r="AX189" s="840"/>
      <c r="AY189" s="840"/>
      <c r="AZ189" s="840"/>
      <c r="BA189" s="840"/>
      <c r="BB189" s="840"/>
    </row>
    <row r="190" ht="15.75" customHeight="1">
      <c r="A190" s="841" t="s">
        <v>5724</v>
      </c>
      <c r="B190" s="842"/>
      <c r="C190" s="733" t="s">
        <v>283</v>
      </c>
      <c r="D190" s="791"/>
      <c r="E190" s="786" t="s">
        <v>122</v>
      </c>
      <c r="F190" s="786" t="s">
        <v>551</v>
      </c>
      <c r="G190" s="786" t="s">
        <v>482</v>
      </c>
      <c r="H190" s="786" t="s">
        <v>1425</v>
      </c>
      <c r="I190" s="787" t="s">
        <v>6049</v>
      </c>
      <c r="J190" s="802" t="s">
        <v>5863</v>
      </c>
      <c r="K190" s="737" t="s">
        <v>3642</v>
      </c>
      <c r="L190" s="786" t="s">
        <v>6050</v>
      </c>
      <c r="M190" s="787"/>
      <c r="N190" s="786" t="s">
        <v>4576</v>
      </c>
      <c r="O190" s="787"/>
      <c r="P190" s="787"/>
      <c r="Q190" s="787" t="s">
        <v>2714</v>
      </c>
      <c r="R190" s="787"/>
      <c r="S190" s="786" t="s">
        <v>283</v>
      </c>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5825</v>
      </c>
      <c r="B191" s="843" t="s">
        <v>6051</v>
      </c>
      <c r="C191" s="733" t="s">
        <v>933</v>
      </c>
      <c r="D191" s="786" t="s">
        <v>933</v>
      </c>
      <c r="E191" s="786" t="s">
        <v>1932</v>
      </c>
      <c r="F191" s="786" t="s">
        <v>5740</v>
      </c>
      <c r="G191" s="786" t="s">
        <v>483</v>
      </c>
      <c r="H191" s="786" t="s">
        <v>1814</v>
      </c>
      <c r="I191" s="786" t="s">
        <v>4779</v>
      </c>
      <c r="J191" s="787" t="s">
        <v>257</v>
      </c>
      <c r="K191" s="787"/>
      <c r="L191" s="786" t="s">
        <v>2764</v>
      </c>
      <c r="M191" s="787"/>
      <c r="N191" s="786" t="s">
        <v>5503</v>
      </c>
      <c r="O191" s="787"/>
      <c r="P191" s="787"/>
      <c r="Q191" s="787" t="s">
        <v>5940</v>
      </c>
      <c r="R191" s="787" t="s">
        <v>847</v>
      </c>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5832</v>
      </c>
      <c r="B192" s="844"/>
      <c r="C192" s="733" t="str">
        <f>HYPERLINK("https://www.youtube.com/watch?v=aWzlUqH0LaM","41.87")</f>
        <v>41.87</v>
      </c>
      <c r="D192" s="791"/>
      <c r="E192" s="792" t="s">
        <v>951</v>
      </c>
      <c r="F192" s="786" t="str">
        <f>HYPERLINK("https://www.youtube.com/watch?v=aWzlUqH0LaM","41.87")</f>
        <v>41.87</v>
      </c>
      <c r="G192" s="786" t="s">
        <v>484</v>
      </c>
      <c r="H192" s="786" t="s">
        <v>798</v>
      </c>
      <c r="I192" s="786" t="s">
        <v>916</v>
      </c>
      <c r="J192" s="787" t="s">
        <v>6052</v>
      </c>
      <c r="K192" s="787"/>
      <c r="L192" s="737" t="s">
        <v>1975</v>
      </c>
      <c r="M192" s="787"/>
      <c r="N192" s="786" t="s">
        <v>5095</v>
      </c>
      <c r="O192" s="787"/>
      <c r="P192" s="787"/>
      <c r="Q192" s="787" t="s">
        <v>6053</v>
      </c>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1" t="s">
        <v>5839</v>
      </c>
      <c r="B193" s="843" t="s">
        <v>6054</v>
      </c>
      <c r="C193" s="733" t="s">
        <v>6055</v>
      </c>
      <c r="D193" s="791"/>
      <c r="E193" s="786" t="s">
        <v>6056</v>
      </c>
      <c r="F193" s="786" t="s">
        <v>387</v>
      </c>
      <c r="G193" s="792" t="s">
        <v>485</v>
      </c>
      <c r="H193" s="787"/>
      <c r="I193" s="787"/>
      <c r="J193" s="787"/>
      <c r="K193" s="737" t="s">
        <v>1038</v>
      </c>
      <c r="L193" s="787"/>
      <c r="M193" s="786" t="s">
        <v>6055</v>
      </c>
      <c r="N193" s="787"/>
      <c r="O193" s="787"/>
      <c r="P193" s="787"/>
      <c r="Q193" s="787" t="s">
        <v>6057</v>
      </c>
      <c r="R193" s="787"/>
      <c r="S193" s="787"/>
      <c r="T193" s="787"/>
      <c r="U193" s="787"/>
      <c r="V193" s="787"/>
      <c r="W193" s="786" t="s">
        <v>6058</v>
      </c>
      <c r="X193" s="787"/>
      <c r="Y193" s="787"/>
      <c r="Z193" s="787"/>
      <c r="AA193" s="787"/>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6" t="s">
        <v>6059</v>
      </c>
      <c r="C194" s="733" t="s">
        <v>6060</v>
      </c>
      <c r="D194" s="791"/>
      <c r="E194" s="787"/>
      <c r="F194" s="787"/>
      <c r="G194" s="787"/>
      <c r="H194" s="787"/>
      <c r="I194" s="787"/>
      <c r="J194" s="787"/>
      <c r="K194" s="787"/>
      <c r="L194" s="787"/>
      <c r="M194" s="787"/>
      <c r="N194" s="787"/>
      <c r="O194" s="787"/>
      <c r="P194" s="787"/>
      <c r="Q194" s="787"/>
      <c r="R194" s="787"/>
      <c r="S194" s="787"/>
      <c r="T194" s="787"/>
      <c r="U194" s="787"/>
      <c r="V194" s="787"/>
      <c r="W194" s="786" t="s">
        <v>3546</v>
      </c>
      <c r="X194" s="787"/>
      <c r="Y194" s="787"/>
      <c r="Z194" s="787"/>
      <c r="AA194" s="787"/>
      <c r="AB194" s="786" t="s">
        <v>6060</v>
      </c>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5"/>
      <c r="B195" s="847" t="s">
        <v>6061</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87"/>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8" t="s">
        <v>5734</v>
      </c>
      <c r="B196" s="849" t="s">
        <v>6054</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92" t="s">
        <v>6062</v>
      </c>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6" t="s">
        <v>6059</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5"/>
      <c r="B198" s="847" t="s">
        <v>6061</v>
      </c>
      <c r="C198" s="733"/>
      <c r="D198" s="791"/>
      <c r="E198" s="787"/>
      <c r="F198" s="787"/>
      <c r="G198" s="787"/>
      <c r="H198" s="787"/>
      <c r="I198" s="787"/>
      <c r="J198" s="787"/>
      <c r="K198" s="787"/>
      <c r="L198" s="787"/>
      <c r="M198" s="787"/>
      <c r="N198" s="787"/>
      <c r="O198" s="787"/>
      <c r="P198" s="787"/>
      <c r="Q198" s="787"/>
      <c r="R198" s="787"/>
      <c r="S198" s="787"/>
      <c r="T198" s="787"/>
      <c r="U198" s="787"/>
      <c r="V198" s="787"/>
      <c r="W198" s="787"/>
      <c r="X198" s="787"/>
      <c r="Y198" s="787"/>
      <c r="Z198" s="787"/>
      <c r="AA198" s="787"/>
      <c r="AB198" s="787"/>
      <c r="AC198" s="787"/>
      <c r="AD198" s="787"/>
      <c r="AE198" s="787"/>
      <c r="AF198" s="787"/>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8" t="s">
        <v>5738</v>
      </c>
      <c r="B199" s="849" t="s">
        <v>5725</v>
      </c>
      <c r="C199" s="733" t="s">
        <v>6063</v>
      </c>
      <c r="E199" s="786" t="s">
        <v>6063</v>
      </c>
      <c r="F199" s="787"/>
      <c r="H199" s="787"/>
      <c r="I199" s="787"/>
      <c r="J199" s="787"/>
      <c r="K199" s="787"/>
      <c r="L199" s="786" t="s">
        <v>2327</v>
      </c>
      <c r="M199" s="787"/>
      <c r="N199" s="787"/>
      <c r="P199" s="786" t="s">
        <v>2247</v>
      </c>
      <c r="Q199" s="787"/>
      <c r="R199" s="787"/>
      <c r="S199" s="787"/>
      <c r="T199" s="787"/>
      <c r="U199" s="787"/>
      <c r="V199" s="787"/>
      <c r="W199" s="786" t="s">
        <v>6064</v>
      </c>
      <c r="X199" s="787"/>
      <c r="Y199" s="787"/>
      <c r="Z199" s="792" t="s">
        <v>6065</v>
      </c>
      <c r="AA199" s="787"/>
      <c r="AB199" s="787"/>
      <c r="AC199" s="787"/>
      <c r="AD199" s="787"/>
      <c r="AE199" s="787"/>
      <c r="AF199" s="787"/>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5"/>
      <c r="B200" s="847" t="s">
        <v>6066</v>
      </c>
      <c r="C200" s="733" t="s">
        <v>394</v>
      </c>
      <c r="D200" s="786" t="s">
        <v>394</v>
      </c>
      <c r="E200" s="811"/>
      <c r="F200" s="787"/>
      <c r="G200" s="786" t="s">
        <v>6067</v>
      </c>
      <c r="H200" s="787"/>
      <c r="I200" s="787"/>
      <c r="J200" s="787"/>
      <c r="K200" s="787"/>
      <c r="L200" s="811"/>
      <c r="M200" s="787"/>
      <c r="N200" s="787"/>
      <c r="O200" s="786" t="s">
        <v>959</v>
      </c>
      <c r="P200" s="787"/>
      <c r="Q200" s="787"/>
      <c r="R200" s="787"/>
      <c r="S200" s="787"/>
      <c r="T200" s="787"/>
      <c r="U200" s="787"/>
      <c r="V200" s="787"/>
      <c r="W200" s="792" t="s">
        <v>6068</v>
      </c>
      <c r="X200" s="787"/>
      <c r="Y200" s="787"/>
      <c r="Z200" s="792"/>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5768</v>
      </c>
      <c r="B201" s="843" t="s">
        <v>5826</v>
      </c>
      <c r="C201" s="733" t="s">
        <v>6069</v>
      </c>
      <c r="D201" s="791"/>
      <c r="E201" s="787"/>
      <c r="F201" s="787"/>
      <c r="G201" s="787"/>
      <c r="H201" s="787"/>
      <c r="I201" s="787" t="s">
        <v>6070</v>
      </c>
      <c r="J201" s="787" t="s">
        <v>3403</v>
      </c>
      <c r="K201" s="786" t="s">
        <v>6069</v>
      </c>
      <c r="L201" s="787"/>
      <c r="M201" s="787"/>
      <c r="N201" s="787"/>
      <c r="O201" s="787"/>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41" t="s">
        <v>5774</v>
      </c>
      <c r="B202" s="843" t="s">
        <v>6071</v>
      </c>
      <c r="C202" s="733" t="s">
        <v>6072</v>
      </c>
      <c r="D202" s="791"/>
      <c r="E202" s="786" t="s">
        <v>6072</v>
      </c>
      <c r="F202" s="787"/>
      <c r="G202" s="787"/>
      <c r="H202" s="787"/>
      <c r="I202" s="787"/>
      <c r="J202" s="787"/>
      <c r="K202" s="787"/>
      <c r="L202" s="787"/>
      <c r="M202" s="787"/>
      <c r="N202" s="786" t="s">
        <v>3596</v>
      </c>
      <c r="O202" s="786" t="s">
        <v>4040</v>
      </c>
      <c r="P202" s="787"/>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50"/>
      <c r="B203" s="846" t="s">
        <v>6073</v>
      </c>
      <c r="C203" s="733" t="s">
        <v>2724</v>
      </c>
      <c r="D203" s="791"/>
      <c r="E203" s="817" t="s">
        <v>954</v>
      </c>
      <c r="F203" s="787"/>
      <c r="G203" s="787"/>
      <c r="H203" s="786" t="s">
        <v>1429</v>
      </c>
      <c r="I203" s="787" t="s">
        <v>4834</v>
      </c>
      <c r="J203" s="787" t="s">
        <v>3079</v>
      </c>
      <c r="K203" s="737" t="s">
        <v>4867</v>
      </c>
      <c r="L203" s="786" t="s">
        <v>1977</v>
      </c>
      <c r="M203" s="786" t="s">
        <v>2724</v>
      </c>
      <c r="N203" s="787"/>
      <c r="O203" s="786" t="s">
        <v>2264</v>
      </c>
      <c r="P203" s="787"/>
      <c r="Q203" s="787" t="s">
        <v>5092</v>
      </c>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5"/>
      <c r="B204" s="846" t="s">
        <v>6074</v>
      </c>
      <c r="C204" s="733" t="s">
        <v>173</v>
      </c>
      <c r="D204" s="786" t="s">
        <v>173</v>
      </c>
      <c r="E204" s="787"/>
      <c r="F204" s="786" t="str">
        <f>HYPERLINK("https://youtu.be/gxCMrXIu1MU","52.20")</f>
        <v>52.20</v>
      </c>
      <c r="G204" s="792" t="s">
        <v>486</v>
      </c>
      <c r="H204" s="787"/>
      <c r="I204" s="787"/>
      <c r="J204" s="787"/>
      <c r="K204" s="787"/>
      <c r="L204" s="787"/>
      <c r="M204" s="787"/>
      <c r="N204" s="787"/>
      <c r="O204" s="787"/>
      <c r="P204" s="787"/>
      <c r="Q204" s="787"/>
      <c r="R204" s="787"/>
      <c r="S204" s="787"/>
      <c r="T204" s="787"/>
      <c r="U204" s="787"/>
      <c r="V204" s="787"/>
      <c r="W204" s="787"/>
      <c r="X204" s="787"/>
      <c r="Y204" s="787"/>
      <c r="Z204" s="787"/>
      <c r="AA204" s="787"/>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48" t="s">
        <v>5734</v>
      </c>
      <c r="B205" s="851" t="s">
        <v>6075</v>
      </c>
      <c r="C205" s="733" t="s">
        <v>5014</v>
      </c>
      <c r="D205" s="791"/>
      <c r="E205" s="786" t="s">
        <v>5014</v>
      </c>
      <c r="F205" s="787"/>
      <c r="G205" s="787"/>
      <c r="H205" s="787"/>
      <c r="I205" s="787"/>
      <c r="J205" s="787"/>
      <c r="K205" s="787"/>
      <c r="L205" s="787"/>
      <c r="M205" s="787"/>
      <c r="N205" s="802" t="s">
        <v>6076</v>
      </c>
      <c r="O205" s="787"/>
      <c r="P205" s="787"/>
      <c r="Q205" s="787"/>
      <c r="R205" s="769"/>
      <c r="S205" s="787"/>
      <c r="T205" s="787"/>
      <c r="U205" s="787"/>
      <c r="V205" s="787"/>
      <c r="W205" s="787"/>
      <c r="X205" s="787"/>
      <c r="Y205" s="787"/>
      <c r="Z205" s="787"/>
      <c r="AA205" s="787"/>
      <c r="AB205" s="791"/>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6077</v>
      </c>
      <c r="C206" s="733" t="s">
        <v>3031</v>
      </c>
      <c r="D206" s="786" t="s">
        <v>3031</v>
      </c>
      <c r="E206" s="787"/>
      <c r="F206" s="787"/>
      <c r="G206" s="787"/>
      <c r="H206" s="787"/>
      <c r="I206" s="787"/>
      <c r="J206" s="787"/>
      <c r="K206" s="787"/>
      <c r="L206" s="787"/>
      <c r="M206" s="787"/>
      <c r="N206" s="787"/>
      <c r="O206" s="787"/>
      <c r="P206" s="787"/>
      <c r="Q206" s="787"/>
      <c r="R206" s="769"/>
      <c r="S206" s="787"/>
      <c r="T206" s="787"/>
      <c r="U206" s="787"/>
      <c r="V206" s="787"/>
      <c r="W206" s="787"/>
      <c r="X206" s="787"/>
      <c r="Y206" s="815" t="s">
        <v>1636</v>
      </c>
      <c r="Z206" s="787"/>
      <c r="AA206" s="787"/>
      <c r="AB206" s="791"/>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6078</v>
      </c>
      <c r="C207" s="733" t="s">
        <v>3798</v>
      </c>
      <c r="D207" s="791"/>
      <c r="E207" s="786" t="s">
        <v>3798</v>
      </c>
      <c r="F207" s="787"/>
      <c r="G207" s="787"/>
      <c r="H207" s="811"/>
      <c r="I207" s="787" t="s">
        <v>2164</v>
      </c>
      <c r="J207" s="787" t="s">
        <v>6079</v>
      </c>
      <c r="K207" s="787"/>
      <c r="L207" s="788" t="s">
        <v>308</v>
      </c>
      <c r="M207" s="787"/>
      <c r="N207" s="786" t="s">
        <v>3060</v>
      </c>
      <c r="O207" s="787"/>
      <c r="P207" s="787"/>
      <c r="Q207" s="787" t="s">
        <v>2992</v>
      </c>
      <c r="R207" s="769"/>
      <c r="S207" s="787"/>
      <c r="T207" s="787"/>
      <c r="U207" s="787"/>
      <c r="V207" s="787"/>
      <c r="W207" s="787"/>
      <c r="X207" s="787"/>
      <c r="Y207" s="787"/>
      <c r="Z207" s="786" t="s">
        <v>3798</v>
      </c>
      <c r="AA207" s="787"/>
      <c r="AB207" s="788" t="str">
        <f>HYPERLINK("https://youtu.be/7lF7UZKburw","31.51")</f>
        <v>31.51</v>
      </c>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50"/>
      <c r="B208" s="846" t="s">
        <v>6080</v>
      </c>
      <c r="C208" s="733" t="s">
        <v>6081</v>
      </c>
      <c r="D208" s="791"/>
      <c r="E208" s="787"/>
      <c r="F208" s="786" t="s">
        <v>138</v>
      </c>
      <c r="G208" s="786" t="s">
        <v>1649</v>
      </c>
      <c r="H208" s="786" t="s">
        <v>1430</v>
      </c>
      <c r="I208" s="787"/>
      <c r="J208" s="787"/>
      <c r="K208" s="737" t="s">
        <v>6082</v>
      </c>
      <c r="L208" s="787"/>
      <c r="M208" s="787"/>
      <c r="N208" s="787"/>
      <c r="O208" s="787"/>
      <c r="P208" s="787"/>
      <c r="Q208" s="787"/>
      <c r="R208" s="787" t="s">
        <v>6083</v>
      </c>
      <c r="S208" s="787"/>
      <c r="T208" s="786" t="s">
        <v>6081</v>
      </c>
      <c r="U208" s="787"/>
      <c r="V208" s="787"/>
      <c r="W208" s="787"/>
      <c r="X208" s="787"/>
      <c r="Y208" s="787"/>
      <c r="Z208" s="787"/>
      <c r="AA208" s="787"/>
      <c r="AB208" s="787"/>
      <c r="AC208" s="787"/>
      <c r="AD208" s="787"/>
      <c r="AE208" s="787"/>
      <c r="AF208" s="787"/>
      <c r="AG208" s="787"/>
      <c r="AH208" s="787"/>
      <c r="AI208" s="787"/>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8" t="s">
        <v>5738</v>
      </c>
      <c r="B209" s="851" t="s">
        <v>6084</v>
      </c>
      <c r="C209" s="733" t="s">
        <v>6085</v>
      </c>
      <c r="D209" s="786" t="s">
        <v>6085</v>
      </c>
      <c r="E209" s="786" t="s">
        <v>6086</v>
      </c>
      <c r="F209" s="787"/>
      <c r="G209" s="815"/>
      <c r="H209" s="787"/>
      <c r="I209" s="787"/>
      <c r="J209" s="802"/>
      <c r="K209" s="787"/>
      <c r="L209" s="787"/>
      <c r="M209" s="787"/>
      <c r="N209" s="787"/>
      <c r="O209" s="787"/>
      <c r="P209" s="787"/>
      <c r="Q209" s="787"/>
      <c r="R209" s="787"/>
      <c r="S209" s="787"/>
      <c r="T209" s="787"/>
      <c r="U209" s="787"/>
      <c r="V209" s="787"/>
      <c r="W209" s="787"/>
      <c r="X209" s="787"/>
      <c r="Y209" s="786" t="s">
        <v>1387</v>
      </c>
      <c r="Z209" s="787"/>
      <c r="AA209" s="815"/>
      <c r="AB209" s="787"/>
      <c r="AC209" s="787"/>
      <c r="AD209" s="792" t="s">
        <v>2338</v>
      </c>
      <c r="AE209" s="787"/>
      <c r="AF209" s="787"/>
      <c r="AG209" s="787"/>
      <c r="AH209" s="787"/>
      <c r="AI209" s="852"/>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5"/>
      <c r="B210" s="846" t="s">
        <v>6087</v>
      </c>
      <c r="C210" s="733" t="s">
        <v>6088</v>
      </c>
      <c r="D210" s="786" t="s">
        <v>6088</v>
      </c>
      <c r="E210" s="786" t="s">
        <v>4459</v>
      </c>
      <c r="F210" s="787"/>
      <c r="G210" s="786" t="s">
        <v>306</v>
      </c>
      <c r="H210" s="787"/>
      <c r="I210" s="787"/>
      <c r="J210" s="787"/>
      <c r="K210" s="786" t="s">
        <v>1728</v>
      </c>
      <c r="L210" s="786" t="s">
        <v>1923</v>
      </c>
      <c r="M210" s="787"/>
      <c r="N210" s="787"/>
      <c r="O210" s="815" t="s">
        <v>409</v>
      </c>
      <c r="P210" s="786" t="s">
        <v>6038</v>
      </c>
      <c r="Q210" s="787"/>
      <c r="R210" s="787"/>
      <c r="S210" s="787"/>
      <c r="T210" s="787"/>
      <c r="U210" s="787"/>
      <c r="V210" s="787"/>
      <c r="W210" s="787"/>
      <c r="X210" s="787"/>
      <c r="Y210" s="787"/>
      <c r="Z210" s="787"/>
      <c r="AA210" s="786" t="s">
        <v>1056</v>
      </c>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8" t="s">
        <v>5752</v>
      </c>
      <c r="B211" s="853" t="s">
        <v>5753</v>
      </c>
      <c r="C211" s="733" t="s">
        <v>957</v>
      </c>
      <c r="D211" s="791"/>
      <c r="E211" s="786" t="s">
        <v>957</v>
      </c>
      <c r="F211" s="787"/>
      <c r="G211" s="792" t="s">
        <v>6089</v>
      </c>
      <c r="H211" s="787"/>
      <c r="I211" s="787" t="s">
        <v>1524</v>
      </c>
      <c r="J211" s="787"/>
      <c r="K211" s="786" t="s">
        <v>686</v>
      </c>
      <c r="L211" s="787"/>
      <c r="M211" s="787"/>
      <c r="N211" s="792" t="s">
        <v>3597</v>
      </c>
      <c r="O211" s="787"/>
      <c r="P211" s="787"/>
      <c r="Q211" s="787"/>
      <c r="R211" s="787"/>
      <c r="S211" s="787"/>
      <c r="T211" s="787"/>
      <c r="U211" s="787"/>
      <c r="V211" s="787"/>
      <c r="W211" s="787"/>
      <c r="X211" s="787"/>
      <c r="Y211" s="787"/>
      <c r="Z211" s="787"/>
      <c r="AA211" s="787"/>
      <c r="AB211" s="787"/>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41" t="s">
        <v>5815</v>
      </c>
      <c r="B212" s="843" t="s">
        <v>5873</v>
      </c>
      <c r="C212" s="733" t="s">
        <v>2237</v>
      </c>
      <c r="D212" s="786" t="s">
        <v>2237</v>
      </c>
      <c r="E212" s="852"/>
      <c r="F212" s="787"/>
      <c r="G212" s="787"/>
      <c r="H212" s="786" t="s">
        <v>3718</v>
      </c>
      <c r="I212" s="852"/>
      <c r="J212" s="787" t="s">
        <v>1090</v>
      </c>
      <c r="K212" s="787"/>
      <c r="L212" s="787"/>
      <c r="M212" s="852"/>
      <c r="N212" s="786" t="s">
        <v>1856</v>
      </c>
      <c r="O212" s="787"/>
      <c r="P212" s="787"/>
      <c r="Q212" s="787" t="s">
        <v>4236</v>
      </c>
      <c r="R212" s="787"/>
      <c r="S212" s="787"/>
      <c r="T212" s="787"/>
      <c r="U212" s="787"/>
      <c r="V212" s="787"/>
      <c r="W212" s="787"/>
      <c r="X212" s="787"/>
      <c r="Y212" s="787"/>
      <c r="Z212" s="787"/>
      <c r="AA212" s="787"/>
      <c r="AB212" s="787"/>
      <c r="AC212" s="786" t="s">
        <v>1890</v>
      </c>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5875</v>
      </c>
      <c r="C213" s="733" t="s">
        <v>3783</v>
      </c>
      <c r="D213" s="786" t="s">
        <v>1283</v>
      </c>
      <c r="E213" s="787"/>
      <c r="F213" s="787"/>
      <c r="G213" s="787"/>
      <c r="H213" s="787"/>
      <c r="I213" s="788" t="str">
        <f>HYPERLINK("https://youtu.be/yGR2akJEjQQ","19.18")</f>
        <v>19.18</v>
      </c>
      <c r="J213" s="787"/>
      <c r="K213" s="787"/>
      <c r="L213" s="787"/>
      <c r="M213" s="786" t="s">
        <v>3783</v>
      </c>
      <c r="N213" s="787"/>
      <c r="O213" s="787"/>
      <c r="P213" s="792" t="s">
        <v>2447</v>
      </c>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6090</v>
      </c>
      <c r="C214" s="733" t="s">
        <v>448</v>
      </c>
      <c r="D214" s="786" t="s">
        <v>448</v>
      </c>
      <c r="E214" s="786" t="s">
        <v>6091</v>
      </c>
      <c r="F214" s="787"/>
      <c r="G214" s="787"/>
      <c r="H214" s="811"/>
      <c r="I214" s="787"/>
      <c r="J214" s="787"/>
      <c r="K214" s="787"/>
      <c r="L214" s="787"/>
      <c r="M214" s="786" t="s">
        <v>448</v>
      </c>
      <c r="N214" s="787"/>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50"/>
      <c r="B215" s="846" t="s">
        <v>5877</v>
      </c>
      <c r="C215" s="733" t="s">
        <v>175</v>
      </c>
      <c r="D215" s="786" t="s">
        <v>175</v>
      </c>
      <c r="E215" s="787"/>
      <c r="F215" s="787"/>
      <c r="G215" s="786" t="s">
        <v>289</v>
      </c>
      <c r="H215" s="786" t="s">
        <v>1431</v>
      </c>
      <c r="I215" s="786" t="s">
        <v>175</v>
      </c>
      <c r="J215" s="787"/>
      <c r="K215" s="787"/>
      <c r="L215" s="786" t="s">
        <v>1978</v>
      </c>
      <c r="M215" s="787"/>
      <c r="N215" s="786" t="s">
        <v>2225</v>
      </c>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6092</v>
      </c>
      <c r="B216" s="843" t="s">
        <v>5725</v>
      </c>
      <c r="C216" s="733" t="s">
        <v>487</v>
      </c>
      <c r="D216" s="791"/>
      <c r="E216" s="791"/>
      <c r="F216" s="786" t="s">
        <v>391</v>
      </c>
      <c r="G216" s="786" t="s">
        <v>487</v>
      </c>
      <c r="H216" s="787"/>
      <c r="I216" s="787"/>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41" t="s">
        <v>74</v>
      </c>
      <c r="B217" s="843" t="s">
        <v>6093</v>
      </c>
      <c r="C217" s="733" t="s">
        <v>586</v>
      </c>
      <c r="D217" s="786" t="s">
        <v>586</v>
      </c>
      <c r="E217" s="854"/>
      <c r="F217" s="787"/>
      <c r="G217" s="787"/>
      <c r="H217" s="787"/>
      <c r="I217" s="793"/>
      <c r="J217" s="787"/>
      <c r="K217" s="787"/>
      <c r="L217" s="787"/>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50"/>
      <c r="B218" s="846" t="s">
        <v>6094</v>
      </c>
      <c r="C218" s="733" t="s">
        <v>295</v>
      </c>
      <c r="D218" s="786" t="s">
        <v>177</v>
      </c>
      <c r="E218" s="787"/>
      <c r="F218" s="786" t="s">
        <v>392</v>
      </c>
      <c r="G218" s="792" t="s">
        <v>3487</v>
      </c>
      <c r="H218" s="786" t="s">
        <v>1432</v>
      </c>
      <c r="I218" s="787"/>
      <c r="J218" s="787"/>
      <c r="K218" s="737" t="s">
        <v>121</v>
      </c>
      <c r="L218" s="787"/>
      <c r="M218" s="786" t="s">
        <v>295</v>
      </c>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ht="15.75" customHeight="1">
      <c r="A219" s="841" t="s">
        <v>57</v>
      </c>
      <c r="B219" s="843" t="s">
        <v>5725</v>
      </c>
      <c r="C219" s="733" t="s">
        <v>293</v>
      </c>
      <c r="D219" s="791"/>
      <c r="E219" s="787"/>
      <c r="F219" s="787"/>
      <c r="G219" s="786" t="s">
        <v>491</v>
      </c>
      <c r="H219" s="787"/>
      <c r="I219" s="787"/>
      <c r="J219" s="787"/>
      <c r="K219" s="787"/>
      <c r="L219" s="787"/>
      <c r="M219" s="786" t="s">
        <v>293</v>
      </c>
      <c r="N219" s="787"/>
      <c r="O219" s="787"/>
      <c r="P219" s="787"/>
      <c r="Q219" s="787"/>
      <c r="R219" s="787"/>
      <c r="S219" s="787"/>
      <c r="T219" s="787"/>
      <c r="U219" s="787"/>
      <c r="V219" s="787"/>
      <c r="W219" s="787"/>
      <c r="X219" s="787"/>
      <c r="Y219" s="787"/>
      <c r="Z219" s="787"/>
      <c r="AA219" s="787"/>
      <c r="AB219" s="787"/>
      <c r="AC219" s="787"/>
      <c r="AD219" s="787"/>
      <c r="AE219" s="787"/>
      <c r="AF219" s="787"/>
      <c r="AG219" s="787"/>
      <c r="AH219" s="787"/>
      <c r="AI219" s="787"/>
      <c r="AJ219" s="787"/>
      <c r="AK219" s="787"/>
      <c r="AL219" s="787"/>
      <c r="AM219" s="787"/>
      <c r="AN219" s="787"/>
      <c r="AO219" s="787"/>
      <c r="AP219" s="787"/>
      <c r="AQ219" s="787"/>
      <c r="AR219" s="787"/>
      <c r="AS219" s="787"/>
      <c r="AT219" s="787"/>
      <c r="AU219" s="787"/>
      <c r="AV219" s="787"/>
      <c r="AW219" s="787"/>
      <c r="AX219" s="787"/>
      <c r="AY219" s="787"/>
      <c r="AZ219" s="787"/>
      <c r="BA219" s="787"/>
      <c r="BB219" s="787"/>
    </row>
    <row r="220">
      <c r="A220" s="855" t="s">
        <v>6095</v>
      </c>
      <c r="D220" s="856"/>
      <c r="E220" s="856"/>
      <c r="F220" s="856"/>
      <c r="G220" s="856"/>
      <c r="H220" s="856"/>
      <c r="I220" s="856"/>
      <c r="J220" s="856"/>
      <c r="K220" s="856"/>
      <c r="L220" s="856"/>
      <c r="M220" s="856"/>
      <c r="N220" s="856"/>
      <c r="O220" s="856"/>
      <c r="P220" s="856"/>
      <c r="Q220" s="856"/>
      <c r="R220" s="856"/>
      <c r="S220" s="856"/>
      <c r="T220" s="856"/>
      <c r="U220" s="856"/>
      <c r="V220" s="856"/>
      <c r="W220" s="856"/>
      <c r="X220" s="856"/>
      <c r="Y220" s="856"/>
      <c r="Z220" s="856"/>
      <c r="AA220" s="856"/>
      <c r="AB220" s="856"/>
      <c r="AC220" s="856"/>
      <c r="AD220" s="856"/>
      <c r="AE220" s="856"/>
      <c r="AF220" s="856"/>
      <c r="AG220" s="856"/>
      <c r="AH220" s="856"/>
      <c r="AI220" s="856"/>
      <c r="AJ220" s="856"/>
      <c r="AK220" s="856"/>
      <c r="AL220" s="856"/>
      <c r="AM220" s="856"/>
      <c r="AN220" s="856"/>
      <c r="AO220" s="856"/>
      <c r="AP220" s="856"/>
      <c r="AQ220" s="856"/>
      <c r="AR220" s="856"/>
      <c r="AS220" s="856"/>
      <c r="AT220" s="856"/>
      <c r="AU220" s="856"/>
      <c r="AV220" s="856"/>
      <c r="AW220" s="856"/>
      <c r="AX220" s="856"/>
      <c r="AY220" s="856"/>
      <c r="AZ220" s="856"/>
      <c r="BA220" s="856"/>
      <c r="BB220" s="856"/>
    </row>
    <row r="221" ht="15.75" customHeight="1">
      <c r="A221" s="857" t="s">
        <v>5724</v>
      </c>
      <c r="B221" s="858" t="s">
        <v>6096</v>
      </c>
      <c r="C221" s="733" t="s">
        <v>1866</v>
      </c>
      <c r="D221" s="791"/>
      <c r="E221" s="787"/>
      <c r="F221" s="787"/>
      <c r="G221" s="787"/>
      <c r="H221" s="787"/>
      <c r="I221" s="791"/>
      <c r="J221" s="787"/>
      <c r="K221" s="786" t="s">
        <v>1866</v>
      </c>
      <c r="L221" s="787"/>
      <c r="M221" s="787"/>
      <c r="N221" s="787"/>
      <c r="O221" s="787"/>
      <c r="P221" s="787"/>
      <c r="Q221" s="787"/>
      <c r="R221" s="787"/>
      <c r="S221" s="787"/>
      <c r="T221" s="787"/>
      <c r="U221" s="787"/>
      <c r="V221" s="787"/>
      <c r="W221" s="787"/>
      <c r="X221" s="787"/>
      <c r="Y221" s="792" t="s">
        <v>534</v>
      </c>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6097</v>
      </c>
      <c r="C222" s="733" t="s">
        <v>3450</v>
      </c>
      <c r="D222" s="791"/>
      <c r="E222" s="787"/>
      <c r="F222" s="787"/>
      <c r="G222" s="787"/>
      <c r="H222" s="787"/>
      <c r="I222" s="788" t="str">
        <f>HYPERLINK("https://youtu.be/K8Egs0-qumI","48.41")</f>
        <v>48.41</v>
      </c>
      <c r="J222" s="787"/>
      <c r="K222" s="787"/>
      <c r="L222" s="787"/>
      <c r="M222" s="786" t="s">
        <v>3450</v>
      </c>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6098</v>
      </c>
      <c r="C223" s="733" t="s">
        <v>3788</v>
      </c>
      <c r="D223" s="791"/>
      <c r="E223" s="787"/>
      <c r="F223" s="787"/>
      <c r="G223" s="787"/>
      <c r="H223" s="787"/>
      <c r="I223" s="787" t="s">
        <v>2771</v>
      </c>
      <c r="J223" s="787"/>
      <c r="K223" s="786" t="s">
        <v>3788</v>
      </c>
      <c r="L223" s="787"/>
      <c r="M223" s="787"/>
      <c r="N223" s="787"/>
      <c r="O223" s="787"/>
      <c r="P223" s="787"/>
      <c r="Q223" s="787"/>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6099</v>
      </c>
      <c r="C224" s="861" t="str">
        <f>HYPERLINK("https://youtu.be/kMOGrk3P1Fc","45.34")</f>
        <v>45.34</v>
      </c>
      <c r="D224" s="791"/>
      <c r="E224" s="786" t="s">
        <v>3189</v>
      </c>
      <c r="F224" s="787"/>
      <c r="G224" s="787"/>
      <c r="H224" s="787"/>
      <c r="I224" s="788" t="str">
        <f>HYPERLINK("https://youtu.be/kMOGrk3P1Fc","45.34")</f>
        <v>45.34</v>
      </c>
      <c r="J224" s="787"/>
      <c r="K224" s="787"/>
      <c r="L224" s="788" t="s">
        <v>6100</v>
      </c>
      <c r="M224" s="787"/>
      <c r="N224" s="787"/>
      <c r="O224" s="787"/>
      <c r="P224" s="787"/>
      <c r="Q224" s="787"/>
      <c r="R224" s="787" t="s">
        <v>1479</v>
      </c>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6101</v>
      </c>
      <c r="C225" s="733" t="s">
        <v>798</v>
      </c>
      <c r="D225" s="786" t="s">
        <v>798</v>
      </c>
      <c r="E225" s="792" t="s">
        <v>6102</v>
      </c>
      <c r="F225" s="787"/>
      <c r="G225" s="792" t="s">
        <v>6103</v>
      </c>
      <c r="H225" s="786" t="s">
        <v>5454</v>
      </c>
      <c r="I225" s="791"/>
      <c r="J225" s="787"/>
      <c r="K225" s="737" t="s">
        <v>3459</v>
      </c>
      <c r="L225" s="787"/>
      <c r="M225" s="786" t="s">
        <v>4575</v>
      </c>
      <c r="N225" s="787"/>
      <c r="O225" s="787"/>
      <c r="P225" s="787"/>
      <c r="Q225" s="787"/>
      <c r="R225" s="787"/>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6104</v>
      </c>
      <c r="C226" s="733" t="s">
        <v>3459</v>
      </c>
      <c r="D226" s="786" t="s">
        <v>3459</v>
      </c>
      <c r="E226" s="787"/>
      <c r="F226" s="787"/>
      <c r="G226" s="787"/>
      <c r="I226" s="791"/>
      <c r="J226" s="787"/>
      <c r="K226" s="787"/>
      <c r="L226" s="787"/>
      <c r="M226" s="811"/>
      <c r="N226" s="787"/>
      <c r="O226" s="787"/>
      <c r="P226" s="792" t="s">
        <v>730</v>
      </c>
      <c r="Q226" s="787"/>
      <c r="R226" s="787"/>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6105</v>
      </c>
      <c r="C227" s="733" t="s">
        <v>396</v>
      </c>
      <c r="D227" s="786" t="s">
        <v>396</v>
      </c>
      <c r="E227" s="787"/>
      <c r="F227" s="787"/>
      <c r="G227" s="787"/>
      <c r="H227" s="786" t="s">
        <v>4382</v>
      </c>
      <c r="I227" s="791"/>
      <c r="J227" s="787"/>
      <c r="K227" s="787"/>
      <c r="L227" s="787"/>
      <c r="M227" s="787"/>
      <c r="N227" s="787"/>
      <c r="O227" s="787"/>
      <c r="P227" s="792" t="s">
        <v>6106</v>
      </c>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9"/>
      <c r="B228" s="860" t="s">
        <v>6107</v>
      </c>
      <c r="C228" s="733" t="s">
        <v>4014</v>
      </c>
      <c r="D228" s="786" t="s">
        <v>4014</v>
      </c>
      <c r="E228" s="787"/>
      <c r="F228" s="787"/>
      <c r="G228" s="787"/>
      <c r="H228" s="737" t="s">
        <v>1433</v>
      </c>
      <c r="I228" s="791"/>
      <c r="J228" s="787"/>
      <c r="K228" s="787"/>
      <c r="L228" s="786" t="s">
        <v>1979</v>
      </c>
      <c r="M228" s="787"/>
      <c r="N228" s="787"/>
      <c r="O228" s="787"/>
      <c r="P228" s="787"/>
      <c r="Q228" s="787"/>
      <c r="R228" s="787"/>
      <c r="S228" s="787"/>
      <c r="T228" s="787"/>
      <c r="U228" s="787"/>
      <c r="V228" s="787"/>
      <c r="W228" s="787"/>
      <c r="X228" s="787"/>
      <c r="Y228" s="787"/>
      <c r="Z228" s="787"/>
      <c r="AA228" s="787"/>
      <c r="AB228" s="787"/>
      <c r="AC228" s="787"/>
      <c r="AD228" s="787"/>
      <c r="AE228" s="787"/>
      <c r="AF228" s="787"/>
      <c r="AG228" s="787"/>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7" t="s">
        <v>5832</v>
      </c>
      <c r="B229" s="858" t="s">
        <v>6108</v>
      </c>
      <c r="C229" s="733" t="s">
        <v>2698</v>
      </c>
      <c r="D229" s="791"/>
      <c r="E229" s="786" t="s">
        <v>2452</v>
      </c>
      <c r="F229" s="786" t="s">
        <v>2698</v>
      </c>
      <c r="G229" s="787"/>
      <c r="H229" s="787"/>
      <c r="I229" s="788" t="str">
        <f>HYPERLINK("https://youtu.be/_GZXmZdCc5s","31.80")</f>
        <v>31.80</v>
      </c>
      <c r="J229" s="788" t="str">
        <f>HYPERLINK("https://youtu.be/kUsh0nBBuMY","32.45")</f>
        <v>32.45</v>
      </c>
      <c r="K229" s="787"/>
      <c r="L229" s="786" t="s">
        <v>6109</v>
      </c>
      <c r="M229" s="787"/>
      <c r="N229" s="792" t="s">
        <v>3599</v>
      </c>
      <c r="O229" s="787"/>
      <c r="P229" s="787"/>
      <c r="Q229" s="787" t="s">
        <v>415</v>
      </c>
      <c r="R229" s="787"/>
      <c r="S229" s="787"/>
      <c r="T229" s="787"/>
      <c r="U229" s="787"/>
      <c r="V229" s="787"/>
      <c r="W229" s="787"/>
      <c r="X229" s="787"/>
      <c r="Y229" s="787"/>
      <c r="Z229" s="787"/>
      <c r="AA229" s="787"/>
      <c r="AB229" s="787"/>
      <c r="AC229" s="787"/>
      <c r="AD229" s="787"/>
      <c r="AE229" s="787"/>
      <c r="AF229" s="787"/>
      <c r="AG229" s="792" t="s">
        <v>2866</v>
      </c>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6110</v>
      </c>
      <c r="C230" s="733" t="s">
        <v>238</v>
      </c>
      <c r="D230" s="791"/>
      <c r="E230" s="787"/>
      <c r="F230" s="787"/>
      <c r="G230" s="787"/>
      <c r="H230" s="787"/>
      <c r="I230" s="787"/>
      <c r="J230" s="802"/>
      <c r="K230" s="787"/>
      <c r="L230" s="787"/>
      <c r="M230" s="786" t="s">
        <v>238</v>
      </c>
      <c r="N230" s="787"/>
      <c r="O230" s="787"/>
      <c r="P230" s="787"/>
      <c r="Q230" s="770" t="s">
        <v>3060</v>
      </c>
      <c r="R230" s="802"/>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6111</v>
      </c>
      <c r="C231" s="733" t="s">
        <v>4668</v>
      </c>
      <c r="D231" s="791"/>
      <c r="E231" s="787"/>
      <c r="F231" s="787"/>
      <c r="G231" s="787"/>
      <c r="H231" s="811"/>
      <c r="I231" s="787"/>
      <c r="J231" s="802"/>
      <c r="K231" s="787"/>
      <c r="L231" s="787"/>
      <c r="M231" s="787"/>
      <c r="N231" s="787"/>
      <c r="O231" s="787"/>
      <c r="P231" s="787"/>
      <c r="Q231" s="787"/>
      <c r="R231" s="802"/>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9"/>
      <c r="B232" s="860" t="s">
        <v>6112</v>
      </c>
      <c r="C232" s="733" t="s">
        <v>3135</v>
      </c>
      <c r="D232" s="786" t="s">
        <v>3135</v>
      </c>
      <c r="E232" s="786" t="s">
        <v>6113</v>
      </c>
      <c r="F232" s="786" t="s">
        <v>6114</v>
      </c>
      <c r="G232" s="792" t="s">
        <v>442</v>
      </c>
      <c r="H232" s="786" t="s">
        <v>775</v>
      </c>
      <c r="I232" s="787" t="s">
        <v>2768</v>
      </c>
      <c r="J232" s="802" t="s">
        <v>6115</v>
      </c>
      <c r="K232" s="737" t="s">
        <v>1044</v>
      </c>
      <c r="L232" s="786" t="s">
        <v>1980</v>
      </c>
      <c r="M232" s="787"/>
      <c r="N232" s="787"/>
      <c r="O232" s="787"/>
      <c r="P232" s="787"/>
      <c r="Q232" s="770" t="s">
        <v>6116</v>
      </c>
      <c r="R232" s="802" t="s">
        <v>3060</v>
      </c>
      <c r="S232" s="787"/>
      <c r="T232" s="787"/>
      <c r="U232" s="787"/>
      <c r="V232" s="787"/>
      <c r="W232" s="787"/>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7" t="s">
        <v>5756</v>
      </c>
      <c r="B233" s="858" t="s">
        <v>6117</v>
      </c>
      <c r="C233" s="733" t="s">
        <v>6118</v>
      </c>
      <c r="D233" s="786" t="s">
        <v>6119</v>
      </c>
      <c r="E233" s="787"/>
      <c r="F233" s="802" t="s">
        <v>6120</v>
      </c>
      <c r="G233" s="786" t="str">
        <f>HYPERLINK("https://clips.twitch.tv/ArbitrarySuccessfulGarageSuperVinlin","46.83")</f>
        <v>46.83</v>
      </c>
      <c r="H233" s="787"/>
      <c r="I233" s="788" t="str">
        <f>HYPERLINK("https://youtu.be/fNmQmNF7N9I","46.93")</f>
        <v>46.93</v>
      </c>
      <c r="J233" s="787"/>
      <c r="K233" s="862"/>
      <c r="L233" s="786" t="s">
        <v>6121</v>
      </c>
      <c r="M233" s="786" t="s">
        <v>2771</v>
      </c>
      <c r="N233" s="787"/>
      <c r="O233" s="802" t="s">
        <v>2973</v>
      </c>
      <c r="P233" s="792" t="s">
        <v>4699</v>
      </c>
      <c r="Q233" s="787" t="s">
        <v>6122</v>
      </c>
      <c r="R233" s="787"/>
      <c r="S233" s="787"/>
      <c r="T233" s="787"/>
      <c r="U233" s="787"/>
      <c r="V233" s="787"/>
      <c r="W233" s="792" t="s">
        <v>4702</v>
      </c>
      <c r="X233" s="786" t="s">
        <v>6118</v>
      </c>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6123</v>
      </c>
      <c r="C234" s="733" t="s">
        <v>1479</v>
      </c>
      <c r="D234" s="786" t="s">
        <v>3488</v>
      </c>
      <c r="E234" s="787"/>
      <c r="F234" s="802" t="s">
        <v>1911</v>
      </c>
      <c r="G234" s="786" t="str">
        <f>HYPERLINK("https://clips.twitch.tv/AltruisticResoluteWolverineRlyTho","45.70")</f>
        <v>45.70</v>
      </c>
      <c r="H234" s="786" t="s">
        <v>2721</v>
      </c>
      <c r="I234" s="788" t="str">
        <f>HYPERLINK(" https://youtu.be/dsDcBzsPA5s","45.74")</f>
        <v>45.74</v>
      </c>
      <c r="J234" s="802" t="s">
        <v>1370</v>
      </c>
      <c r="K234" s="787"/>
      <c r="L234" s="786" t="s">
        <v>6124</v>
      </c>
      <c r="M234" s="793" t="s">
        <v>5033</v>
      </c>
      <c r="N234" s="786" t="s">
        <v>3093</v>
      </c>
      <c r="O234" s="802" t="s">
        <v>3001</v>
      </c>
      <c r="P234" s="792" t="s">
        <v>1878</v>
      </c>
      <c r="Q234" s="787" t="s">
        <v>6106</v>
      </c>
      <c r="R234" s="787"/>
      <c r="S234" s="787"/>
      <c r="T234" s="787"/>
      <c r="U234" s="787"/>
      <c r="V234" s="787"/>
      <c r="W234" s="792" t="s">
        <v>6125</v>
      </c>
      <c r="X234" s="786" t="s">
        <v>1479</v>
      </c>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9"/>
      <c r="B235" s="860" t="s">
        <v>6126</v>
      </c>
      <c r="C235" s="733" t="s">
        <v>183</v>
      </c>
      <c r="D235" s="786" t="s">
        <v>183</v>
      </c>
      <c r="E235" s="787"/>
      <c r="F235" s="814" t="s">
        <v>5200</v>
      </c>
      <c r="G235" s="802" t="s">
        <v>492</v>
      </c>
      <c r="H235" s="786" t="s">
        <v>1260</v>
      </c>
      <c r="I235" s="788" t="str">
        <f>HYPERLINK("https://youtu.be/9O9oqhlyCxY","45.20")</f>
        <v>45.20</v>
      </c>
      <c r="J235" s="770" t="s">
        <v>6127</v>
      </c>
      <c r="K235" s="737" t="s">
        <v>1045</v>
      </c>
      <c r="L235" s="786" t="s">
        <v>1981</v>
      </c>
      <c r="M235" s="802" t="s">
        <v>296</v>
      </c>
      <c r="N235" s="787"/>
      <c r="O235" s="802" t="s">
        <v>204</v>
      </c>
      <c r="P235" s="786" t="s">
        <v>1135</v>
      </c>
      <c r="Q235" s="787"/>
      <c r="R235" s="787"/>
      <c r="S235" s="787"/>
      <c r="T235" s="787"/>
      <c r="U235" s="787"/>
      <c r="V235" s="787"/>
      <c r="W235" s="792" t="s">
        <v>3549</v>
      </c>
      <c r="X235" s="787"/>
      <c r="Y235" s="787"/>
      <c r="Z235" s="787"/>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6128</v>
      </c>
      <c r="B236" s="863"/>
      <c r="C236" s="733" t="s">
        <v>4510</v>
      </c>
      <c r="D236" s="786" t="s">
        <v>2106</v>
      </c>
      <c r="E236" s="786" t="s">
        <v>4347</v>
      </c>
      <c r="F236" s="787"/>
      <c r="G236" s="802" t="s">
        <v>6129</v>
      </c>
      <c r="H236" s="786" t="s">
        <v>2716</v>
      </c>
      <c r="I236" s="815"/>
      <c r="J236" s="787"/>
      <c r="K236" s="787"/>
      <c r="L236" s="786" t="s">
        <v>196</v>
      </c>
      <c r="M236" s="786" t="s">
        <v>4510</v>
      </c>
      <c r="N236" s="787"/>
      <c r="O236" s="787"/>
      <c r="P236" s="786" t="s">
        <v>3718</v>
      </c>
      <c r="Q236" s="787"/>
      <c r="R236" s="787"/>
      <c r="S236" s="792" t="s">
        <v>6130</v>
      </c>
      <c r="T236" s="787"/>
      <c r="U236" s="786" t="s">
        <v>3170</v>
      </c>
      <c r="V236" s="787"/>
      <c r="W236" s="787"/>
      <c r="X236" s="787"/>
      <c r="Y236" s="787"/>
      <c r="Z236" s="787"/>
      <c r="AA236" s="815"/>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5864</v>
      </c>
      <c r="B237" s="864" t="s">
        <v>6131</v>
      </c>
      <c r="C237" s="733" t="s">
        <v>299</v>
      </c>
      <c r="D237" s="786" t="s">
        <v>6132</v>
      </c>
      <c r="E237" s="786" t="s">
        <v>6133</v>
      </c>
      <c r="F237" s="787"/>
      <c r="G237" s="792" t="s">
        <v>495</v>
      </c>
      <c r="H237" s="786" t="s">
        <v>1310</v>
      </c>
      <c r="I237" s="786" t="s">
        <v>6134</v>
      </c>
      <c r="J237" s="787"/>
      <c r="K237" s="737" t="s">
        <v>2830</v>
      </c>
      <c r="L237" s="786" t="s">
        <v>1984</v>
      </c>
      <c r="M237" s="786" t="s">
        <v>299</v>
      </c>
      <c r="N237" s="787"/>
      <c r="O237" s="787"/>
      <c r="P237" s="787"/>
      <c r="Q237" s="787"/>
      <c r="R237" s="787"/>
      <c r="S237" s="787"/>
      <c r="T237" s="787"/>
      <c r="U237" s="787"/>
      <c r="V237" s="787"/>
      <c r="W237" s="787"/>
      <c r="X237" s="787"/>
      <c r="Y237" s="787"/>
      <c r="Z237" s="787"/>
      <c r="AA237" s="786" t="s">
        <v>6135</v>
      </c>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7" t="s">
        <v>5815</v>
      </c>
      <c r="B238" s="858" t="s">
        <v>6136</v>
      </c>
      <c r="C238" s="733" t="s">
        <v>2870</v>
      </c>
      <c r="D238" s="786" t="s">
        <v>2870</v>
      </c>
      <c r="E238" s="792" t="s">
        <v>3046</v>
      </c>
      <c r="F238" s="787"/>
      <c r="G238" s="787"/>
      <c r="H238" s="787"/>
      <c r="I238" s="787"/>
      <c r="J238" s="787" t="s">
        <v>1338</v>
      </c>
      <c r="K238" s="787"/>
      <c r="L238" s="786" t="s">
        <v>3195</v>
      </c>
      <c r="M238" s="792"/>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6137</v>
      </c>
      <c r="C239" s="733" t="s">
        <v>6138</v>
      </c>
      <c r="D239" s="786" t="s">
        <v>1805</v>
      </c>
      <c r="E239" s="786" t="s">
        <v>3325</v>
      </c>
      <c r="F239" s="787"/>
      <c r="G239" s="787"/>
      <c r="H239" s="811"/>
      <c r="I239" s="787"/>
      <c r="J239" s="787"/>
      <c r="K239" s="787"/>
      <c r="L239" s="787"/>
      <c r="M239" s="786" t="s">
        <v>6138</v>
      </c>
      <c r="N239" s="787"/>
      <c r="O239" s="787"/>
      <c r="P239" s="787"/>
      <c r="Q239" s="787"/>
      <c r="R239" s="787"/>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9"/>
      <c r="B240" s="860" t="s">
        <v>6139</v>
      </c>
      <c r="C240" s="733" t="s">
        <v>1139</v>
      </c>
      <c r="D240" s="786" t="s">
        <v>136</v>
      </c>
      <c r="E240" s="792" t="s">
        <v>358</v>
      </c>
      <c r="F240" s="786" t="s">
        <v>879</v>
      </c>
      <c r="G240" s="787"/>
      <c r="H240" s="786" t="s">
        <v>4768</v>
      </c>
      <c r="I240" s="787"/>
      <c r="J240" s="787"/>
      <c r="K240" s="737" t="s">
        <v>1406</v>
      </c>
      <c r="L240" s="787"/>
      <c r="M240" s="786" t="s">
        <v>136</v>
      </c>
      <c r="N240" s="787"/>
      <c r="O240" s="787"/>
      <c r="P240" s="786" t="s">
        <v>1139</v>
      </c>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5818</v>
      </c>
      <c r="B241" s="858" t="s">
        <v>5725</v>
      </c>
      <c r="C241" s="733" t="s">
        <v>6140</v>
      </c>
      <c r="D241" s="791"/>
      <c r="E241" s="787"/>
      <c r="F241" s="787"/>
      <c r="G241" s="792" t="s">
        <v>497</v>
      </c>
      <c r="H241" s="787"/>
      <c r="I241" s="787"/>
      <c r="J241" s="788" t="str">
        <f>HYPERLINK("https://youtu.be/4iaM52WYNRU","1:30.81")</f>
        <v>1:30.81</v>
      </c>
      <c r="K241" s="787"/>
      <c r="L241" s="787"/>
      <c r="M241" s="787"/>
      <c r="N241" s="787"/>
      <c r="O241" s="787"/>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7" t="s">
        <v>5905</v>
      </c>
      <c r="B242" s="858" t="s">
        <v>6141</v>
      </c>
      <c r="C242" s="733" t="s">
        <v>2216</v>
      </c>
      <c r="D242" s="791"/>
      <c r="E242" s="787"/>
      <c r="F242" s="787"/>
      <c r="G242" s="787"/>
      <c r="H242" s="787"/>
      <c r="I242" s="786" t="s">
        <v>6142</v>
      </c>
      <c r="J242" s="788" t="str">
        <f>HYPERLINK("https://youtu.be/iPAXLOnqzFM","41.13")</f>
        <v>41.13</v>
      </c>
      <c r="K242" s="787"/>
      <c r="L242" s="787"/>
      <c r="M242" s="787"/>
      <c r="N242" s="787"/>
      <c r="O242" s="786" t="s">
        <v>2216</v>
      </c>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9"/>
      <c r="B243" s="860" t="s">
        <v>6143</v>
      </c>
      <c r="C243" s="733" t="s">
        <v>129</v>
      </c>
      <c r="D243" s="791"/>
      <c r="E243" s="787"/>
      <c r="F243" s="787"/>
      <c r="G243" s="787"/>
      <c r="H243" s="787"/>
      <c r="I243" s="786" t="s">
        <v>129</v>
      </c>
      <c r="J243" s="791"/>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ht="15.75" customHeight="1">
      <c r="A244" s="857" t="s">
        <v>57</v>
      </c>
      <c r="B244" s="865" t="s">
        <v>5725</v>
      </c>
      <c r="C244" s="733" t="s">
        <v>1143</v>
      </c>
      <c r="D244" s="791"/>
      <c r="E244" s="787"/>
      <c r="F244" s="787"/>
      <c r="G244" s="786" t="s">
        <v>6144</v>
      </c>
      <c r="H244" s="787"/>
      <c r="I244" s="787"/>
      <c r="J244" s="787"/>
      <c r="K244" s="787"/>
      <c r="L244" s="787"/>
      <c r="M244" s="787"/>
      <c r="N244" s="787"/>
      <c r="O244" s="787"/>
      <c r="P244" s="787"/>
      <c r="Q244" s="787"/>
      <c r="R244" s="787"/>
      <c r="S244" s="787"/>
      <c r="T244" s="787"/>
      <c r="U244" s="787"/>
      <c r="V244" s="787"/>
      <c r="W244" s="787"/>
      <c r="X244" s="787"/>
      <c r="Y244" s="787"/>
      <c r="Z244" s="787"/>
      <c r="AA244" s="787"/>
      <c r="AB244" s="787"/>
      <c r="AC244" s="787"/>
      <c r="AD244" s="787"/>
      <c r="AE244" s="787"/>
      <c r="AF244" s="787"/>
      <c r="AG244" s="787"/>
      <c r="AH244" s="787"/>
      <c r="AI244" s="787"/>
      <c r="AJ244" s="787"/>
      <c r="AK244" s="787"/>
      <c r="AL244" s="787"/>
      <c r="AM244" s="787"/>
      <c r="AN244" s="787"/>
      <c r="AO244" s="787"/>
      <c r="AP244" s="787"/>
      <c r="AQ244" s="787"/>
      <c r="AR244" s="787"/>
      <c r="AS244" s="787"/>
      <c r="AT244" s="787"/>
      <c r="AU244" s="787"/>
      <c r="AV244" s="787"/>
      <c r="AW244" s="787"/>
      <c r="AX244" s="787"/>
      <c r="AY244" s="787"/>
      <c r="AZ244" s="787"/>
      <c r="BA244" s="787"/>
      <c r="BB244" s="787"/>
    </row>
    <row r="245">
      <c r="A245" s="866" t="s">
        <v>42</v>
      </c>
      <c r="D245" s="867"/>
      <c r="E245" s="867"/>
      <c r="F245" s="867"/>
      <c r="G245" s="867"/>
      <c r="H245" s="867"/>
      <c r="I245" s="867"/>
      <c r="J245" s="867"/>
      <c r="K245" s="867"/>
      <c r="L245" s="867"/>
      <c r="M245" s="867"/>
      <c r="N245" s="867"/>
      <c r="O245" s="867"/>
      <c r="P245" s="867"/>
      <c r="Q245" s="867"/>
      <c r="R245" s="867"/>
      <c r="S245" s="867"/>
      <c r="T245" s="867"/>
      <c r="U245" s="867"/>
      <c r="V245" s="867"/>
      <c r="W245" s="867"/>
      <c r="X245" s="867"/>
      <c r="Y245" s="867"/>
      <c r="Z245" s="867"/>
      <c r="AA245" s="867"/>
      <c r="AB245" s="867"/>
      <c r="AC245" s="867"/>
      <c r="AD245" s="867"/>
      <c r="AE245" s="867"/>
      <c r="AF245" s="867"/>
      <c r="AG245" s="867"/>
      <c r="AH245" s="867"/>
      <c r="AI245" s="867"/>
      <c r="AJ245" s="867"/>
      <c r="AK245" s="867"/>
      <c r="AL245" s="867"/>
      <c r="AM245" s="867"/>
      <c r="AN245" s="867"/>
      <c r="AO245" s="867"/>
      <c r="AP245" s="867"/>
      <c r="AQ245" s="867"/>
      <c r="AR245" s="867"/>
      <c r="AS245" s="867"/>
      <c r="AT245" s="867"/>
      <c r="AU245" s="867"/>
      <c r="AV245" s="867"/>
      <c r="AW245" s="867"/>
      <c r="AX245" s="867"/>
      <c r="AY245" s="867"/>
      <c r="AZ245" s="867"/>
      <c r="BA245" s="867"/>
      <c r="BB245" s="867"/>
    </row>
    <row r="246" ht="15.75" customHeight="1">
      <c r="A246" s="868" t="s">
        <v>71</v>
      </c>
      <c r="B246" s="869" t="s">
        <v>6145</v>
      </c>
      <c r="C246" s="733" t="s">
        <v>6146</v>
      </c>
      <c r="D246" s="786" t="s">
        <v>6146</v>
      </c>
      <c r="E246" s="786" t="s">
        <v>6147</v>
      </c>
      <c r="F246" s="787"/>
      <c r="G246" s="787"/>
      <c r="H246" s="787"/>
      <c r="I246" s="787"/>
      <c r="J246" s="787"/>
      <c r="K246" s="787"/>
      <c r="L246" s="786" t="s">
        <v>3803</v>
      </c>
      <c r="M246" s="787"/>
      <c r="N246" s="792" t="s">
        <v>3604</v>
      </c>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0"/>
      <c r="B247" s="871" t="s">
        <v>6148</v>
      </c>
      <c r="C247" s="733" t="s">
        <v>199</v>
      </c>
      <c r="D247" s="786" t="s">
        <v>199</v>
      </c>
      <c r="E247" s="786" t="s">
        <v>971</v>
      </c>
      <c r="F247" s="802" t="s">
        <v>6149</v>
      </c>
      <c r="G247" s="792" t="s">
        <v>4186</v>
      </c>
      <c r="H247" s="786" t="s">
        <v>1439</v>
      </c>
      <c r="I247" s="788" t="str">
        <f>HYPERLINK("https://youtu.be/ZpzmhXUsVhA","1:19.38")</f>
        <v>1:19.38</v>
      </c>
      <c r="J247" s="802" t="s">
        <v>6150</v>
      </c>
      <c r="K247" s="787"/>
      <c r="L247" s="737" t="s">
        <v>1989</v>
      </c>
      <c r="M247" s="787"/>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2" t="s">
        <v>6151</v>
      </c>
      <c r="B248" s="872" t="s">
        <v>6145</v>
      </c>
      <c r="C248" s="733" t="s">
        <v>4303</v>
      </c>
      <c r="D248" s="786" t="s">
        <v>4895</v>
      </c>
      <c r="E248" s="786" t="s">
        <v>4303</v>
      </c>
      <c r="F248" s="802"/>
      <c r="G248" s="792"/>
      <c r="H248" s="811"/>
      <c r="I248" s="812"/>
      <c r="J248" s="802"/>
      <c r="K248" s="787"/>
      <c r="L248" s="862"/>
      <c r="M248" s="787"/>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0"/>
      <c r="B249" s="871" t="s">
        <v>6148</v>
      </c>
      <c r="C249" s="733" t="s">
        <v>3368</v>
      </c>
      <c r="D249" s="786" t="s">
        <v>3368</v>
      </c>
      <c r="E249" s="786" t="s">
        <v>4240</v>
      </c>
      <c r="F249" s="802"/>
      <c r="G249" s="792"/>
      <c r="H249" s="811"/>
      <c r="I249" s="812"/>
      <c r="J249" s="802"/>
      <c r="K249" s="787"/>
      <c r="L249" s="737" t="s">
        <v>6152</v>
      </c>
      <c r="M249" s="787"/>
      <c r="N249" s="787"/>
      <c r="O249" s="787"/>
      <c r="P249" s="787"/>
      <c r="Q249" s="787"/>
      <c r="R249" s="787"/>
      <c r="S249" s="787"/>
      <c r="T249" s="787"/>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2" t="s">
        <v>6153</v>
      </c>
      <c r="B250" s="873" t="s">
        <v>6154</v>
      </c>
      <c r="C250" s="733" t="s">
        <v>1654</v>
      </c>
      <c r="D250" s="786" t="s">
        <v>1654</v>
      </c>
      <c r="E250" s="786" t="s">
        <v>972</v>
      </c>
      <c r="F250" s="802"/>
      <c r="G250" s="802"/>
      <c r="H250" s="787"/>
      <c r="I250" s="787"/>
      <c r="J250" s="787"/>
      <c r="K250" s="787"/>
      <c r="L250" s="787"/>
      <c r="M250" s="802"/>
      <c r="N250" s="787"/>
      <c r="O250" s="802" t="s">
        <v>2278</v>
      </c>
      <c r="P250" s="787"/>
      <c r="Q250" s="787"/>
      <c r="R250" s="787"/>
      <c r="S250" s="793"/>
      <c r="T250" s="787"/>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70"/>
      <c r="B251" s="871" t="s">
        <v>6155</v>
      </c>
      <c r="C251" s="733" t="s">
        <v>200</v>
      </c>
      <c r="D251" s="786" t="s">
        <v>200</v>
      </c>
      <c r="E251" s="815"/>
      <c r="F251" s="802" t="s">
        <v>413</v>
      </c>
      <c r="G251" s="786" t="s">
        <v>506</v>
      </c>
      <c r="H251" s="786" t="s">
        <v>1440</v>
      </c>
      <c r="I251" s="787"/>
      <c r="J251" s="787"/>
      <c r="K251" s="787"/>
      <c r="L251" s="757" t="s">
        <v>1990</v>
      </c>
      <c r="M251" s="792" t="s">
        <v>1098</v>
      </c>
      <c r="N251" s="787"/>
      <c r="O251" s="787"/>
      <c r="P251" s="787"/>
      <c r="Q251" s="787"/>
      <c r="R251" s="787"/>
      <c r="S251" s="786" t="s">
        <v>3860</v>
      </c>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68" t="s">
        <v>6156</v>
      </c>
      <c r="B252" s="874" t="s">
        <v>6157</v>
      </c>
      <c r="C252" s="733" t="s">
        <v>5912</v>
      </c>
      <c r="D252" s="786" t="s">
        <v>5912</v>
      </c>
      <c r="E252" s="787"/>
      <c r="F252" s="787"/>
      <c r="G252" s="787"/>
      <c r="H252" s="787"/>
      <c r="I252" s="786" t="s">
        <v>6067</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5"/>
      <c r="B253" s="875" t="s">
        <v>6158</v>
      </c>
      <c r="C253" s="733" t="s">
        <v>6159</v>
      </c>
      <c r="D253" s="786" t="s">
        <v>6160</v>
      </c>
      <c r="E253" s="787"/>
      <c r="F253" s="787"/>
      <c r="G253" s="787"/>
      <c r="H253" s="787"/>
      <c r="I253" s="786" t="s">
        <v>6159</v>
      </c>
      <c r="J253" s="787"/>
      <c r="K253" s="787"/>
      <c r="L253" s="787"/>
      <c r="M253" s="787"/>
      <c r="N253" s="787"/>
      <c r="O253" s="787"/>
      <c r="P253" s="787"/>
      <c r="Q253" s="787"/>
      <c r="R253" s="787"/>
      <c r="S253" s="787"/>
      <c r="T253" s="787"/>
      <c r="U253" s="787"/>
      <c r="V253" s="787"/>
      <c r="W253" s="787"/>
      <c r="X253" s="787"/>
      <c r="Y253" s="787"/>
      <c r="Z253" s="787"/>
      <c r="AA253" s="787"/>
      <c r="AB253" s="787"/>
      <c r="AC253" s="787"/>
      <c r="AD253" s="787"/>
      <c r="AE253" s="787"/>
      <c r="AF253" s="787"/>
      <c r="AG253" s="787"/>
      <c r="AH253" s="787"/>
      <c r="AI253" s="787"/>
      <c r="AJ253" s="787"/>
      <c r="AK253" s="787"/>
      <c r="AL253" s="787"/>
      <c r="AM253" s="787"/>
      <c r="AN253" s="787"/>
      <c r="AO253" s="787"/>
      <c r="AP253" s="787"/>
      <c r="AQ253" s="787"/>
      <c r="AR253" s="787"/>
      <c r="AS253" s="787"/>
      <c r="AT253" s="787"/>
      <c r="AU253" s="787"/>
      <c r="AV253" s="787"/>
      <c r="AW253" s="787"/>
      <c r="AX253" s="787"/>
      <c r="AY253" s="787"/>
      <c r="AZ253" s="787"/>
      <c r="BA253" s="787"/>
      <c r="BB253" s="787"/>
    </row>
    <row r="254" ht="15.75" customHeight="1">
      <c r="A254" s="876" t="s">
        <v>6161</v>
      </c>
      <c r="B254" s="877" t="s">
        <v>6162</v>
      </c>
      <c r="C254" s="878"/>
      <c r="D254" s="879"/>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786" t="s">
        <v>2997</v>
      </c>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6163</v>
      </c>
      <c r="C255" s="733" t="s">
        <v>345</v>
      </c>
      <c r="D255" s="786" t="s">
        <v>345</v>
      </c>
      <c r="E255" s="880"/>
      <c r="F255" s="880"/>
      <c r="G255" s="880"/>
      <c r="H255" s="880"/>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81"/>
      <c r="B256" s="881" t="s">
        <v>6164</v>
      </c>
      <c r="C256" s="733" t="s">
        <v>913</v>
      </c>
      <c r="D256" s="879"/>
      <c r="E256" s="786" t="s">
        <v>2916</v>
      </c>
      <c r="F256" s="880"/>
      <c r="G256" s="880"/>
      <c r="H256" s="786" t="s">
        <v>913</v>
      </c>
      <c r="I256" s="879"/>
      <c r="J256" s="880"/>
      <c r="K256" s="880"/>
      <c r="L256" s="880"/>
      <c r="M256" s="880"/>
      <c r="N256" s="880"/>
      <c r="O256" s="880"/>
      <c r="P256" s="880"/>
      <c r="Q256" s="880"/>
      <c r="R256" s="880"/>
      <c r="S256" s="880"/>
      <c r="T256" s="880"/>
      <c r="U256" s="880"/>
      <c r="V256" s="880"/>
      <c r="W256" s="880"/>
      <c r="X256" s="880"/>
      <c r="Y256" s="880"/>
      <c r="Z256" s="880"/>
      <c r="AA256" s="880"/>
      <c r="AB256" s="880"/>
      <c r="AC256" s="880"/>
      <c r="AD256" s="880"/>
      <c r="AE256" s="880"/>
      <c r="AF256" s="880"/>
      <c r="AG256" s="880"/>
      <c r="AH256" s="880"/>
      <c r="AI256" s="880"/>
      <c r="AJ256" s="880"/>
      <c r="AK256" s="880"/>
      <c r="AL256" s="880"/>
      <c r="AM256" s="880"/>
      <c r="AN256" s="880"/>
      <c r="AO256" s="880"/>
      <c r="AP256" s="880"/>
      <c r="AQ256" s="880"/>
      <c r="AR256" s="880"/>
      <c r="AS256" s="880"/>
      <c r="AT256" s="880"/>
      <c r="AU256" s="880"/>
      <c r="AV256" s="880"/>
      <c r="AW256" s="880"/>
      <c r="AX256" s="880"/>
      <c r="AY256" s="880"/>
      <c r="AZ256" s="880"/>
      <c r="BA256" s="880"/>
      <c r="BB256" s="880"/>
    </row>
    <row r="257" ht="15.75" customHeight="1">
      <c r="A257" s="868" t="s">
        <v>6165</v>
      </c>
      <c r="B257" s="869" t="s">
        <v>5826</v>
      </c>
      <c r="C257" s="733"/>
      <c r="D257" s="791"/>
      <c r="E257" s="791"/>
      <c r="F257" s="787"/>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6166</v>
      </c>
      <c r="B258" s="869"/>
      <c r="C258" s="733"/>
      <c r="D258" s="791"/>
      <c r="E258" s="787"/>
      <c r="F258" s="802"/>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68" t="s">
        <v>6167</v>
      </c>
      <c r="B259" s="869" t="s">
        <v>6168</v>
      </c>
      <c r="C259" s="733"/>
      <c r="D259" s="791"/>
      <c r="E259" s="787"/>
      <c r="F259" s="787"/>
      <c r="G259" s="787"/>
      <c r="H259" s="787"/>
      <c r="I259" s="787"/>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6169</v>
      </c>
      <c r="C260" s="733"/>
      <c r="D260" s="815"/>
      <c r="E260" s="787"/>
      <c r="F260" s="787"/>
      <c r="G260" s="787"/>
      <c r="H260" s="787"/>
      <c r="I260" s="787" t="s">
        <v>2247</v>
      </c>
      <c r="J260" s="787"/>
      <c r="K260" s="787"/>
      <c r="L260" s="787"/>
      <c r="M260" s="787"/>
      <c r="N260" s="787"/>
      <c r="O260" s="787"/>
      <c r="P260" s="787"/>
      <c r="Q260" s="787"/>
      <c r="R260" s="787"/>
      <c r="S260" s="787"/>
      <c r="T260" s="787"/>
      <c r="U260" s="787"/>
      <c r="V260" s="787"/>
      <c r="W260" s="787"/>
      <c r="X260" s="787"/>
      <c r="Y260" s="787"/>
      <c r="Z260" s="787"/>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70"/>
      <c r="B261" s="871" t="s">
        <v>6170</v>
      </c>
      <c r="C261" s="733" t="str">
        <f>HYPERLINK("https://youtu.be/kFaTTglOtkw","11.56")</f>
        <v>11.56</v>
      </c>
      <c r="D261" s="791"/>
      <c r="E261" s="787"/>
      <c r="F261" s="802"/>
      <c r="G261" s="811"/>
      <c r="H261" s="787"/>
      <c r="I261" s="788" t="str">
        <f>HYPERLINK("https://youtu.be/kFaTTglOtkw","11.56")</f>
        <v>11.56</v>
      </c>
      <c r="J261" s="787"/>
      <c r="K261" s="787"/>
      <c r="L261" s="786" t="s">
        <v>1417</v>
      </c>
      <c r="M261" s="787"/>
      <c r="N261" s="787"/>
      <c r="O261" s="787"/>
      <c r="P261" s="787"/>
      <c r="Q261" s="787"/>
      <c r="R261" s="787"/>
      <c r="S261" s="787"/>
      <c r="T261" s="787"/>
      <c r="U261" s="787"/>
      <c r="V261" s="787"/>
      <c r="W261" s="787"/>
      <c r="X261" s="787"/>
      <c r="Y261" s="787"/>
      <c r="Z261" s="787"/>
      <c r="AA261" s="786" t="s">
        <v>607</v>
      </c>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68" t="s">
        <v>6171</v>
      </c>
      <c r="B262" s="869"/>
      <c r="C262" s="733"/>
      <c r="D262" s="791"/>
      <c r="E262" s="787"/>
      <c r="F262" s="787"/>
      <c r="G262" s="787"/>
      <c r="H262" s="787"/>
      <c r="I262" s="787"/>
      <c r="J262" s="787"/>
      <c r="K262" s="787"/>
      <c r="L262" s="787"/>
      <c r="M262" s="787"/>
      <c r="N262" s="787"/>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72" t="s">
        <v>5734</v>
      </c>
      <c r="B263" s="873"/>
      <c r="C263" s="733" t="s">
        <v>2138</v>
      </c>
      <c r="D263" s="791"/>
      <c r="E263" s="787"/>
      <c r="F263" s="787"/>
      <c r="G263" s="792" t="s">
        <v>516</v>
      </c>
      <c r="H263" s="787"/>
      <c r="I263" s="786" t="s">
        <v>676</v>
      </c>
      <c r="J263" s="787"/>
      <c r="K263" s="787"/>
      <c r="L263" s="787"/>
      <c r="M263" s="787"/>
      <c r="N263" s="786" t="s">
        <v>3608</v>
      </c>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68" t="s">
        <v>6172</v>
      </c>
      <c r="B264" s="869"/>
      <c r="C264" s="733"/>
      <c r="D264" s="791"/>
      <c r="E264" s="787"/>
      <c r="F264" s="787"/>
      <c r="G264" s="787"/>
      <c r="H264" s="787"/>
      <c r="I264" s="787"/>
      <c r="J264" s="787"/>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72" t="s">
        <v>5734</v>
      </c>
      <c r="B265" s="873"/>
      <c r="C265" s="733" t="s">
        <v>510</v>
      </c>
      <c r="D265" s="791"/>
      <c r="E265" s="787"/>
      <c r="F265" s="787"/>
      <c r="G265" s="786" t="s">
        <v>510</v>
      </c>
      <c r="H265" s="787"/>
      <c r="I265" s="788" t="str">
        <f>HYPERLINK("https://youtu.be/sgOTHqRQcwI","23.00")</f>
        <v>23.00</v>
      </c>
      <c r="J265" s="787" t="s">
        <v>503</v>
      </c>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68" t="s">
        <v>6173</v>
      </c>
      <c r="B266" s="869"/>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5734</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72" t="s">
        <v>5738</v>
      </c>
      <c r="B268" s="873"/>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68" t="s">
        <v>6174</v>
      </c>
      <c r="B269" s="869" t="s">
        <v>6175</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0"/>
      <c r="B270" s="871" t="s">
        <v>6176</v>
      </c>
      <c r="C270" s="733"/>
      <c r="D270" s="791"/>
      <c r="E270" s="787"/>
      <c r="F270" s="787"/>
      <c r="G270" s="787"/>
      <c r="H270" s="787"/>
      <c r="I270" s="787"/>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72" t="s">
        <v>5734</v>
      </c>
      <c r="B271" s="873"/>
      <c r="C271" s="733" t="s">
        <v>2992</v>
      </c>
      <c r="D271" s="786" t="s">
        <v>2992</v>
      </c>
      <c r="E271" s="787"/>
      <c r="F271" s="787"/>
      <c r="G271" s="787"/>
      <c r="H271" s="787"/>
      <c r="I271" s="787" t="s">
        <v>6177</v>
      </c>
      <c r="J271" s="787"/>
      <c r="K271" s="787"/>
      <c r="L271" s="787"/>
      <c r="M271" s="787"/>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6178</v>
      </c>
      <c r="B272" s="882"/>
      <c r="C272" s="733"/>
      <c r="D272" s="791"/>
      <c r="E272" s="787"/>
      <c r="F272" s="787"/>
      <c r="G272" s="811"/>
      <c r="H272" s="787"/>
      <c r="I272" s="787"/>
      <c r="J272" s="787" t="s">
        <v>6179</v>
      </c>
      <c r="K272" s="787"/>
      <c r="L272" s="757" t="s">
        <v>1992</v>
      </c>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5141</v>
      </c>
      <c r="B273" s="882"/>
      <c r="C273" s="733" t="str">
        <f>HYPERLINK("https://youtu.be/GGOAh-nV2rg","25.61")</f>
        <v>25.61</v>
      </c>
      <c r="D273" s="791"/>
      <c r="E273" s="787"/>
      <c r="F273" s="787"/>
      <c r="G273" s="811"/>
      <c r="H273" s="787"/>
      <c r="I273" s="788" t="str">
        <f>HYPERLINK("https://youtu.be/GGOAh-nV2rg","25.61")</f>
        <v>25.61</v>
      </c>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68" t="s">
        <v>6180</v>
      </c>
      <c r="B274" s="882"/>
      <c r="C274" s="733"/>
      <c r="D274" s="791"/>
      <c r="E274" s="787"/>
      <c r="F274" s="787"/>
      <c r="G274" s="787"/>
      <c r="H274" s="787"/>
      <c r="I274" s="787"/>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2" t="s">
        <v>6181</v>
      </c>
      <c r="B275" s="873" t="s">
        <v>6182</v>
      </c>
      <c r="C275" s="733" t="s">
        <v>2998</v>
      </c>
      <c r="D275" s="817" t="s">
        <v>3169</v>
      </c>
      <c r="E275" s="787"/>
      <c r="F275" s="883" t="s">
        <v>1450</v>
      </c>
      <c r="G275" s="787"/>
      <c r="H275" s="787"/>
      <c r="I275" s="786" t="s">
        <v>2998</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70"/>
      <c r="B276" s="871" t="s">
        <v>6183</v>
      </c>
      <c r="C276" s="733" t="s">
        <v>435</v>
      </c>
      <c r="D276" s="791"/>
      <c r="E276" s="787"/>
      <c r="F276" s="787"/>
      <c r="G276" s="787"/>
      <c r="H276" s="787"/>
      <c r="I276" s="786" t="s">
        <v>435</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6184</v>
      </c>
      <c r="B277" s="882"/>
      <c r="C277" s="733" t="str">
        <f>HYPERLINK("https://youtu.be/YoUjawjsT7Q","22.24")</f>
        <v>22.24</v>
      </c>
      <c r="D277" s="791"/>
      <c r="E277" s="787"/>
      <c r="F277" s="787"/>
      <c r="G277" s="792"/>
      <c r="H277" s="787"/>
      <c r="I277" s="788" t="str">
        <f>HYPERLINK("https://youtu.be/YoUjawjsT7Q","22.24")</f>
        <v>22.24</v>
      </c>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68" t="s">
        <v>6185</v>
      </c>
      <c r="B278" s="882"/>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72" t="s">
        <v>6186</v>
      </c>
      <c r="B279" s="873"/>
      <c r="C279" s="733"/>
      <c r="D279" s="791"/>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6187</v>
      </c>
      <c r="B280" s="882"/>
      <c r="C280" s="733"/>
      <c r="D280" s="791"/>
      <c r="E280" s="787"/>
      <c r="F280" s="787"/>
      <c r="G280" s="792"/>
      <c r="H280" s="787"/>
      <c r="I280" s="787"/>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68" t="s">
        <v>6188</v>
      </c>
      <c r="B281" s="869" t="s">
        <v>5727</v>
      </c>
      <c r="C281" s="733"/>
      <c r="D281" s="791"/>
      <c r="E281" s="787"/>
      <c r="F281" s="787"/>
      <c r="G281" s="787"/>
      <c r="H281" s="787"/>
      <c r="I281" s="812"/>
      <c r="J281" s="787"/>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70"/>
      <c r="B282" s="871" t="s">
        <v>6189</v>
      </c>
      <c r="C282" s="733"/>
      <c r="D282" s="791"/>
      <c r="E282" s="787"/>
      <c r="F282" s="787"/>
      <c r="G282" s="811"/>
      <c r="H282" s="787"/>
      <c r="I282" s="812"/>
      <c r="J282" s="787" t="s">
        <v>6190</v>
      </c>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68</v>
      </c>
      <c r="B283" s="869" t="s">
        <v>5826</v>
      </c>
      <c r="C283" s="733" t="s">
        <v>417</v>
      </c>
      <c r="D283" s="791"/>
      <c r="E283" s="787"/>
      <c r="F283" s="787"/>
      <c r="G283" s="787"/>
      <c r="H283" s="787"/>
      <c r="I283" s="802" t="s">
        <v>159</v>
      </c>
      <c r="J283" s="787"/>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69</v>
      </c>
      <c r="B284" s="869" t="s">
        <v>5826</v>
      </c>
      <c r="C284" s="733" t="s">
        <v>6191</v>
      </c>
      <c r="D284" s="791"/>
      <c r="E284" s="787"/>
      <c r="F284" s="787"/>
      <c r="G284" s="787"/>
      <c r="H284" s="787"/>
      <c r="I284" s="786" t="s">
        <v>6191</v>
      </c>
      <c r="J284" s="787" t="s">
        <v>3436</v>
      </c>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68" t="s">
        <v>6192</v>
      </c>
      <c r="B285" s="874" t="s">
        <v>5727</v>
      </c>
      <c r="C285" s="733"/>
      <c r="D285" s="792"/>
      <c r="E285" s="787"/>
      <c r="F285" s="787"/>
      <c r="G285" s="787"/>
      <c r="H285" s="787"/>
      <c r="I285" s="811"/>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6193</v>
      </c>
      <c r="C286" s="733" t="s">
        <v>121</v>
      </c>
      <c r="D286" s="786" t="s">
        <v>121</v>
      </c>
      <c r="E286" s="787"/>
      <c r="F286" s="787"/>
      <c r="G286" s="787"/>
      <c r="H286" s="787"/>
      <c r="I286" s="787"/>
      <c r="J286" s="787"/>
      <c r="K286" s="787"/>
      <c r="L286" s="787"/>
      <c r="M286" s="787"/>
      <c r="N286" s="787"/>
      <c r="O286" s="787"/>
      <c r="P286" s="787"/>
      <c r="Q286" s="787"/>
      <c r="R286" s="787"/>
      <c r="S286" s="787"/>
      <c r="T286" s="787"/>
      <c r="U286" s="787"/>
      <c r="V286" s="787"/>
      <c r="W286" s="787"/>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70"/>
      <c r="B287" s="875" t="s">
        <v>6194</v>
      </c>
      <c r="C287" s="733" t="s">
        <v>1930</v>
      </c>
      <c r="D287" s="786" t="s">
        <v>1307</v>
      </c>
      <c r="E287" s="787"/>
      <c r="F287" s="787"/>
      <c r="G287" s="787"/>
      <c r="H287" s="787"/>
      <c r="I287" s="787"/>
      <c r="J287" s="787"/>
      <c r="K287" s="787"/>
      <c r="L287" s="787"/>
      <c r="M287" s="786" t="s">
        <v>1930</v>
      </c>
      <c r="N287" s="787"/>
      <c r="O287" s="787"/>
      <c r="P287" s="787"/>
      <c r="Q287" s="787"/>
      <c r="R287" s="787"/>
      <c r="S287" s="787"/>
      <c r="T287" s="787"/>
      <c r="U287" s="787"/>
      <c r="V287" s="787"/>
      <c r="W287" s="787"/>
      <c r="X287" s="786" t="s">
        <v>1044</v>
      </c>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68" t="s">
        <v>6195</v>
      </c>
      <c r="B288" s="874" t="s">
        <v>5816</v>
      </c>
      <c r="C288" s="733" t="s">
        <v>2666</v>
      </c>
      <c r="D288" s="786" t="s">
        <v>2666</v>
      </c>
      <c r="E288" s="787"/>
      <c r="F288" s="787"/>
      <c r="G288" s="787"/>
      <c r="H288" s="787"/>
      <c r="I288" s="787"/>
      <c r="J288" s="787"/>
      <c r="K288" s="787"/>
      <c r="L288" s="787"/>
      <c r="M288" s="787"/>
      <c r="N288" s="787"/>
      <c r="O288" s="787"/>
      <c r="P288" s="787"/>
      <c r="Q288" s="787"/>
      <c r="R288" s="787"/>
      <c r="S288" s="787"/>
      <c r="T288" s="787"/>
      <c r="U288" s="787"/>
      <c r="V288" s="787"/>
      <c r="W288" s="787"/>
      <c r="X288" s="787"/>
      <c r="Y288" s="787"/>
      <c r="Z288" s="787"/>
      <c r="AA288" s="787"/>
      <c r="AB288" s="787"/>
      <c r="AC288" s="787"/>
      <c r="AD288" s="787"/>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70"/>
      <c r="B289" s="875" t="s">
        <v>5817</v>
      </c>
      <c r="C289" s="733" t="s">
        <v>3655</v>
      </c>
      <c r="D289" s="786" t="s">
        <v>3655</v>
      </c>
      <c r="E289" s="787"/>
      <c r="F289" s="787"/>
      <c r="G289" s="787"/>
      <c r="H289" s="787"/>
      <c r="I289" s="787"/>
      <c r="J289" s="787"/>
      <c r="K289" s="787"/>
      <c r="L289" s="787"/>
      <c r="M289" s="787"/>
      <c r="N289" s="787"/>
      <c r="O289" s="787"/>
      <c r="P289" s="787"/>
      <c r="Q289" s="787"/>
      <c r="R289" s="787"/>
      <c r="S289" s="787"/>
      <c r="T289" s="787"/>
      <c r="U289" s="787"/>
      <c r="V289" s="787"/>
      <c r="W289" s="787"/>
      <c r="X289" s="786" t="s">
        <v>1412</v>
      </c>
      <c r="Y289" s="787"/>
      <c r="Z289" s="787"/>
      <c r="AA289" s="787"/>
      <c r="AB289" s="787"/>
      <c r="AC289" s="787"/>
      <c r="AD289" s="787"/>
      <c r="AE289" s="786" t="s">
        <v>271</v>
      </c>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68" t="s">
        <v>6196</v>
      </c>
      <c r="B290" s="874" t="s">
        <v>5727</v>
      </c>
      <c r="C290" s="733" t="s">
        <v>917</v>
      </c>
      <c r="D290" s="786" t="s">
        <v>917</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87"/>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70"/>
      <c r="B291" s="870" t="s">
        <v>6197</v>
      </c>
      <c r="C291" s="733" t="s">
        <v>6198</v>
      </c>
      <c r="D291" s="786" t="s">
        <v>6198</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92" t="s">
        <v>2103</v>
      </c>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68" t="s">
        <v>6199</v>
      </c>
      <c r="B292" s="874" t="s">
        <v>6200</v>
      </c>
      <c r="C292" s="733" t="s">
        <v>3264</v>
      </c>
      <c r="D292" s="786" t="s">
        <v>3264</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6201</v>
      </c>
      <c r="C293" s="733" t="s">
        <v>1043</v>
      </c>
      <c r="D293" s="786" t="s">
        <v>1043</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6202</v>
      </c>
      <c r="C294" s="733" t="s">
        <v>6203</v>
      </c>
      <c r="D294" s="786" t="s">
        <v>6203</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6204</v>
      </c>
      <c r="C295" s="733" t="s">
        <v>1039</v>
      </c>
      <c r="D295" s="786" t="s">
        <v>1039</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6205</v>
      </c>
      <c r="C296" s="733" t="s">
        <v>6206</v>
      </c>
      <c r="D296" s="786" t="s">
        <v>6206</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87"/>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6207</v>
      </c>
      <c r="C297" s="733" t="s">
        <v>6208</v>
      </c>
      <c r="D297" s="786" t="s">
        <v>6208</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7"/>
      <c r="AD297" s="792" t="s">
        <v>1039</v>
      </c>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70"/>
      <c r="B298" s="875" t="s">
        <v>6209</v>
      </c>
      <c r="C298" s="733" t="s">
        <v>6210</v>
      </c>
      <c r="D298" s="791"/>
      <c r="E298" s="787"/>
      <c r="F298" s="787"/>
      <c r="G298" s="787"/>
      <c r="H298" s="787"/>
      <c r="I298" s="787"/>
      <c r="J298" s="787"/>
      <c r="K298" s="787"/>
      <c r="L298" s="787"/>
      <c r="M298" s="786" t="s">
        <v>6210</v>
      </c>
      <c r="N298" s="787"/>
      <c r="O298" s="787"/>
      <c r="P298" s="787"/>
      <c r="Q298" s="787"/>
      <c r="R298" s="787"/>
      <c r="S298" s="787"/>
      <c r="T298" s="787"/>
      <c r="U298" s="787"/>
      <c r="V298" s="787"/>
      <c r="W298" s="787"/>
      <c r="X298" s="787"/>
      <c r="Y298" s="787"/>
      <c r="Z298" s="787"/>
      <c r="AA298" s="787"/>
      <c r="AB298" s="787"/>
      <c r="AC298" s="787"/>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6211</v>
      </c>
      <c r="B299" s="874" t="s">
        <v>5727</v>
      </c>
      <c r="C299" s="733" t="s">
        <v>6212</v>
      </c>
      <c r="D299" s="791"/>
      <c r="E299" s="787"/>
      <c r="F299" s="787"/>
      <c r="G299" s="787"/>
      <c r="H299" s="787"/>
      <c r="I299" s="787"/>
      <c r="J299" s="787"/>
      <c r="K299" s="786" t="s">
        <v>2753</v>
      </c>
      <c r="L299" s="787"/>
      <c r="M299" s="787"/>
      <c r="N299" s="787"/>
      <c r="O299" s="787"/>
      <c r="P299" s="792" t="s">
        <v>6213</v>
      </c>
      <c r="Q299" s="787"/>
      <c r="R299" s="787"/>
      <c r="S299" s="787"/>
      <c r="T299" s="787"/>
      <c r="U299" s="787"/>
      <c r="V299" s="787"/>
      <c r="W299" s="787"/>
      <c r="X299" s="787"/>
      <c r="Y299" s="787"/>
      <c r="Z299" s="787"/>
      <c r="AA299" s="787"/>
      <c r="AB299" s="787"/>
      <c r="AC299" s="787"/>
      <c r="AD299" s="786" t="s">
        <v>6212</v>
      </c>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68" t="s">
        <v>6214</v>
      </c>
      <c r="B300" s="874" t="s">
        <v>6215</v>
      </c>
      <c r="C300" s="733" t="s">
        <v>3699</v>
      </c>
      <c r="D300" s="786" t="s">
        <v>3699</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6216</v>
      </c>
      <c r="C301" s="733" t="s">
        <v>6217</v>
      </c>
      <c r="D301" s="786" t="s">
        <v>6217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6218</v>
      </c>
      <c r="C302" s="733" t="s">
        <v>452</v>
      </c>
      <c r="D302" s="786" t="s">
        <v>452</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70"/>
      <c r="B303" s="875" t="s">
        <v>6219</v>
      </c>
      <c r="C303" s="733" t="s">
        <v>6220</v>
      </c>
      <c r="D303" s="786" t="s">
        <v>6220</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7"/>
      <c r="AD303" s="787"/>
      <c r="AE303" s="787"/>
      <c r="AF303" s="787"/>
      <c r="AG303" s="787"/>
      <c r="AH303" s="787"/>
      <c r="AI303" s="787"/>
      <c r="AJ303" s="787"/>
      <c r="AK303" s="787"/>
      <c r="AL303" s="787"/>
      <c r="AM303" s="787"/>
      <c r="AN303" s="787"/>
      <c r="AO303" s="787"/>
      <c r="AP303" s="787"/>
      <c r="AQ303" s="787"/>
      <c r="AR303" s="787"/>
      <c r="AS303" s="787"/>
      <c r="AT303" s="787"/>
      <c r="AU303" s="787"/>
      <c r="AV303" s="787"/>
      <c r="AW303" s="787"/>
      <c r="AX303" s="787"/>
      <c r="AY303" s="787"/>
      <c r="AZ303" s="787"/>
      <c r="BA303" s="787"/>
      <c r="BB303" s="787"/>
    </row>
    <row r="304" ht="15.75" customHeight="1">
      <c r="A304" s="868" t="s">
        <v>6221</v>
      </c>
      <c r="B304" s="869" t="s">
        <v>6222</v>
      </c>
      <c r="C304" s="733"/>
      <c r="D304" s="884"/>
      <c r="E304" s="792"/>
      <c r="F304" s="879"/>
      <c r="G304" s="879"/>
      <c r="H304" s="787"/>
      <c r="I304" s="880"/>
      <c r="J304" s="885"/>
      <c r="K304" s="880"/>
      <c r="L304" s="879"/>
      <c r="M304" s="880"/>
      <c r="N304" s="880"/>
      <c r="O304" s="880"/>
      <c r="P304" s="787"/>
      <c r="Q304" s="880"/>
      <c r="R304" s="880"/>
      <c r="S304" s="880"/>
      <c r="T304" s="880"/>
      <c r="U304" s="787"/>
      <c r="V304" s="880"/>
      <c r="W304" s="787"/>
      <c r="X304" s="787"/>
      <c r="Y304" s="787"/>
      <c r="Z304" s="787"/>
      <c r="AA304" s="880"/>
      <c r="AB304" s="880"/>
      <c r="AC304" s="787"/>
      <c r="AD304" s="787"/>
      <c r="AE304" s="787"/>
      <c r="AF304" s="880"/>
      <c r="AG304" s="787"/>
      <c r="AH304" s="880"/>
      <c r="AI304" s="880"/>
      <c r="AJ304" s="880"/>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70"/>
      <c r="B305" s="870" t="s">
        <v>6223</v>
      </c>
      <c r="C305" s="733" t="s">
        <v>6224</v>
      </c>
      <c r="D305" s="786" t="s">
        <v>6224</v>
      </c>
      <c r="E305" s="886"/>
      <c r="F305" s="879"/>
      <c r="G305" s="879"/>
      <c r="H305" s="787"/>
      <c r="I305" s="880"/>
      <c r="J305" s="885"/>
      <c r="K305" s="880"/>
      <c r="L305" s="879"/>
      <c r="M305" s="880"/>
      <c r="N305" s="880"/>
      <c r="O305" s="880"/>
      <c r="P305" s="787"/>
      <c r="Q305" s="880"/>
      <c r="R305" s="880"/>
      <c r="S305" s="880"/>
      <c r="T305" s="880"/>
      <c r="U305" s="787"/>
      <c r="V305" s="880"/>
      <c r="W305" s="787"/>
      <c r="X305" s="787"/>
      <c r="Y305" s="787"/>
      <c r="Z305" s="787"/>
      <c r="AA305" s="880"/>
      <c r="AB305" s="880"/>
      <c r="AC305" s="787"/>
      <c r="AD305" s="787"/>
      <c r="AE305" s="786" t="s">
        <v>1206</v>
      </c>
      <c r="AF305" s="880"/>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row r="306" ht="15.75" customHeight="1">
      <c r="A306" s="868" t="s">
        <v>6225</v>
      </c>
      <c r="B306" s="874" t="s">
        <v>5727</v>
      </c>
      <c r="C306" s="733" t="s">
        <v>6226</v>
      </c>
      <c r="D306" s="811"/>
      <c r="E306" s="886"/>
      <c r="F306" s="786" t="s">
        <v>6226</v>
      </c>
      <c r="G306" s="879"/>
      <c r="H306" s="787"/>
      <c r="I306" s="880"/>
      <c r="J306" s="885"/>
      <c r="K306" s="880"/>
      <c r="L306" s="879"/>
      <c r="M306" s="880"/>
      <c r="N306" s="880"/>
      <c r="O306" s="880"/>
      <c r="P306" s="787"/>
      <c r="Q306" s="880"/>
      <c r="R306" s="880"/>
      <c r="S306" s="880"/>
      <c r="T306" s="880"/>
      <c r="U306" s="787"/>
      <c r="V306" s="880"/>
      <c r="W306" s="787"/>
      <c r="X306" s="787"/>
      <c r="Y306" s="787"/>
      <c r="Z306" s="787"/>
      <c r="AA306" s="880"/>
      <c r="AB306" s="880"/>
      <c r="AC306" s="787"/>
      <c r="AD306" s="787"/>
      <c r="AE306" s="787"/>
      <c r="AF306" s="880"/>
      <c r="AG306" s="787"/>
      <c r="AH306" s="880"/>
      <c r="AI306" s="880"/>
      <c r="AJ306" s="791"/>
      <c r="AK306" s="880"/>
      <c r="AL306" s="880"/>
      <c r="AM306" s="787"/>
      <c r="AN306" s="787"/>
      <c r="AO306" s="787"/>
      <c r="AP306" s="787"/>
      <c r="AQ306" s="787"/>
      <c r="AR306" s="787"/>
      <c r="AS306" s="787"/>
      <c r="AT306" s="787"/>
      <c r="AU306" s="787"/>
      <c r="AV306" s="787"/>
      <c r="AW306" s="787"/>
      <c r="AX306" s="787"/>
      <c r="AY306" s="787"/>
      <c r="AZ306" s="787"/>
      <c r="BA306" s="787"/>
      <c r="BB306" s="78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6227</v>
      </c>
      <c r="H1" s="887" t="s">
        <v>6228</v>
      </c>
      <c r="W1" s="888" t="s">
        <v>6229</v>
      </c>
      <c r="AK1" s="889" t="s">
        <v>6230</v>
      </c>
      <c r="BE1" s="890" t="s">
        <v>6231</v>
      </c>
      <c r="BO1" s="891" t="s">
        <v>6232</v>
      </c>
      <c r="BT1" s="892" t="s">
        <v>6233</v>
      </c>
      <c r="CC1" s="887" t="s">
        <v>6234</v>
      </c>
      <c r="CK1" s="893" t="s">
        <v>6235</v>
      </c>
      <c r="CN1" s="894" t="s">
        <v>6236</v>
      </c>
      <c r="CR1" s="895" t="s">
        <v>6237</v>
      </c>
    </row>
    <row r="2">
      <c r="H2" s="896" t="s">
        <v>6238</v>
      </c>
      <c r="I2" s="896" t="s">
        <v>6239</v>
      </c>
      <c r="J2" s="896" t="s">
        <v>6240</v>
      </c>
      <c r="K2" s="896" t="s">
        <v>6241</v>
      </c>
      <c r="L2" s="896" t="s">
        <v>6242</v>
      </c>
      <c r="M2" s="896" t="s">
        <v>6243</v>
      </c>
      <c r="N2" s="896" t="s">
        <v>6244</v>
      </c>
      <c r="O2" s="896" t="s">
        <v>6245</v>
      </c>
      <c r="P2" s="896" t="s">
        <v>6246</v>
      </c>
      <c r="Q2" s="896" t="s">
        <v>6247</v>
      </c>
      <c r="R2" s="896" t="s">
        <v>6248</v>
      </c>
      <c r="S2" s="896" t="s">
        <v>6249</v>
      </c>
      <c r="T2" s="896" t="s">
        <v>6250</v>
      </c>
      <c r="U2" s="896" t="s">
        <v>6251</v>
      </c>
      <c r="V2" s="896" t="s">
        <v>6252</v>
      </c>
      <c r="W2" s="897" t="s">
        <v>6253</v>
      </c>
      <c r="X2" s="897" t="s">
        <v>6254</v>
      </c>
      <c r="Y2" s="897" t="s">
        <v>6255</v>
      </c>
      <c r="Z2" s="897" t="s">
        <v>6256</v>
      </c>
      <c r="AA2" s="897" t="s">
        <v>6257</v>
      </c>
      <c r="AB2" s="897" t="s">
        <v>6258</v>
      </c>
      <c r="AC2" s="897" t="s">
        <v>6259</v>
      </c>
      <c r="AD2" s="897" t="s">
        <v>6260</v>
      </c>
      <c r="AE2" s="897" t="s">
        <v>6261</v>
      </c>
      <c r="AF2" s="897" t="s">
        <v>6262</v>
      </c>
      <c r="AG2" s="897" t="s">
        <v>6263</v>
      </c>
      <c r="AH2" s="897" t="s">
        <v>6264</v>
      </c>
      <c r="AI2" s="897" t="s">
        <v>6265</v>
      </c>
      <c r="AJ2" s="897" t="s">
        <v>6266</v>
      </c>
      <c r="AK2" s="898" t="s">
        <v>6267</v>
      </c>
      <c r="AL2" s="898" t="s">
        <v>6268</v>
      </c>
      <c r="AM2" s="898" t="s">
        <v>6269</v>
      </c>
      <c r="AN2" s="898" t="s">
        <v>6270</v>
      </c>
      <c r="AO2" s="898" t="s">
        <v>6271</v>
      </c>
      <c r="AP2" s="898" t="s">
        <v>6272</v>
      </c>
      <c r="AQ2" s="898" t="s">
        <v>6273</v>
      </c>
      <c r="AR2" s="898" t="s">
        <v>6274</v>
      </c>
      <c r="AS2" s="898" t="s">
        <v>6275</v>
      </c>
      <c r="AT2" s="898" t="s">
        <v>6276</v>
      </c>
      <c r="AU2" s="898" t="s">
        <v>6277</v>
      </c>
      <c r="AV2" s="898" t="s">
        <v>6278</v>
      </c>
      <c r="AW2" s="898" t="s">
        <v>6279</v>
      </c>
      <c r="AX2" s="898" t="s">
        <v>6280</v>
      </c>
      <c r="AY2" s="898" t="s">
        <v>6281</v>
      </c>
      <c r="AZ2" s="898" t="s">
        <v>6282</v>
      </c>
      <c r="BA2" s="898" t="s">
        <v>6283</v>
      </c>
      <c r="BB2" s="898" t="s">
        <v>6284</v>
      </c>
      <c r="BC2" s="898" t="s">
        <v>6285</v>
      </c>
      <c r="BD2" s="898" t="s">
        <v>6286</v>
      </c>
      <c r="BE2" s="899" t="s">
        <v>6287</v>
      </c>
      <c r="BF2" s="899" t="s">
        <v>6288</v>
      </c>
      <c r="BG2" s="899" t="s">
        <v>6289</v>
      </c>
      <c r="BH2" s="899" t="s">
        <v>6290</v>
      </c>
      <c r="BI2" s="899" t="s">
        <v>6291</v>
      </c>
      <c r="BJ2" s="899" t="s">
        <v>6292</v>
      </c>
      <c r="BK2" s="899" t="s">
        <v>6293</v>
      </c>
      <c r="BL2" s="899" t="s">
        <v>6294</v>
      </c>
      <c r="BM2" s="899" t="s">
        <v>6295</v>
      </c>
      <c r="BN2" s="899" t="s">
        <v>6296</v>
      </c>
      <c r="BO2" s="900" t="s">
        <v>6297</v>
      </c>
      <c r="BP2" s="900" t="s">
        <v>6298</v>
      </c>
      <c r="BQ2" s="900" t="s">
        <v>6299</v>
      </c>
      <c r="BR2" s="900" t="s">
        <v>6300</v>
      </c>
      <c r="BS2" s="900" t="s">
        <v>6301</v>
      </c>
      <c r="BT2" s="901" t="s">
        <v>6302</v>
      </c>
      <c r="BU2" s="901" t="s">
        <v>6303</v>
      </c>
      <c r="BV2" s="901" t="s">
        <v>6304</v>
      </c>
      <c r="BW2" s="901" t="s">
        <v>6305</v>
      </c>
      <c r="BX2" s="901" t="s">
        <v>6306</v>
      </c>
      <c r="BY2" s="901" t="s">
        <v>6307</v>
      </c>
      <c r="BZ2" s="901" t="s">
        <v>6308</v>
      </c>
      <c r="CA2" s="901" t="s">
        <v>6309</v>
      </c>
      <c r="CB2" s="901" t="s">
        <v>6310</v>
      </c>
      <c r="CC2" s="902" t="s">
        <v>6238</v>
      </c>
      <c r="CD2" s="902" t="s">
        <v>6241</v>
      </c>
      <c r="CE2" s="902" t="s">
        <v>6245</v>
      </c>
      <c r="CF2" s="902" t="s">
        <v>6247</v>
      </c>
      <c r="CG2" s="902" t="s">
        <v>6248</v>
      </c>
      <c r="CH2" s="902" t="s">
        <v>6251</v>
      </c>
      <c r="CI2" s="902" t="s">
        <v>6311</v>
      </c>
      <c r="CJ2" s="902" t="s">
        <v>6312</v>
      </c>
      <c r="CK2" s="903" t="s">
        <v>6313</v>
      </c>
      <c r="CL2" s="903" t="s">
        <v>6314</v>
      </c>
      <c r="CM2" s="903" t="s">
        <v>6315</v>
      </c>
      <c r="CN2" s="904" t="s">
        <v>6316</v>
      </c>
      <c r="CO2" s="904" t="s">
        <v>6317</v>
      </c>
      <c r="CP2" s="904" t="s">
        <v>6318</v>
      </c>
      <c r="CQ2" s="904" t="s">
        <v>6319</v>
      </c>
      <c r="CR2" s="905" t="s">
        <v>6320</v>
      </c>
    </row>
    <row r="3">
      <c r="A3" s="906" t="s">
        <v>975</v>
      </c>
      <c r="B3" s="907" t="s">
        <v>6321</v>
      </c>
      <c r="C3" s="908" t="s">
        <v>325</v>
      </c>
      <c r="D3" s="909" t="s">
        <v>324</v>
      </c>
      <c r="E3" s="910" t="s">
        <v>426</v>
      </c>
      <c r="F3" s="911" t="s">
        <v>2782</v>
      </c>
      <c r="G3" s="907" t="s">
        <v>99</v>
      </c>
      <c r="H3" s="912" t="s">
        <v>6322</v>
      </c>
      <c r="I3" s="913" t="s">
        <v>6323</v>
      </c>
      <c r="J3" s="164"/>
      <c r="K3" s="74" t="s">
        <v>6324</v>
      </c>
      <c r="L3" s="164"/>
      <c r="M3" s="914" t="s">
        <v>6325</v>
      </c>
      <c r="N3" s="164"/>
      <c r="O3" s="737" t="s">
        <v>6326</v>
      </c>
      <c r="P3" s="915" t="s">
        <v>6327</v>
      </c>
      <c r="Q3" s="164"/>
      <c r="R3" s="737" t="s">
        <v>6328</v>
      </c>
      <c r="S3" s="164"/>
      <c r="T3" s="74" t="s">
        <v>6329</v>
      </c>
      <c r="U3" s="916" t="s">
        <v>5419</v>
      </c>
      <c r="V3" s="914" t="s">
        <v>3969</v>
      </c>
      <c r="W3" s="737" t="s">
        <v>6330</v>
      </c>
      <c r="X3" s="737" t="s">
        <v>1541</v>
      </c>
      <c r="Y3" s="737" t="s">
        <v>2575</v>
      </c>
      <c r="Z3" s="914" t="s">
        <v>4243</v>
      </c>
      <c r="AA3" s="917" t="s">
        <v>6331</v>
      </c>
      <c r="AB3" s="916" t="s">
        <v>3477</v>
      </c>
      <c r="AC3" s="737" t="s">
        <v>5012</v>
      </c>
      <c r="AD3" s="916" t="s">
        <v>829</v>
      </c>
      <c r="AE3" s="164"/>
      <c r="AF3" s="915" t="s">
        <v>6332</v>
      </c>
      <c r="AG3" s="915" t="s">
        <v>570</v>
      </c>
      <c r="AH3" s="164"/>
      <c r="AI3" s="916" t="s">
        <v>6333</v>
      </c>
      <c r="AJ3" s="164"/>
      <c r="AK3" s="916" t="s">
        <v>6334</v>
      </c>
      <c r="AL3" s="74" t="s">
        <v>6335</v>
      </c>
      <c r="AM3" s="74" t="s">
        <v>6336</v>
      </c>
      <c r="AN3" s="915" t="s">
        <v>6337</v>
      </c>
      <c r="AO3" s="164"/>
      <c r="AP3" s="74" t="s">
        <v>6338</v>
      </c>
      <c r="AQ3" s="164"/>
      <c r="AR3" s="916" t="s">
        <v>6339</v>
      </c>
      <c r="AS3" s="916" t="s">
        <v>6340</v>
      </c>
      <c r="AT3" s="164"/>
      <c r="AU3" s="74" t="s">
        <v>6341</v>
      </c>
      <c r="AV3" s="164"/>
      <c r="AW3" s="164"/>
      <c r="AX3" s="915" t="s">
        <v>6342</v>
      </c>
      <c r="AY3" s="914" t="s">
        <v>4175</v>
      </c>
      <c r="AZ3" s="916" t="s">
        <v>6343</v>
      </c>
      <c r="BA3" s="737" t="s">
        <v>6344</v>
      </c>
      <c r="BB3" s="914" t="s">
        <v>6345</v>
      </c>
      <c r="BC3" s="164"/>
      <c r="BD3" s="164"/>
      <c r="BE3" s="164"/>
      <c r="BF3" s="164"/>
      <c r="BG3" s="164"/>
      <c r="BH3" s="164"/>
      <c r="BI3" s="164"/>
      <c r="BJ3" s="164"/>
      <c r="BK3" s="164"/>
      <c r="BL3" s="164"/>
      <c r="BM3" s="164"/>
      <c r="BN3" s="164"/>
      <c r="BO3" s="164"/>
      <c r="BP3" s="164"/>
      <c r="BQ3" s="164"/>
      <c r="BR3" s="164"/>
      <c r="BS3" s="164"/>
      <c r="BT3" s="164"/>
      <c r="BU3" s="74" t="s">
        <v>2622</v>
      </c>
      <c r="BV3" s="916"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8" t="s">
        <v>5595</v>
      </c>
      <c r="B4" s="907" t="s">
        <v>6346</v>
      </c>
      <c r="C4" s="908" t="s">
        <v>324</v>
      </c>
      <c r="D4" s="909" t="s">
        <v>619</v>
      </c>
      <c r="E4" s="910" t="s">
        <v>821</v>
      </c>
      <c r="F4" s="911" t="s">
        <v>427</v>
      </c>
      <c r="G4" s="907" t="s">
        <v>3769</v>
      </c>
      <c r="H4" s="74" t="s">
        <v>6347</v>
      </c>
      <c r="I4" s="74" t="s">
        <v>5659</v>
      </c>
      <c r="J4" s="74"/>
      <c r="K4" s="915" t="s">
        <v>6348</v>
      </c>
      <c r="L4" s="914" t="s">
        <v>6349</v>
      </c>
      <c r="M4" s="74"/>
      <c r="N4" s="74"/>
      <c r="O4" s="916" t="s">
        <v>6350</v>
      </c>
      <c r="P4" s="74" t="s">
        <v>6351</v>
      </c>
      <c r="Q4" s="74" t="s">
        <v>6352</v>
      </c>
      <c r="R4" s="914" t="s">
        <v>6353</v>
      </c>
      <c r="S4" s="74"/>
      <c r="T4" s="915" t="s">
        <v>6354</v>
      </c>
      <c r="U4" s="914" t="s">
        <v>6355</v>
      </c>
      <c r="V4" s="74"/>
      <c r="W4" s="74" t="s">
        <v>1422</v>
      </c>
      <c r="X4" s="74"/>
      <c r="Y4" s="74" t="s">
        <v>6356</v>
      </c>
      <c r="Z4" s="915" t="s">
        <v>4756</v>
      </c>
      <c r="AA4" s="862"/>
      <c r="AB4" s="74" t="s">
        <v>6357</v>
      </c>
      <c r="AC4" s="82"/>
      <c r="AD4" s="74" t="s">
        <v>6358</v>
      </c>
      <c r="AE4" s="74"/>
      <c r="AF4" s="74" t="s">
        <v>6359</v>
      </c>
      <c r="AG4" s="74" t="s">
        <v>1252</v>
      </c>
      <c r="AH4" s="82"/>
      <c r="AI4" s="74"/>
      <c r="AJ4" s="74"/>
      <c r="AK4" s="74" t="s">
        <v>6360</v>
      </c>
      <c r="AL4" s="82"/>
      <c r="AM4" s="82"/>
      <c r="AN4" s="74" t="s">
        <v>6361</v>
      </c>
      <c r="AO4" s="914" t="s">
        <v>6362</v>
      </c>
      <c r="AP4" s="74" t="s">
        <v>6363</v>
      </c>
      <c r="AQ4" s="74"/>
      <c r="AR4" s="74" t="s">
        <v>6364</v>
      </c>
      <c r="AS4" s="737" t="s">
        <v>6365</v>
      </c>
      <c r="AT4" s="74"/>
      <c r="AU4" s="919" t="s">
        <v>6366</v>
      </c>
      <c r="AV4" s="97"/>
      <c r="AW4" s="97" t="s">
        <v>6367</v>
      </c>
      <c r="AX4" s="74" t="s">
        <v>2708</v>
      </c>
      <c r="AY4" s="74"/>
      <c r="AZ4" s="74" t="s">
        <v>6345</v>
      </c>
      <c r="BA4" s="914" t="s">
        <v>6368</v>
      </c>
      <c r="BB4" s="74" t="s">
        <v>6369</v>
      </c>
      <c r="BC4" s="74"/>
      <c r="BD4" s="74"/>
      <c r="BE4" s="74" t="s">
        <v>6370</v>
      </c>
      <c r="BF4" s="74"/>
      <c r="BG4" s="74"/>
      <c r="BH4" s="74"/>
      <c r="BI4" s="74" t="s">
        <v>6371</v>
      </c>
      <c r="BJ4" s="74"/>
      <c r="BK4" s="74"/>
      <c r="BL4" s="74"/>
      <c r="BM4" s="74"/>
      <c r="BN4" s="74" t="s">
        <v>6372</v>
      </c>
      <c r="BO4" s="82"/>
      <c r="BP4" s="82"/>
      <c r="BQ4" s="82"/>
      <c r="BR4" s="82"/>
      <c r="BS4" s="82"/>
      <c r="BT4" s="74"/>
      <c r="BU4" s="74" t="s">
        <v>6373</v>
      </c>
      <c r="BV4" s="74"/>
      <c r="BW4" s="74"/>
      <c r="BX4" s="74"/>
      <c r="BY4" s="74"/>
      <c r="BZ4" s="74" t="s">
        <v>6374</v>
      </c>
      <c r="CA4" s="74"/>
      <c r="CB4" s="74"/>
      <c r="CC4" s="74"/>
      <c r="CD4" s="74"/>
      <c r="CE4" s="74"/>
      <c r="CF4" s="74"/>
      <c r="CG4" s="74"/>
      <c r="CH4" s="74"/>
      <c r="CI4" s="74"/>
      <c r="CJ4" s="74"/>
      <c r="CK4" s="74"/>
      <c r="CL4" s="74"/>
      <c r="CM4" s="74"/>
      <c r="CN4" s="74"/>
      <c r="CO4" s="74"/>
      <c r="CP4" s="74"/>
      <c r="CQ4" s="74"/>
      <c r="CR4" s="97"/>
    </row>
    <row r="5" ht="15.75" customHeight="1">
      <c r="A5" s="920" t="s">
        <v>6375</v>
      </c>
      <c r="B5" s="907" t="s">
        <v>6376</v>
      </c>
      <c r="C5" s="908" t="s">
        <v>215</v>
      </c>
      <c r="D5" s="909" t="s">
        <v>323</v>
      </c>
      <c r="E5" s="910" t="s">
        <v>620</v>
      </c>
      <c r="F5" s="911" t="s">
        <v>3679</v>
      </c>
      <c r="G5" s="907" t="s">
        <v>4564</v>
      </c>
      <c r="H5" s="915" t="s">
        <v>6377</v>
      </c>
      <c r="I5" s="737" t="s">
        <v>6378</v>
      </c>
      <c r="J5" s="74"/>
      <c r="K5" s="916" t="s">
        <v>6379</v>
      </c>
      <c r="L5" s="737" t="s">
        <v>6380</v>
      </c>
      <c r="M5" s="82"/>
      <c r="N5" s="82"/>
      <c r="O5" s="737" t="s">
        <v>6381</v>
      </c>
      <c r="P5" s="82"/>
      <c r="Q5" s="74" t="s">
        <v>6382</v>
      </c>
      <c r="R5" s="915" t="s">
        <v>6383</v>
      </c>
      <c r="S5" s="82"/>
      <c r="T5" s="916" t="s">
        <v>6384</v>
      </c>
      <c r="U5" s="915" t="s">
        <v>705</v>
      </c>
      <c r="V5" s="74" t="s">
        <v>6385</v>
      </c>
      <c r="W5" s="82"/>
      <c r="X5" s="914" t="s">
        <v>6386</v>
      </c>
      <c r="Y5" s="914" t="s">
        <v>1741</v>
      </c>
      <c r="Z5" s="82"/>
      <c r="AA5" s="82"/>
      <c r="AB5" s="82"/>
      <c r="AC5" s="74" t="s">
        <v>2872</v>
      </c>
      <c r="AD5" s="737" t="s">
        <v>243</v>
      </c>
      <c r="AE5" s="862"/>
      <c r="AF5" s="82"/>
      <c r="AG5" s="82"/>
      <c r="AH5" s="914" t="s">
        <v>2058</v>
      </c>
      <c r="AI5" s="914" t="s">
        <v>4830</v>
      </c>
      <c r="AJ5" s="758" t="s">
        <v>6387</v>
      </c>
      <c r="AK5" s="915" t="s">
        <v>6388</v>
      </c>
      <c r="AL5" s="82"/>
      <c r="AM5" s="82"/>
      <c r="AN5" s="74" t="s">
        <v>6337</v>
      </c>
      <c r="AO5" s="74"/>
      <c r="AP5" s="914" t="s">
        <v>6389</v>
      </c>
      <c r="AQ5" s="862"/>
      <c r="AR5" s="914" t="s">
        <v>6390</v>
      </c>
      <c r="AS5" s="737" t="s">
        <v>6391</v>
      </c>
      <c r="AT5" s="914" t="s">
        <v>6392</v>
      </c>
      <c r="AU5" s="915" t="s">
        <v>6393</v>
      </c>
      <c r="AV5" s="82"/>
      <c r="AW5" s="82"/>
      <c r="AX5" s="914" t="s">
        <v>3338</v>
      </c>
      <c r="AY5" s="862"/>
      <c r="AZ5" s="915" t="s">
        <v>6394</v>
      </c>
      <c r="BA5" s="915" t="s">
        <v>6395</v>
      </c>
      <c r="BB5" s="82"/>
      <c r="BC5" s="82"/>
      <c r="BD5" s="82"/>
      <c r="BE5" s="921" t="s">
        <v>6396</v>
      </c>
      <c r="BF5" s="599"/>
      <c r="BG5" s="599"/>
      <c r="BH5" s="599"/>
      <c r="BI5" s="921" t="s">
        <v>6397</v>
      </c>
      <c r="BJ5" s="599"/>
      <c r="BK5" s="662" t="s">
        <v>6398</v>
      </c>
      <c r="BL5" s="597" t="s">
        <v>6399</v>
      </c>
      <c r="BM5" s="599"/>
      <c r="BN5" s="599"/>
      <c r="BO5" s="922"/>
      <c r="BP5" s="82"/>
      <c r="BQ5" s="914" t="s">
        <v>6400</v>
      </c>
      <c r="BR5" s="82"/>
      <c r="BS5" s="82"/>
      <c r="BT5" s="82"/>
      <c r="BU5" s="82"/>
      <c r="BV5" s="82"/>
      <c r="BW5" s="82"/>
      <c r="BX5" s="82"/>
      <c r="BY5" s="82"/>
      <c r="BZ5" s="82"/>
      <c r="CA5" s="915" t="s">
        <v>230</v>
      </c>
      <c r="CB5" s="862"/>
      <c r="CC5" s="923"/>
      <c r="CD5" s="923"/>
      <c r="CE5" s="924"/>
      <c r="CF5" s="924"/>
      <c r="CG5" s="923" t="s">
        <v>6401</v>
      </c>
      <c r="CH5" s="924"/>
      <c r="CI5" s="924"/>
      <c r="CJ5" s="923" t="s">
        <v>3769</v>
      </c>
      <c r="CK5" s="925" t="s">
        <v>6402</v>
      </c>
      <c r="CL5" s="925" t="s">
        <v>3761</v>
      </c>
      <c r="CM5" s="923"/>
      <c r="CN5" s="923"/>
      <c r="CO5" s="923"/>
      <c r="CP5" s="923"/>
      <c r="CQ5" s="925" t="s">
        <v>6403</v>
      </c>
      <c r="CR5" s="90"/>
    </row>
    <row r="6" ht="15.75" customHeight="1">
      <c r="A6" s="926" t="s">
        <v>6404</v>
      </c>
      <c r="B6" s="907" t="s">
        <v>6405</v>
      </c>
      <c r="C6" s="908" t="s">
        <v>821</v>
      </c>
      <c r="D6" s="909" t="s">
        <v>619</v>
      </c>
      <c r="E6" s="910" t="s">
        <v>619</v>
      </c>
      <c r="F6" s="911" t="s">
        <v>3768</v>
      </c>
      <c r="G6" s="907" t="s">
        <v>2377</v>
      </c>
      <c r="H6" s="74" t="s">
        <v>6406</v>
      </c>
      <c r="I6" s="916" t="s">
        <v>2526</v>
      </c>
      <c r="J6" s="206"/>
      <c r="K6" s="737" t="s">
        <v>6407</v>
      </c>
      <c r="L6" s="916" t="s">
        <v>6408</v>
      </c>
      <c r="M6" s="927" t="s">
        <v>6409</v>
      </c>
      <c r="N6" s="206" t="s">
        <v>6410</v>
      </c>
      <c r="O6" s="915" t="s">
        <v>6411</v>
      </c>
      <c r="P6" s="914" t="s">
        <v>6412</v>
      </c>
      <c r="Q6" s="915" t="s">
        <v>6413</v>
      </c>
      <c r="R6" s="74" t="s">
        <v>6414</v>
      </c>
      <c r="S6" s="206" t="s">
        <v>6415</v>
      </c>
      <c r="T6" s="928" t="s">
        <v>6416</v>
      </c>
      <c r="U6" s="74" t="s">
        <v>6417</v>
      </c>
      <c r="V6" s="74" t="s">
        <v>6418</v>
      </c>
      <c r="W6" s="206" t="s">
        <v>732</v>
      </c>
      <c r="X6" s="206" t="s">
        <v>6419</v>
      </c>
      <c r="Y6" s="74" t="s">
        <v>6420</v>
      </c>
      <c r="Z6" s="206" t="s">
        <v>6421</v>
      </c>
      <c r="AA6" s="206"/>
      <c r="AB6" s="206" t="s">
        <v>6422</v>
      </c>
      <c r="AC6" s="74" t="s">
        <v>3134</v>
      </c>
      <c r="AD6" s="206" t="s">
        <v>6423</v>
      </c>
      <c r="AE6" s="206"/>
      <c r="AF6" s="206" t="s">
        <v>6424</v>
      </c>
      <c r="AG6" s="206" t="s">
        <v>6425</v>
      </c>
      <c r="AH6" s="164"/>
      <c r="AI6" s="206"/>
      <c r="AJ6" s="206"/>
      <c r="AK6" s="206" t="s">
        <v>6337</v>
      </c>
      <c r="AL6" s="206" t="s">
        <v>6426</v>
      </c>
      <c r="AM6" s="206" t="s">
        <v>6427</v>
      </c>
      <c r="AN6" s="74" t="s">
        <v>6428</v>
      </c>
      <c r="AO6" s="206"/>
      <c r="AP6" s="929" t="s">
        <v>6429</v>
      </c>
      <c r="AQ6" s="929"/>
      <c r="AR6" s="927" t="s">
        <v>6339</v>
      </c>
      <c r="AS6" s="915" t="s">
        <v>6430</v>
      </c>
      <c r="AT6" s="74" t="s">
        <v>6431</v>
      </c>
      <c r="AU6" s="916" t="s">
        <v>6432</v>
      </c>
      <c r="AV6" s="74" t="s">
        <v>6433</v>
      </c>
      <c r="AW6" s="206" t="s">
        <v>6434</v>
      </c>
      <c r="AX6" s="206" t="s">
        <v>3842</v>
      </c>
      <c r="AY6" s="206"/>
      <c r="AZ6" s="206" t="s">
        <v>6435</v>
      </c>
      <c r="BA6" s="206" t="s">
        <v>6436</v>
      </c>
      <c r="BB6" s="206" t="s">
        <v>6389</v>
      </c>
      <c r="BC6" s="206"/>
      <c r="BD6" s="206"/>
      <c r="BE6" s="206"/>
      <c r="BF6" s="206"/>
      <c r="BG6" s="206" t="s">
        <v>6437</v>
      </c>
      <c r="BH6" s="206"/>
      <c r="BI6" s="206"/>
      <c r="BJ6" s="206"/>
      <c r="BK6" s="206" t="s">
        <v>6438</v>
      </c>
      <c r="BL6" s="206"/>
      <c r="BM6" s="206"/>
      <c r="BN6" s="206"/>
      <c r="BO6" s="74" t="s">
        <v>6439</v>
      </c>
      <c r="BP6" s="164"/>
      <c r="BQ6" s="74" t="s">
        <v>6440</v>
      </c>
      <c r="BR6" s="164"/>
      <c r="BS6" s="74" t="s">
        <v>6441</v>
      </c>
      <c r="BT6" s="164"/>
      <c r="BU6" s="164"/>
      <c r="BV6" s="206" t="s">
        <v>1593</v>
      </c>
      <c r="BW6" s="164"/>
      <c r="BX6" s="164"/>
      <c r="BY6" s="206" t="s">
        <v>2509</v>
      </c>
      <c r="BZ6" s="206" t="s">
        <v>140</v>
      </c>
      <c r="CA6" s="206" t="s">
        <v>4858</v>
      </c>
      <c r="CB6" s="206"/>
      <c r="CC6" s="74" t="s">
        <v>6442</v>
      </c>
      <c r="CD6" s="74" t="s">
        <v>6443</v>
      </c>
      <c r="CE6" s="206"/>
      <c r="CF6" s="206"/>
      <c r="CG6" s="206"/>
      <c r="CH6" s="206"/>
      <c r="CI6" s="206"/>
      <c r="CJ6" s="206"/>
      <c r="CK6" s="206"/>
      <c r="CL6" s="206"/>
      <c r="CM6" s="206"/>
      <c r="CN6" s="206"/>
      <c r="CO6" s="206"/>
      <c r="CP6" s="206"/>
      <c r="CQ6" s="206"/>
      <c r="CR6" s="206" t="s">
        <v>6444</v>
      </c>
    </row>
    <row r="7" ht="15.75" customHeight="1">
      <c r="A7" s="930" t="s">
        <v>5313</v>
      </c>
      <c r="B7" s="907" t="s">
        <v>6445</v>
      </c>
      <c r="C7" s="908" t="s">
        <v>426</v>
      </c>
      <c r="D7" s="909" t="s">
        <v>325</v>
      </c>
      <c r="E7" s="910" t="s">
        <v>895</v>
      </c>
      <c r="F7" s="911" t="s">
        <v>3825</v>
      </c>
      <c r="G7" s="907" t="s">
        <v>2708</v>
      </c>
      <c r="H7" s="737" t="s">
        <v>6446</v>
      </c>
      <c r="I7" s="931" t="s">
        <v>6447</v>
      </c>
      <c r="J7" s="932"/>
      <c r="K7" s="737" t="s">
        <v>6448</v>
      </c>
      <c r="L7" s="932"/>
      <c r="M7" s="916" t="s">
        <v>6449</v>
      </c>
      <c r="N7" s="164"/>
      <c r="O7" s="164"/>
      <c r="P7" s="206" t="s">
        <v>6450</v>
      </c>
      <c r="Q7" s="164"/>
      <c r="R7" s="74"/>
      <c r="S7" s="164"/>
      <c r="T7" s="164"/>
      <c r="U7" s="206" t="s">
        <v>6451</v>
      </c>
      <c r="V7" s="206"/>
      <c r="W7" s="916" t="s">
        <v>6452</v>
      </c>
      <c r="X7" s="916" t="s">
        <v>928</v>
      </c>
      <c r="Y7" s="737" t="s">
        <v>3136</v>
      </c>
      <c r="Z7" s="916" t="s">
        <v>6453</v>
      </c>
      <c r="AA7" s="862"/>
      <c r="AB7" s="206" t="s">
        <v>6454</v>
      </c>
      <c r="AC7" s="737" t="s">
        <v>3655</v>
      </c>
      <c r="AD7" s="737" t="s">
        <v>2268</v>
      </c>
      <c r="AE7" s="932"/>
      <c r="AF7" s="206" t="s">
        <v>6455</v>
      </c>
      <c r="AG7" s="206" t="s">
        <v>4763</v>
      </c>
      <c r="AH7" s="206"/>
      <c r="AI7" s="74" t="s">
        <v>1009</v>
      </c>
      <c r="AJ7" s="206" t="s">
        <v>4959</v>
      </c>
      <c r="AK7" s="929" t="s">
        <v>6456</v>
      </c>
      <c r="AL7" s="914" t="s">
        <v>6457</v>
      </c>
      <c r="AM7" s="914" t="s">
        <v>6458</v>
      </c>
      <c r="AN7" s="737" t="s">
        <v>6459</v>
      </c>
      <c r="AO7" s="932"/>
      <c r="AP7" s="915" t="s">
        <v>6460</v>
      </c>
      <c r="AQ7" s="932"/>
      <c r="AR7" s="915" t="s">
        <v>6371</v>
      </c>
      <c r="AS7" s="737" t="s">
        <v>6461</v>
      </c>
      <c r="AT7" s="932"/>
      <c r="AU7" s="928" t="s">
        <v>6462</v>
      </c>
      <c r="AV7" s="932"/>
      <c r="AW7" s="914" t="s">
        <v>6463</v>
      </c>
      <c r="AX7" s="737" t="s">
        <v>3937</v>
      </c>
      <c r="AY7" s="862"/>
      <c r="AZ7" s="737" t="s">
        <v>6464</v>
      </c>
      <c r="BA7" s="928" t="s">
        <v>6465</v>
      </c>
      <c r="BB7" s="915" t="s">
        <v>6466</v>
      </c>
      <c r="BC7" s="862"/>
      <c r="BD7" s="862"/>
      <c r="BE7" s="82"/>
      <c r="BF7" s="82"/>
      <c r="BG7" s="164"/>
      <c r="BH7" s="164"/>
      <c r="BI7" s="164"/>
      <c r="BJ7" s="164"/>
      <c r="BK7" s="164"/>
      <c r="BL7" s="164"/>
      <c r="BM7" s="164"/>
      <c r="BN7" s="164"/>
      <c r="BO7" s="164"/>
      <c r="BP7" s="164"/>
      <c r="BQ7" s="164"/>
      <c r="BR7" s="164"/>
      <c r="BS7" s="164"/>
      <c r="BT7" s="933" t="s">
        <v>1667</v>
      </c>
      <c r="BU7" s="914" t="s">
        <v>1678</v>
      </c>
      <c r="BV7" s="915" t="s">
        <v>1687</v>
      </c>
      <c r="BW7" s="914" t="s">
        <v>6467</v>
      </c>
      <c r="BX7" s="914" t="s">
        <v>6468</v>
      </c>
      <c r="BY7" s="914" t="s">
        <v>6469</v>
      </c>
      <c r="BZ7" s="914" t="s">
        <v>6470</v>
      </c>
      <c r="CA7" s="914" t="s">
        <v>3900</v>
      </c>
      <c r="CB7" s="934" t="s">
        <v>1717</v>
      </c>
      <c r="CC7" s="164"/>
      <c r="CD7" s="164"/>
      <c r="CE7" s="164"/>
      <c r="CF7" s="164"/>
      <c r="CG7" s="164"/>
      <c r="CH7" s="164"/>
      <c r="CI7" s="164"/>
      <c r="CJ7" s="164"/>
      <c r="CK7" s="164"/>
      <c r="CL7" s="164"/>
      <c r="CM7" s="164"/>
      <c r="CN7" s="164"/>
      <c r="CO7" s="164"/>
      <c r="CP7" s="164"/>
      <c r="CQ7" s="164"/>
      <c r="CR7" s="74" t="s">
        <v>6471</v>
      </c>
    </row>
    <row r="8" ht="15.75" customHeight="1">
      <c r="A8" s="935" t="s">
        <v>6472</v>
      </c>
      <c r="B8" s="907" t="s">
        <v>6473</v>
      </c>
      <c r="C8" s="908" t="s">
        <v>619</v>
      </c>
      <c r="D8" s="909" t="s">
        <v>325</v>
      </c>
      <c r="E8" s="910" t="s">
        <v>619</v>
      </c>
      <c r="F8" s="911" t="s">
        <v>1744</v>
      </c>
      <c r="G8" s="907" t="s">
        <v>3825</v>
      </c>
      <c r="H8" s="737" t="s">
        <v>6474</v>
      </c>
      <c r="I8" s="737" t="s">
        <v>6475</v>
      </c>
      <c r="J8" s="932"/>
      <c r="K8" s="164"/>
      <c r="L8" s="164"/>
      <c r="M8" s="164"/>
      <c r="N8" s="164"/>
      <c r="O8" s="164"/>
      <c r="P8" s="74" t="s">
        <v>6476</v>
      </c>
      <c r="Q8" s="164"/>
      <c r="R8" s="916" t="s">
        <v>6477</v>
      </c>
      <c r="S8" s="164"/>
      <c r="T8" s="164"/>
      <c r="U8" s="929" t="s">
        <v>6478</v>
      </c>
      <c r="V8" s="932"/>
      <c r="W8" s="927" t="s">
        <v>375</v>
      </c>
      <c r="X8" s="932"/>
      <c r="Y8" s="737" t="s">
        <v>3547</v>
      </c>
      <c r="Z8" s="932"/>
      <c r="AA8" s="932"/>
      <c r="AB8" s="915" t="s">
        <v>6479</v>
      </c>
      <c r="AC8" s="737" t="s">
        <v>415</v>
      </c>
      <c r="AD8" s="932"/>
      <c r="AE8" s="932"/>
      <c r="AF8" s="164"/>
      <c r="AG8" s="164"/>
      <c r="AH8" s="164"/>
      <c r="AI8" s="206" t="s">
        <v>6480</v>
      </c>
      <c r="AJ8" s="206"/>
      <c r="AK8" s="914" t="s">
        <v>6481</v>
      </c>
      <c r="AL8" s="206" t="s">
        <v>6482</v>
      </c>
      <c r="AM8" s="164"/>
      <c r="AN8" s="916" t="s">
        <v>6457</v>
      </c>
      <c r="AO8" s="932"/>
      <c r="AP8" s="164"/>
      <c r="AQ8" s="164"/>
      <c r="AR8" s="737" t="s">
        <v>6483</v>
      </c>
      <c r="AS8" s="206"/>
      <c r="AT8" s="206"/>
      <c r="AU8" s="737" t="s">
        <v>6484</v>
      </c>
      <c r="AV8" s="164"/>
      <c r="AW8" s="164"/>
      <c r="AX8" s="164"/>
      <c r="AY8" s="164"/>
      <c r="AZ8" s="737" t="s">
        <v>6485</v>
      </c>
      <c r="BA8" s="206" t="s">
        <v>6486</v>
      </c>
      <c r="BB8" s="164"/>
      <c r="BC8" s="164"/>
      <c r="BD8" s="164"/>
      <c r="BE8" s="633"/>
      <c r="BF8" s="632" t="s">
        <v>6487</v>
      </c>
      <c r="BG8" s="633"/>
      <c r="BH8" s="633"/>
      <c r="BI8" s="633"/>
      <c r="BJ8" s="633"/>
      <c r="BK8" s="633"/>
      <c r="BL8" s="633"/>
      <c r="BM8" s="633"/>
      <c r="BN8" s="633"/>
      <c r="BO8" s="164"/>
      <c r="BP8" s="164"/>
      <c r="BQ8" s="915" t="s">
        <v>6488</v>
      </c>
      <c r="BR8" s="164"/>
      <c r="BS8" s="164"/>
      <c r="BT8" s="936" t="s">
        <v>2546</v>
      </c>
      <c r="BU8" s="915" t="s">
        <v>1336</v>
      </c>
      <c r="BV8" s="914" t="s">
        <v>6489</v>
      </c>
      <c r="BW8" s="929" t="s">
        <v>3719</v>
      </c>
      <c r="BX8" s="932"/>
      <c r="BY8" s="915" t="s">
        <v>1333</v>
      </c>
      <c r="BZ8" s="929" t="s">
        <v>3343</v>
      </c>
      <c r="CA8" s="937" t="s">
        <v>2431</v>
      </c>
      <c r="CB8" s="938"/>
      <c r="CC8" s="939"/>
      <c r="CD8" s="939"/>
      <c r="CE8" s="939"/>
      <c r="CF8" s="939"/>
      <c r="CG8" s="939"/>
      <c r="CH8" s="939"/>
      <c r="CI8" s="939"/>
      <c r="CJ8" s="939"/>
      <c r="CK8" s="940" t="s">
        <v>2474</v>
      </c>
      <c r="CL8" s="939"/>
      <c r="CM8" s="939"/>
      <c r="CN8" s="939"/>
      <c r="CO8" s="941" t="s">
        <v>6462</v>
      </c>
      <c r="CP8" s="939"/>
      <c r="CQ8" s="939"/>
      <c r="CR8" s="942"/>
    </row>
    <row r="9" ht="15.75" customHeight="1">
      <c r="A9" s="943" t="s">
        <v>2286</v>
      </c>
      <c r="B9" s="907" t="s">
        <v>6490</v>
      </c>
      <c r="C9" s="908" t="s">
        <v>896</v>
      </c>
      <c r="D9" s="909" t="s">
        <v>821</v>
      </c>
      <c r="E9" s="910" t="s">
        <v>821</v>
      </c>
      <c r="F9" s="911" t="s">
        <v>620</v>
      </c>
      <c r="G9" s="907" t="s">
        <v>3887</v>
      </c>
      <c r="H9" s="944" t="s">
        <v>6491</v>
      </c>
      <c r="I9" s="945" t="s">
        <v>2300</v>
      </c>
      <c r="J9" s="74" t="s">
        <v>6492</v>
      </c>
      <c r="K9" s="74" t="s">
        <v>6493</v>
      </c>
      <c r="L9" s="74" t="s">
        <v>6494</v>
      </c>
      <c r="M9" s="74" t="s">
        <v>6495</v>
      </c>
      <c r="N9" s="74" t="s">
        <v>6496</v>
      </c>
      <c r="O9" s="74" t="s">
        <v>6497</v>
      </c>
      <c r="P9" s="74" t="s">
        <v>6498</v>
      </c>
      <c r="Q9" s="74" t="s">
        <v>6499</v>
      </c>
      <c r="R9" s="74" t="s">
        <v>6500</v>
      </c>
      <c r="S9" s="74" t="s">
        <v>6501</v>
      </c>
      <c r="T9" s="74" t="s">
        <v>6502</v>
      </c>
      <c r="U9" s="74" t="s">
        <v>6503</v>
      </c>
      <c r="V9" s="916" t="s">
        <v>6504</v>
      </c>
      <c r="W9" s="74" t="s">
        <v>1591</v>
      </c>
      <c r="X9" s="74" t="s">
        <v>3391</v>
      </c>
      <c r="Y9" s="206" t="s">
        <v>6505</v>
      </c>
      <c r="Z9" s="164"/>
      <c r="AA9" s="164"/>
      <c r="AB9" s="206" t="s">
        <v>6506</v>
      </c>
      <c r="AC9" s="206" t="s">
        <v>6507</v>
      </c>
      <c r="AD9" s="206" t="s">
        <v>6508</v>
      </c>
      <c r="AE9" s="74" t="s">
        <v>6509</v>
      </c>
      <c r="AF9" s="164"/>
      <c r="AG9" s="164"/>
      <c r="AH9" s="164"/>
      <c r="AI9" s="74" t="s">
        <v>6510</v>
      </c>
      <c r="AJ9" s="74" t="s">
        <v>1808</v>
      </c>
      <c r="AK9" s="164"/>
      <c r="AL9" s="164"/>
      <c r="AM9" s="164"/>
      <c r="AN9" s="164"/>
      <c r="AO9" s="164"/>
      <c r="AP9" s="164"/>
      <c r="AQ9" s="164"/>
      <c r="AR9" s="74" t="s">
        <v>6511</v>
      </c>
      <c r="AS9" s="164"/>
      <c r="AT9" s="164"/>
      <c r="AU9" s="74" t="s">
        <v>6464</v>
      </c>
      <c r="AV9" s="74" t="s">
        <v>6512</v>
      </c>
      <c r="AW9" s="164"/>
      <c r="AX9" s="74"/>
      <c r="AY9" s="74"/>
      <c r="AZ9" s="932"/>
      <c r="BA9" s="74" t="s">
        <v>6513</v>
      </c>
      <c r="BB9" s="74" t="s">
        <v>6514</v>
      </c>
      <c r="BC9" s="74"/>
      <c r="BD9" s="74" t="s">
        <v>6515</v>
      </c>
      <c r="BE9" s="164"/>
      <c r="BF9" s="164"/>
      <c r="BG9" s="164"/>
      <c r="BH9" s="164"/>
      <c r="BI9" s="164"/>
      <c r="BJ9" s="164"/>
      <c r="BK9" s="164"/>
      <c r="BL9" s="164"/>
      <c r="BM9" s="164"/>
      <c r="BN9" s="164"/>
      <c r="BO9" s="164"/>
      <c r="BP9" s="164"/>
      <c r="BQ9" s="164"/>
      <c r="BR9" s="164"/>
      <c r="BS9" s="164"/>
      <c r="BT9" s="206"/>
      <c r="BU9" s="206" t="s">
        <v>482</v>
      </c>
      <c r="BV9" s="206" t="s">
        <v>2317</v>
      </c>
      <c r="BW9" s="206" t="s">
        <v>6516</v>
      </c>
      <c r="BX9" s="206"/>
      <c r="BY9" s="206" t="s">
        <v>2509</v>
      </c>
      <c r="BZ9" s="206" t="s">
        <v>385</v>
      </c>
      <c r="CA9" s="206" t="s">
        <v>398</v>
      </c>
      <c r="CB9" s="206"/>
      <c r="CC9" s="939"/>
      <c r="CD9" s="939"/>
      <c r="CE9" s="939"/>
      <c r="CF9" s="939"/>
      <c r="CG9" s="939"/>
      <c r="CH9" s="939"/>
      <c r="CI9" s="939"/>
      <c r="CJ9" s="939"/>
      <c r="CK9" s="939"/>
      <c r="CL9" s="939"/>
      <c r="CM9" s="939"/>
      <c r="CN9" s="939"/>
      <c r="CO9" s="939"/>
      <c r="CP9" s="939"/>
      <c r="CQ9" s="939"/>
      <c r="CR9" s="192" t="s">
        <v>6517</v>
      </c>
    </row>
    <row r="10" ht="15.75" customHeight="1">
      <c r="A10" s="946" t="s">
        <v>2399</v>
      </c>
      <c r="B10" s="907" t="s">
        <v>6518</v>
      </c>
      <c r="C10" s="908" t="s">
        <v>821</v>
      </c>
      <c r="D10" s="909" t="s">
        <v>896</v>
      </c>
      <c r="E10" s="910" t="s">
        <v>896</v>
      </c>
      <c r="F10" s="911" t="s">
        <v>325</v>
      </c>
      <c r="G10" s="907" t="s">
        <v>3679</v>
      </c>
      <c r="H10" s="944"/>
      <c r="I10" s="944" t="s">
        <v>6519</v>
      </c>
      <c r="J10" s="164"/>
      <c r="K10" s="74" t="s">
        <v>6520</v>
      </c>
      <c r="L10" s="737" t="s">
        <v>6521</v>
      </c>
      <c r="M10" s="74" t="s">
        <v>6522</v>
      </c>
      <c r="N10" s="164"/>
      <c r="O10" s="74" t="s">
        <v>6523</v>
      </c>
      <c r="P10" s="74" t="s">
        <v>6524</v>
      </c>
      <c r="Q10" s="74" t="s">
        <v>6525</v>
      </c>
      <c r="R10" s="74" t="s">
        <v>6526</v>
      </c>
      <c r="S10" s="737" t="s">
        <v>6527</v>
      </c>
      <c r="T10" s="164"/>
      <c r="U10" s="74" t="s">
        <v>2984</v>
      </c>
      <c r="V10" s="164"/>
      <c r="W10" s="74" t="s">
        <v>3105</v>
      </c>
      <c r="X10" s="737" t="s">
        <v>1637</v>
      </c>
      <c r="Y10" s="737" t="s">
        <v>6528</v>
      </c>
      <c r="Z10" s="164"/>
      <c r="AA10" s="164"/>
      <c r="AB10" s="74" t="s">
        <v>6529</v>
      </c>
      <c r="AC10" s="74" t="s">
        <v>6505</v>
      </c>
      <c r="AD10" s="74" t="s">
        <v>921</v>
      </c>
      <c r="AE10" s="164"/>
      <c r="AF10" s="164"/>
      <c r="AG10" s="164"/>
      <c r="AH10" s="164"/>
      <c r="AI10" s="82"/>
      <c r="AJ10" s="164"/>
      <c r="AK10" s="206" t="s">
        <v>6462</v>
      </c>
      <c r="AL10" s="164"/>
      <c r="AM10" s="164"/>
      <c r="AN10" s="74" t="s">
        <v>6428</v>
      </c>
      <c r="AO10" s="206"/>
      <c r="AP10" s="74" t="s">
        <v>6530</v>
      </c>
      <c r="AQ10" s="206"/>
      <c r="AR10" s="74" t="s">
        <v>6531</v>
      </c>
      <c r="AS10" s="914" t="s">
        <v>6532</v>
      </c>
      <c r="AT10" s="74" t="s">
        <v>6483</v>
      </c>
      <c r="AU10" s="74" t="s">
        <v>6456</v>
      </c>
      <c r="AV10" s="164"/>
      <c r="AW10" s="164"/>
      <c r="AX10" s="74" t="s">
        <v>3842</v>
      </c>
      <c r="AY10" s="74"/>
      <c r="AZ10" s="74" t="s">
        <v>6466</v>
      </c>
      <c r="BA10" s="206" t="s">
        <v>6513</v>
      </c>
      <c r="BB10" s="206" t="s">
        <v>6533</v>
      </c>
      <c r="BC10" s="206"/>
      <c r="BD10" s="206"/>
      <c r="BE10" s="599"/>
      <c r="BF10" s="599"/>
      <c r="BG10" s="633"/>
      <c r="BH10" s="633"/>
      <c r="BI10" s="633"/>
      <c r="BJ10" s="633"/>
      <c r="BK10" s="599"/>
      <c r="BL10" s="633"/>
      <c r="BM10" s="633"/>
      <c r="BN10" s="633"/>
      <c r="BO10" s="164"/>
      <c r="BP10" s="164"/>
      <c r="BQ10" s="164"/>
      <c r="BR10" s="164"/>
      <c r="BS10" s="164"/>
      <c r="BT10" s="947" t="s">
        <v>1966</v>
      </c>
      <c r="BU10" s="164"/>
      <c r="BV10" s="74" t="s">
        <v>784</v>
      </c>
      <c r="BW10" s="74" t="s">
        <v>2329</v>
      </c>
      <c r="BX10" s="164"/>
      <c r="BY10" s="164"/>
      <c r="BZ10" s="74" t="s">
        <v>6534</v>
      </c>
      <c r="CA10" s="164"/>
      <c r="CB10" s="164"/>
      <c r="CC10" s="939"/>
      <c r="CD10" s="939"/>
      <c r="CE10" s="939"/>
      <c r="CF10" s="939"/>
      <c r="CG10" s="939"/>
      <c r="CH10" s="939"/>
      <c r="CI10" s="939"/>
      <c r="CJ10" s="939"/>
      <c r="CK10" s="939"/>
      <c r="CL10" s="939"/>
      <c r="CM10" s="939"/>
      <c r="CN10" s="939"/>
      <c r="CO10" s="939"/>
      <c r="CP10" s="939"/>
      <c r="CQ10" s="939"/>
      <c r="CR10" s="82"/>
    </row>
    <row r="11" ht="15.75" customHeight="1">
      <c r="A11" s="948" t="s">
        <v>3207</v>
      </c>
      <c r="B11" s="907" t="s">
        <v>6535</v>
      </c>
      <c r="C11" s="908" t="s">
        <v>324</v>
      </c>
      <c r="D11" s="909" t="s">
        <v>618</v>
      </c>
      <c r="E11" s="910" t="s">
        <v>821</v>
      </c>
      <c r="F11" s="911" t="s">
        <v>4519</v>
      </c>
      <c r="G11" s="907" t="s">
        <v>3825</v>
      </c>
      <c r="H11" s="949" t="str">
        <f>HYPERLINK("https://www.twitch.tv/videos/990301696","3:46.19")</f>
        <v>3:46.19</v>
      </c>
      <c r="I11" s="944" t="s">
        <v>6536</v>
      </c>
      <c r="J11" s="74"/>
      <c r="K11" s="74" t="s">
        <v>6537</v>
      </c>
      <c r="L11" s="164"/>
      <c r="M11" s="950" t="str">
        <f>HYPERLINK("https://youtu.be/muKa7MrNAp8","2:59.41")</f>
        <v>2:59.41</v>
      </c>
      <c r="N11" s="927"/>
      <c r="O11" s="97" t="s">
        <v>6538</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6539</v>
      </c>
      <c r="X11" s="206"/>
      <c r="Y11" s="74" t="s">
        <v>6540</v>
      </c>
      <c r="Z11" s="164"/>
      <c r="AA11" s="164"/>
      <c r="AB11" s="164"/>
      <c r="AC11" s="74" t="s">
        <v>3540</v>
      </c>
      <c r="AD11" s="164"/>
      <c r="AE11" s="164"/>
      <c r="AF11" s="74" t="s">
        <v>3542</v>
      </c>
      <c r="AG11" s="206"/>
      <c r="AH11" s="206"/>
      <c r="AI11" s="915" t="s">
        <v>6541</v>
      </c>
      <c r="AJ11" s="932"/>
      <c r="AK11" s="206" t="s">
        <v>6428</v>
      </c>
      <c r="AL11" s="164"/>
      <c r="AM11" s="164"/>
      <c r="AN11" s="164"/>
      <c r="AO11" s="164"/>
      <c r="AP11" s="164"/>
      <c r="AQ11" s="164"/>
      <c r="AR11" s="74" t="s">
        <v>6542</v>
      </c>
      <c r="AS11" s="74" t="s">
        <v>6543</v>
      </c>
      <c r="AT11" s="164"/>
      <c r="AU11" s="164"/>
      <c r="AV11" s="164"/>
      <c r="AW11" s="164"/>
      <c r="AX11" s="74" t="s">
        <v>2708</v>
      </c>
      <c r="AY11" s="74"/>
      <c r="AZ11" s="164"/>
      <c r="BA11" s="164"/>
      <c r="BB11" s="164"/>
      <c r="BC11" s="164"/>
      <c r="BD11" s="164"/>
      <c r="BE11" s="955" t="str">
        <f>HYPERLINK("https://youtu.be/bkbjkIxiol8","3:06")</f>
        <v>3:06</v>
      </c>
      <c r="BF11" s="956" t="str">
        <f>HYPERLINK("https://youtu.be/EiQPLe-OzQM","4:27")</f>
        <v>4:27</v>
      </c>
      <c r="BG11" s="939"/>
      <c r="BH11" s="939"/>
      <c r="BI11" s="939"/>
      <c r="BJ11" s="939"/>
      <c r="BK11" s="939"/>
      <c r="BL11" s="939"/>
      <c r="BM11" s="939"/>
      <c r="BN11" s="939"/>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39"/>
      <c r="CL11" s="939"/>
      <c r="CM11" s="939"/>
      <c r="CN11" s="939"/>
      <c r="CO11" s="939"/>
      <c r="CP11" s="959" t="str">
        <f>HYPERLINK("https://clips.twitch.tv/ArborealGlutenFreeMushroomAliens-sq7HDhuxrAadlxw_","30")</f>
        <v>30</v>
      </c>
      <c r="CQ11" s="939"/>
      <c r="CR11" s="953" t="str">
        <f>HYPERLINK("https://www.twitch.tv/videos/969469110","1:27.41")</f>
        <v>1:27.41</v>
      </c>
    </row>
    <row r="12" ht="15.75" customHeight="1">
      <c r="A12" s="918" t="s">
        <v>1484</v>
      </c>
      <c r="B12" s="907" t="s">
        <v>5716</v>
      </c>
      <c r="C12" s="908" t="s">
        <v>895</v>
      </c>
      <c r="D12" s="909" t="s">
        <v>896</v>
      </c>
      <c r="E12" s="910" t="s">
        <v>620</v>
      </c>
      <c r="F12" s="911" t="s">
        <v>324</v>
      </c>
      <c r="G12" s="907" t="s">
        <v>216</v>
      </c>
      <c r="H12" s="944"/>
      <c r="I12" s="944"/>
      <c r="J12" s="164"/>
      <c r="K12" s="164"/>
      <c r="L12" s="164"/>
      <c r="M12" s="206" t="s">
        <v>6544</v>
      </c>
      <c r="N12" s="164"/>
      <c r="O12" s="164"/>
      <c r="P12" s="164"/>
      <c r="Q12" s="914" t="s">
        <v>6545</v>
      </c>
      <c r="R12" s="164"/>
      <c r="S12" s="164"/>
      <c r="T12" s="164"/>
      <c r="U12" s="164"/>
      <c r="V12" s="164"/>
      <c r="W12" s="206" t="s">
        <v>6546</v>
      </c>
      <c r="X12" s="206"/>
      <c r="Y12" s="916" t="s">
        <v>6547</v>
      </c>
      <c r="Z12" s="164"/>
      <c r="AA12" s="164"/>
      <c r="AB12" s="206" t="s">
        <v>4038</v>
      </c>
      <c r="AC12" s="914" t="s">
        <v>875</v>
      </c>
      <c r="AD12" s="164"/>
      <c r="AE12" s="164"/>
      <c r="AF12" s="164"/>
      <c r="AG12" s="164"/>
      <c r="AH12" s="164"/>
      <c r="AI12" s="164"/>
      <c r="AJ12" s="164"/>
      <c r="AK12" s="164"/>
      <c r="AL12" s="164"/>
      <c r="AM12" s="164"/>
      <c r="AN12" s="206" t="s">
        <v>6457</v>
      </c>
      <c r="AO12" s="206"/>
      <c r="AP12" s="206" t="s">
        <v>6548</v>
      </c>
      <c r="AQ12" s="206"/>
      <c r="AR12" s="164"/>
      <c r="AS12" s="206" t="s">
        <v>6549</v>
      </c>
      <c r="AT12" s="206"/>
      <c r="AU12" s="206" t="s">
        <v>6550</v>
      </c>
      <c r="AV12" s="164"/>
      <c r="AW12" s="164"/>
      <c r="AX12" s="164"/>
      <c r="AY12" s="164"/>
      <c r="AZ12" s="914" t="s">
        <v>6551</v>
      </c>
      <c r="BA12" s="916" t="s">
        <v>6442</v>
      </c>
      <c r="BB12" s="164"/>
      <c r="BC12" s="164"/>
      <c r="BD12" s="164"/>
      <c r="BE12" s="164"/>
      <c r="BF12" s="164"/>
      <c r="BG12" s="164"/>
      <c r="BH12" s="164"/>
      <c r="BI12" s="164"/>
      <c r="BJ12" s="164"/>
      <c r="BK12" s="914" t="s">
        <v>6552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0" t="s">
        <v>4437</v>
      </c>
      <c r="B13" s="907" t="s">
        <v>6553</v>
      </c>
      <c r="C13" s="908" t="s">
        <v>896</v>
      </c>
      <c r="D13" s="909" t="s">
        <v>619</v>
      </c>
      <c r="E13" s="910" t="s">
        <v>620</v>
      </c>
      <c r="F13" s="911" t="s">
        <v>521</v>
      </c>
      <c r="G13" s="907" t="s">
        <v>2736</v>
      </c>
      <c r="H13" s="944"/>
      <c r="I13" s="944" t="s">
        <v>6554</v>
      </c>
      <c r="J13" s="164"/>
      <c r="K13" s="737" t="s">
        <v>6555</v>
      </c>
      <c r="L13" s="164"/>
      <c r="M13" s="737" t="s">
        <v>6556</v>
      </c>
      <c r="N13" s="164"/>
      <c r="O13" s="164"/>
      <c r="P13" s="737" t="s">
        <v>6557</v>
      </c>
      <c r="Q13" s="164"/>
      <c r="R13" s="206" t="s">
        <v>6558</v>
      </c>
      <c r="S13" s="916" t="s">
        <v>6559</v>
      </c>
      <c r="T13" s="164"/>
      <c r="U13" s="737" t="s">
        <v>6560</v>
      </c>
      <c r="V13" s="862"/>
      <c r="W13" s="74" t="s">
        <v>3945</v>
      </c>
      <c r="X13" s="737" t="s">
        <v>6561</v>
      </c>
      <c r="Y13" s="206" t="s">
        <v>5199</v>
      </c>
      <c r="Z13" s="164"/>
      <c r="AA13" s="164"/>
      <c r="AB13" s="74" t="s">
        <v>6562</v>
      </c>
      <c r="AC13" s="931" t="s">
        <v>3540</v>
      </c>
      <c r="AD13" s="164"/>
      <c r="AE13" s="164"/>
      <c r="AF13" s="206" t="s">
        <v>6563</v>
      </c>
      <c r="AG13" s="164"/>
      <c r="AH13" s="164"/>
      <c r="AI13" s="206" t="s">
        <v>4166</v>
      </c>
      <c r="AJ13" s="206"/>
      <c r="AK13" s="206" t="s">
        <v>6564</v>
      </c>
      <c r="AL13" s="164"/>
      <c r="AM13" s="164"/>
      <c r="AN13" s="737" t="s">
        <v>6564</v>
      </c>
      <c r="AO13" s="164"/>
      <c r="AP13" s="164"/>
      <c r="AQ13" s="164"/>
      <c r="AR13" s="74" t="s">
        <v>6565</v>
      </c>
      <c r="AS13" s="164"/>
      <c r="AT13" s="164"/>
      <c r="AU13" s="164"/>
      <c r="AV13" s="164"/>
      <c r="AW13" s="164"/>
      <c r="AX13" s="916" t="s">
        <v>2708</v>
      </c>
      <c r="AY13" s="862"/>
      <c r="AZ13" s="737" t="s">
        <v>6566</v>
      </c>
      <c r="BA13" s="929" t="s">
        <v>6567</v>
      </c>
      <c r="BB13" s="164"/>
      <c r="BC13" s="164"/>
      <c r="BD13" s="164"/>
      <c r="BE13" s="633"/>
      <c r="BF13" s="633"/>
      <c r="BG13" s="633"/>
      <c r="BH13" s="633"/>
      <c r="BI13" s="633"/>
      <c r="BJ13" s="633"/>
      <c r="BK13" s="633"/>
      <c r="BL13" s="633"/>
      <c r="BM13" s="633"/>
      <c r="BN13" s="633"/>
      <c r="BO13" s="164"/>
      <c r="BP13" s="164"/>
      <c r="BQ13" s="164"/>
      <c r="BR13" s="164"/>
      <c r="BS13" s="164"/>
      <c r="BT13" s="164"/>
      <c r="BU13" s="164"/>
      <c r="BV13" s="164"/>
      <c r="BW13" s="164"/>
      <c r="BX13" s="164"/>
      <c r="BY13" s="164"/>
      <c r="BZ13" s="164"/>
      <c r="CA13" s="164"/>
      <c r="CB13" s="164"/>
      <c r="CC13" s="940" t="s">
        <v>6568</v>
      </c>
      <c r="CD13" s="961" t="s">
        <v>6569</v>
      </c>
      <c r="CE13" s="940" t="s">
        <v>6568</v>
      </c>
      <c r="CF13" s="939"/>
      <c r="CG13" s="939"/>
      <c r="CH13" s="939"/>
      <c r="CI13" s="939"/>
      <c r="CJ13" s="939"/>
      <c r="CK13" s="939"/>
      <c r="CL13" s="939"/>
      <c r="CM13" s="939"/>
      <c r="CN13" s="939"/>
      <c r="CO13" s="939"/>
      <c r="CP13" s="940" t="s">
        <v>3679</v>
      </c>
      <c r="CQ13" s="939"/>
      <c r="CR13" s="164"/>
    </row>
    <row r="14" ht="15.75" customHeight="1">
      <c r="A14" s="918" t="s">
        <v>3412</v>
      </c>
      <c r="B14" s="907" t="s">
        <v>6570</v>
      </c>
      <c r="C14" s="908" t="s">
        <v>896</v>
      </c>
      <c r="D14" s="909" t="s">
        <v>821</v>
      </c>
      <c r="E14" s="910" t="s">
        <v>896</v>
      </c>
      <c r="F14" s="911" t="s">
        <v>821</v>
      </c>
      <c r="G14" s="907" t="s">
        <v>3937</v>
      </c>
      <c r="H14" s="944"/>
      <c r="I14" s="944" t="s">
        <v>6571</v>
      </c>
      <c r="J14" s="74" t="s">
        <v>6572</v>
      </c>
      <c r="K14" s="74" t="s">
        <v>6573</v>
      </c>
      <c r="L14" s="164"/>
      <c r="M14" s="74" t="s">
        <v>6574</v>
      </c>
      <c r="N14" s="74" t="s">
        <v>6575</v>
      </c>
      <c r="O14" s="164"/>
      <c r="P14" s="164"/>
      <c r="Q14" s="164"/>
      <c r="R14" s="206" t="s">
        <v>6576</v>
      </c>
      <c r="S14" s="164"/>
      <c r="T14" s="74" t="s">
        <v>6397</v>
      </c>
      <c r="U14" s="74" t="s">
        <v>6577</v>
      </c>
      <c r="V14" s="74" t="s">
        <v>6578</v>
      </c>
      <c r="W14" s="74" t="s">
        <v>4807</v>
      </c>
      <c r="X14" s="74" t="s">
        <v>917</v>
      </c>
      <c r="Y14" s="74" t="s">
        <v>144</v>
      </c>
      <c r="Z14" s="206" t="s">
        <v>1782</v>
      </c>
      <c r="AA14" s="206"/>
      <c r="AB14" s="206" t="s">
        <v>6579</v>
      </c>
      <c r="AC14" s="206" t="s">
        <v>6580</v>
      </c>
      <c r="AD14" s="74" t="s">
        <v>6581</v>
      </c>
      <c r="AE14" s="164"/>
      <c r="AF14" s="164"/>
      <c r="AG14" s="164"/>
      <c r="AH14" s="164"/>
      <c r="AI14" s="164"/>
      <c r="AJ14" s="74" t="s">
        <v>1499</v>
      </c>
      <c r="AK14" s="206" t="s">
        <v>6485</v>
      </c>
      <c r="AL14" s="164"/>
      <c r="AM14" s="164"/>
      <c r="AN14" s="74" t="s">
        <v>6582</v>
      </c>
      <c r="AO14" s="206"/>
      <c r="AP14" s="206" t="s">
        <v>6583</v>
      </c>
      <c r="AQ14" s="74" t="s">
        <v>6584</v>
      </c>
      <c r="AR14" s="74" t="s">
        <v>6585</v>
      </c>
      <c r="AS14" s="74" t="s">
        <v>6530</v>
      </c>
      <c r="AT14" s="97" t="s">
        <v>6586</v>
      </c>
      <c r="AU14" s="74" t="s">
        <v>6587</v>
      </c>
      <c r="AV14" s="74" t="s">
        <v>6542</v>
      </c>
      <c r="AW14" s="164"/>
      <c r="AX14" s="206" t="s">
        <v>4025</v>
      </c>
      <c r="AY14" s="206"/>
      <c r="AZ14" s="206" t="s">
        <v>6588</v>
      </c>
      <c r="BA14" s="206" t="s">
        <v>6589</v>
      </c>
      <c r="BB14" s="74" t="s">
        <v>6590</v>
      </c>
      <c r="BC14" s="74"/>
      <c r="BD14" s="164"/>
      <c r="BE14" s="962"/>
      <c r="BF14" s="962"/>
      <c r="BG14" s="962"/>
      <c r="BH14" s="962"/>
      <c r="BI14" s="962"/>
      <c r="BJ14" s="962"/>
      <c r="BK14" s="962"/>
      <c r="BL14" s="962"/>
      <c r="BM14" s="962"/>
      <c r="BN14" s="962"/>
      <c r="BO14" s="164"/>
      <c r="BP14" s="164"/>
      <c r="BQ14" s="164"/>
      <c r="BR14" s="164"/>
      <c r="BS14" s="164"/>
      <c r="BT14" s="74" t="s">
        <v>3421</v>
      </c>
      <c r="BU14" s="164"/>
      <c r="BV14" s="74" t="s">
        <v>4614</v>
      </c>
      <c r="BW14" s="74" t="s">
        <v>6591</v>
      </c>
      <c r="BX14" s="164"/>
      <c r="BY14" s="164"/>
      <c r="BZ14" s="74" t="s">
        <v>2923</v>
      </c>
      <c r="CA14" s="164"/>
      <c r="CB14" s="164"/>
      <c r="CC14" s="939"/>
      <c r="CD14" s="164"/>
      <c r="CE14" s="164"/>
      <c r="CF14" s="939"/>
      <c r="CG14" s="939"/>
      <c r="CH14" s="923" t="s">
        <v>6592</v>
      </c>
      <c r="CI14" s="923"/>
      <c r="CJ14" s="940" t="s">
        <v>3679</v>
      </c>
      <c r="CK14" s="923" t="s">
        <v>6593</v>
      </c>
      <c r="CL14" s="923" t="s">
        <v>4905</v>
      </c>
      <c r="CM14" s="923" t="s">
        <v>5360</v>
      </c>
      <c r="CN14" s="923" t="s">
        <v>6461</v>
      </c>
      <c r="CO14" s="923" t="s">
        <v>6458</v>
      </c>
      <c r="CP14" s="939"/>
      <c r="CQ14" s="939"/>
      <c r="CR14" s="170"/>
    </row>
    <row r="15">
      <c r="A15" s="963" t="s">
        <v>2086</v>
      </c>
      <c r="B15" s="907" t="s">
        <v>6594</v>
      </c>
      <c r="C15" s="908" t="s">
        <v>3768</v>
      </c>
      <c r="D15" s="909" t="s">
        <v>896</v>
      </c>
      <c r="E15" s="910" t="s">
        <v>896</v>
      </c>
      <c r="F15" s="911" t="s">
        <v>3768</v>
      </c>
      <c r="G15" s="907" t="s">
        <v>216</v>
      </c>
      <c r="H15" s="964" t="s">
        <v>6595</v>
      </c>
      <c r="I15" s="964" t="s">
        <v>6560</v>
      </c>
      <c r="J15" s="914" t="s">
        <v>6596</v>
      </c>
      <c r="K15" s="914" t="s">
        <v>6597</v>
      </c>
      <c r="L15" s="74" t="s">
        <v>6598</v>
      </c>
      <c r="M15" s="164"/>
      <c r="N15" s="914" t="s">
        <v>6599</v>
      </c>
      <c r="O15" s="914" t="s">
        <v>6600</v>
      </c>
      <c r="P15" s="164"/>
      <c r="Q15" s="74" t="s">
        <v>6601</v>
      </c>
      <c r="R15" s="74" t="s">
        <v>6602</v>
      </c>
      <c r="S15" s="914" t="s">
        <v>6603</v>
      </c>
      <c r="T15" s="914" t="s">
        <v>6604</v>
      </c>
      <c r="U15" s="74" t="s">
        <v>6605</v>
      </c>
      <c r="V15" s="74" t="s">
        <v>6606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5" t="s">
        <v>3282</v>
      </c>
      <c r="B16" s="907" t="s">
        <v>6607</v>
      </c>
      <c r="C16" s="908" t="s">
        <v>821</v>
      </c>
      <c r="D16" s="909" t="s">
        <v>896</v>
      </c>
      <c r="E16" s="910" t="s">
        <v>821</v>
      </c>
      <c r="F16" s="911" t="s">
        <v>619</v>
      </c>
      <c r="G16" s="907" t="s">
        <v>3887</v>
      </c>
      <c r="H16" s="944"/>
      <c r="I16" s="944" t="s">
        <v>6608</v>
      </c>
      <c r="J16" s="206"/>
      <c r="K16" s="206" t="s">
        <v>6609</v>
      </c>
      <c r="L16" s="206"/>
      <c r="M16" s="206" t="s">
        <v>6610</v>
      </c>
      <c r="N16" s="164"/>
      <c r="O16" s="206" t="s">
        <v>6611</v>
      </c>
      <c r="P16" s="164"/>
      <c r="Q16" s="164"/>
      <c r="R16" s="206" t="s">
        <v>6612</v>
      </c>
      <c r="S16" s="737" t="s">
        <v>3314</v>
      </c>
      <c r="T16" s="206" t="s">
        <v>6613</v>
      </c>
      <c r="U16" s="74" t="s">
        <v>6614</v>
      </c>
      <c r="V16" s="206"/>
      <c r="W16" s="206" t="s">
        <v>4577</v>
      </c>
      <c r="X16" s="74" t="s">
        <v>2810</v>
      </c>
      <c r="Y16" s="206" t="s">
        <v>5920</v>
      </c>
      <c r="Z16" s="164"/>
      <c r="AA16" s="164"/>
      <c r="AB16" s="206" t="s">
        <v>3313</v>
      </c>
      <c r="AC16" s="206" t="s">
        <v>2037</v>
      </c>
      <c r="AD16" s="206" t="s">
        <v>6615</v>
      </c>
      <c r="AE16" s="914" t="s">
        <v>6616</v>
      </c>
      <c r="AF16" s="916" t="s">
        <v>2868</v>
      </c>
      <c r="AG16" s="164"/>
      <c r="AH16" s="164"/>
      <c r="AI16" s="206" t="s">
        <v>6617</v>
      </c>
      <c r="AJ16" s="164"/>
      <c r="AK16" s="206" t="s">
        <v>6618</v>
      </c>
      <c r="AL16" s="164"/>
      <c r="AM16" s="164"/>
      <c r="AN16" s="74" t="s">
        <v>6335</v>
      </c>
      <c r="AO16" s="206"/>
      <c r="AP16" s="74" t="s">
        <v>6364</v>
      </c>
      <c r="AQ16" s="74" t="s">
        <v>6619</v>
      </c>
      <c r="AR16" s="74" t="s">
        <v>6620</v>
      </c>
      <c r="AS16" s="74" t="s">
        <v>6621</v>
      </c>
      <c r="AT16" s="206"/>
      <c r="AU16" s="164"/>
      <c r="AV16" s="164"/>
      <c r="AW16" s="164"/>
      <c r="AX16" s="206" t="s">
        <v>4012</v>
      </c>
      <c r="AY16" s="206"/>
      <c r="AZ16" s="206" t="s">
        <v>6549</v>
      </c>
      <c r="BA16" s="206" t="s">
        <v>6622</v>
      </c>
      <c r="BB16" s="206" t="s">
        <v>6397</v>
      </c>
      <c r="BC16" s="206"/>
      <c r="BD16" s="206"/>
      <c r="BE16" s="164"/>
      <c r="BF16" s="164"/>
      <c r="BG16" s="164"/>
      <c r="BH16" s="164"/>
      <c r="BI16" s="164"/>
      <c r="BJ16" s="164"/>
      <c r="BK16" s="164"/>
      <c r="BL16" s="206" t="s">
        <v>6623</v>
      </c>
      <c r="BM16" s="206" t="s">
        <v>6624</v>
      </c>
      <c r="BN16" s="206"/>
      <c r="BO16" s="164"/>
      <c r="BP16" s="164"/>
      <c r="BQ16" s="164"/>
      <c r="BR16" s="164"/>
      <c r="BS16" s="164"/>
      <c r="BT16" s="947" t="s">
        <v>6625</v>
      </c>
      <c r="BU16" s="164"/>
      <c r="BV16" s="164"/>
      <c r="BW16" s="164"/>
      <c r="BX16" s="164"/>
      <c r="BY16" s="164"/>
      <c r="BZ16" s="164"/>
      <c r="CA16" s="206" t="s">
        <v>6626</v>
      </c>
      <c r="CB16" s="206"/>
      <c r="CC16" s="164"/>
      <c r="CD16" s="164"/>
      <c r="CE16" s="164"/>
      <c r="CF16" s="164"/>
      <c r="CG16" s="164"/>
      <c r="CH16" s="164"/>
      <c r="CI16" s="164"/>
      <c r="CJ16" s="164"/>
      <c r="CK16" s="206" t="s">
        <v>6627</v>
      </c>
      <c r="CL16" s="206" t="s">
        <v>2736</v>
      </c>
      <c r="CM16" s="206" t="s">
        <v>3887</v>
      </c>
      <c r="CN16" s="206" t="s">
        <v>6628</v>
      </c>
      <c r="CO16" s="206" t="s">
        <v>6396</v>
      </c>
      <c r="CP16" s="206" t="s">
        <v>4083</v>
      </c>
      <c r="CQ16" s="164"/>
      <c r="CR16" s="170"/>
    </row>
    <row r="17" ht="15.75" customHeight="1">
      <c r="A17" s="966" t="s">
        <v>5114</v>
      </c>
      <c r="B17" s="907" t="s">
        <v>6629</v>
      </c>
      <c r="C17" s="908" t="s">
        <v>896</v>
      </c>
      <c r="D17" s="909" t="s">
        <v>896</v>
      </c>
      <c r="E17" s="910" t="s">
        <v>896</v>
      </c>
      <c r="F17" s="911" t="s">
        <v>896</v>
      </c>
      <c r="G17" s="907" t="s">
        <v>4519</v>
      </c>
      <c r="H17" s="944"/>
      <c r="I17" s="944" t="s">
        <v>6630</v>
      </c>
      <c r="J17" s="206"/>
      <c r="K17" s="206" t="s">
        <v>6631</v>
      </c>
      <c r="L17" s="206"/>
      <c r="M17" s="206"/>
      <c r="N17" s="206"/>
      <c r="O17" s="206" t="s">
        <v>6632</v>
      </c>
      <c r="P17" s="206"/>
      <c r="Q17" s="164"/>
      <c r="R17" s="164"/>
      <c r="S17" s="164"/>
      <c r="T17" s="206"/>
      <c r="U17" s="206" t="s">
        <v>6633</v>
      </c>
      <c r="V17" s="206"/>
      <c r="W17" s="206" t="s">
        <v>5099</v>
      </c>
      <c r="X17" s="206"/>
      <c r="Y17" s="206" t="s">
        <v>2997</v>
      </c>
      <c r="Z17" s="206"/>
      <c r="AA17" s="206"/>
      <c r="AB17" s="206" t="s">
        <v>6634</v>
      </c>
      <c r="AC17" s="206" t="s">
        <v>4316</v>
      </c>
      <c r="AD17" s="206"/>
      <c r="AE17" s="206"/>
      <c r="AF17" s="164"/>
      <c r="AG17" s="164"/>
      <c r="AH17" s="164"/>
      <c r="AI17" s="164"/>
      <c r="AJ17" s="164"/>
      <c r="AK17" s="206" t="s">
        <v>6564</v>
      </c>
      <c r="AL17" s="164"/>
      <c r="AM17" s="164"/>
      <c r="AN17" s="206" t="s">
        <v>6635</v>
      </c>
      <c r="AO17" s="206"/>
      <c r="AP17" s="206" t="s">
        <v>6636</v>
      </c>
      <c r="AQ17" s="206"/>
      <c r="AR17" s="206" t="s">
        <v>6637</v>
      </c>
      <c r="AS17" s="206" t="s">
        <v>6638</v>
      </c>
      <c r="AT17" s="206"/>
      <c r="AU17" s="206"/>
      <c r="AV17" s="164"/>
      <c r="AW17" s="164"/>
      <c r="AX17" s="206" t="s">
        <v>3842</v>
      </c>
      <c r="AY17" s="206"/>
      <c r="AZ17" s="206" t="s">
        <v>6370</v>
      </c>
      <c r="BA17" s="206" t="s">
        <v>6639</v>
      </c>
      <c r="BB17" s="206" t="s">
        <v>6640</v>
      </c>
      <c r="BC17" s="206"/>
      <c r="BD17" s="206"/>
      <c r="BE17" s="164"/>
      <c r="BF17" s="164"/>
      <c r="BG17" s="164"/>
      <c r="BH17" s="164"/>
      <c r="BI17" s="164"/>
      <c r="BJ17" s="164"/>
      <c r="BK17" s="164"/>
      <c r="BL17" s="164"/>
      <c r="BM17" s="164"/>
      <c r="BN17" s="164"/>
      <c r="BO17" s="206"/>
      <c r="BP17" s="206"/>
      <c r="BQ17" s="206"/>
      <c r="BR17" s="206"/>
      <c r="BS17" s="206"/>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06" t="s">
        <v>5684</v>
      </c>
      <c r="B18" s="907" t="s">
        <v>6641</v>
      </c>
      <c r="C18" s="908" t="s">
        <v>896</v>
      </c>
      <c r="D18" s="909" t="s">
        <v>896</v>
      </c>
      <c r="E18" s="910" t="s">
        <v>821</v>
      </c>
      <c r="F18" s="911" t="s">
        <v>620</v>
      </c>
      <c r="G18" s="907" t="s">
        <v>4519</v>
      </c>
      <c r="H18" s="944" t="s">
        <v>6642</v>
      </c>
      <c r="I18" s="944"/>
      <c r="J18" s="164"/>
      <c r="K18" s="206" t="s">
        <v>6643</v>
      </c>
      <c r="L18" s="206"/>
      <c r="M18" s="164"/>
      <c r="N18" s="164"/>
      <c r="O18" s="164"/>
      <c r="P18" s="164"/>
      <c r="Q18" s="206" t="s">
        <v>6644</v>
      </c>
      <c r="R18" s="206" t="s">
        <v>6645</v>
      </c>
      <c r="S18" s="164"/>
      <c r="T18" s="206" t="s">
        <v>6646</v>
      </c>
      <c r="U18" s="968" t="s">
        <v>6647</v>
      </c>
      <c r="V18" s="968"/>
      <c r="W18" s="206" t="s">
        <v>135</v>
      </c>
      <c r="X18" s="206"/>
      <c r="Y18" s="206" t="s">
        <v>3905</v>
      </c>
      <c r="Z18" s="164"/>
      <c r="AA18" s="164"/>
      <c r="AB18" s="206" t="s">
        <v>6648</v>
      </c>
      <c r="AC18" s="206" t="s">
        <v>2783</v>
      </c>
      <c r="AD18" s="737" t="s">
        <v>746</v>
      </c>
      <c r="AE18" s="932"/>
      <c r="AF18" s="206" t="s">
        <v>6649</v>
      </c>
      <c r="AG18" s="206" t="s">
        <v>6650</v>
      </c>
      <c r="AH18" s="164"/>
      <c r="AI18" s="164"/>
      <c r="AJ18" s="164"/>
      <c r="AK18" s="164"/>
      <c r="AL18" s="164"/>
      <c r="AM18" s="164"/>
      <c r="AN18" s="164"/>
      <c r="AO18" s="164"/>
      <c r="AP18" s="164"/>
      <c r="AQ18" s="164"/>
      <c r="AR18" s="164"/>
      <c r="AS18" s="164"/>
      <c r="AT18" s="164"/>
      <c r="AU18" s="164"/>
      <c r="AV18" s="206"/>
      <c r="AW18" s="206" t="s">
        <v>6567</v>
      </c>
      <c r="AX18" s="164"/>
      <c r="AY18" s="164"/>
      <c r="AZ18" s="206" t="s">
        <v>6651</v>
      </c>
      <c r="BA18" s="164"/>
      <c r="BB18" s="164"/>
      <c r="BC18" s="164"/>
      <c r="BD18" s="164"/>
      <c r="BE18" s="962"/>
      <c r="BF18" s="962"/>
      <c r="BG18" s="962"/>
      <c r="BH18" s="962"/>
      <c r="BI18" s="962"/>
      <c r="BJ18" s="962"/>
      <c r="BK18" s="962"/>
      <c r="BL18" s="962"/>
      <c r="BM18" s="962"/>
      <c r="BN18" s="962"/>
      <c r="BO18" s="164"/>
      <c r="BP18" s="164"/>
      <c r="BQ18" s="164"/>
      <c r="BR18" s="164"/>
      <c r="BS18" s="164"/>
      <c r="BT18" s="206"/>
      <c r="BU18" s="206" t="s">
        <v>4561</v>
      </c>
      <c r="BV18" s="164"/>
      <c r="BW18" s="164"/>
      <c r="BX18" s="164"/>
      <c r="BY18" s="164"/>
      <c r="BZ18" s="164"/>
      <c r="CA18" s="164"/>
      <c r="CB18" s="164"/>
      <c r="CC18" s="969"/>
      <c r="CD18" s="969"/>
      <c r="CE18" s="969"/>
      <c r="CF18" s="969"/>
      <c r="CG18" s="969"/>
      <c r="CH18" s="969"/>
      <c r="CI18" s="969"/>
      <c r="CJ18" s="969"/>
      <c r="CK18" s="164"/>
      <c r="CL18" s="164"/>
      <c r="CM18" s="164"/>
      <c r="CN18" s="164"/>
      <c r="CO18" s="164"/>
      <c r="CP18" s="164"/>
      <c r="CQ18" s="164"/>
      <c r="CR18" s="970" t="s">
        <v>6652</v>
      </c>
    </row>
    <row r="19">
      <c r="A19" s="971" t="s">
        <v>893</v>
      </c>
      <c r="B19" s="907" t="s">
        <v>6653</v>
      </c>
      <c r="C19" s="908" t="s">
        <v>325</v>
      </c>
      <c r="D19" s="909" t="s">
        <v>821</v>
      </c>
      <c r="E19" s="910" t="s">
        <v>821</v>
      </c>
      <c r="F19" s="911" t="s">
        <v>3768</v>
      </c>
      <c r="G19" s="907" t="s">
        <v>323</v>
      </c>
      <c r="H19" s="909"/>
      <c r="I19" s="944"/>
      <c r="J19" s="164"/>
      <c r="K19" s="164"/>
      <c r="L19" s="164"/>
      <c r="M19" s="164"/>
      <c r="N19" s="164"/>
      <c r="O19" s="164"/>
      <c r="P19" s="164"/>
      <c r="Q19" s="164"/>
      <c r="R19" s="164"/>
      <c r="S19" s="164"/>
      <c r="T19" s="164"/>
      <c r="U19" s="164"/>
      <c r="V19" s="164"/>
      <c r="W19" s="914" t="s">
        <v>297</v>
      </c>
      <c r="X19" s="164"/>
      <c r="Y19" s="164"/>
      <c r="Z19" s="164"/>
      <c r="AA19" s="914" t="s">
        <v>1051</v>
      </c>
      <c r="AB19" s="914" t="s">
        <v>1659</v>
      </c>
      <c r="AC19" s="916" t="s">
        <v>3260</v>
      </c>
      <c r="AD19" s="915" t="s">
        <v>2937</v>
      </c>
      <c r="AE19" s="164"/>
      <c r="AF19" s="914" t="s">
        <v>1911</v>
      </c>
      <c r="AG19" s="914" t="s">
        <v>1884</v>
      </c>
      <c r="AH19" s="164"/>
      <c r="AI19" s="74" t="s">
        <v>6654</v>
      </c>
      <c r="AJ19" s="164"/>
      <c r="AK19" s="164"/>
      <c r="AL19" s="164"/>
      <c r="AM19" s="164"/>
      <c r="AN19" s="737" t="s">
        <v>6655</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72" t="s">
        <v>4130</v>
      </c>
      <c r="B20" s="907" t="s">
        <v>6656</v>
      </c>
      <c r="C20" s="908" t="s">
        <v>896</v>
      </c>
      <c r="D20" s="909" t="s">
        <v>896</v>
      </c>
      <c r="E20" s="910" t="s">
        <v>896</v>
      </c>
      <c r="F20" s="911" t="s">
        <v>896</v>
      </c>
      <c r="G20" s="907" t="s">
        <v>1744</v>
      </c>
      <c r="H20" s="944"/>
      <c r="I20" s="944" t="s">
        <v>6657</v>
      </c>
      <c r="J20" s="206"/>
      <c r="K20" s="74" t="s">
        <v>6658</v>
      </c>
      <c r="L20" s="206"/>
      <c r="M20" s="164"/>
      <c r="N20" s="164"/>
      <c r="O20" s="164"/>
      <c r="P20" s="164"/>
      <c r="Q20" s="164"/>
      <c r="R20" s="206" t="s">
        <v>2339</v>
      </c>
      <c r="S20" s="164"/>
      <c r="T20" s="206" t="s">
        <v>6659</v>
      </c>
      <c r="U20" s="206" t="s">
        <v>6660</v>
      </c>
      <c r="V20" s="206" t="s">
        <v>6661</v>
      </c>
      <c r="W20" s="206" t="s">
        <v>4074</v>
      </c>
      <c r="X20" s="74" t="s">
        <v>2259</v>
      </c>
      <c r="Y20" s="206" t="s">
        <v>1894</v>
      </c>
      <c r="Z20" s="164"/>
      <c r="AA20" s="164"/>
      <c r="AB20" s="206" t="s">
        <v>2352</v>
      </c>
      <c r="AC20" s="206" t="s">
        <v>1212</v>
      </c>
      <c r="AD20" s="206" t="s">
        <v>3287</v>
      </c>
      <c r="AE20" s="206"/>
      <c r="AF20" s="206" t="s">
        <v>6662</v>
      </c>
      <c r="AG20" s="164"/>
      <c r="AH20" s="164"/>
      <c r="AI20" s="164"/>
      <c r="AJ20" s="164"/>
      <c r="AK20" s="164"/>
      <c r="AL20" s="164"/>
      <c r="AM20" s="164"/>
      <c r="AN20" s="74" t="s">
        <v>6635</v>
      </c>
      <c r="AO20" s="164"/>
      <c r="AP20" s="164"/>
      <c r="AQ20" s="164"/>
      <c r="AR20" s="164"/>
      <c r="AS20" s="74" t="s">
        <v>6427</v>
      </c>
      <c r="AT20" s="206"/>
      <c r="AU20" s="74" t="s">
        <v>6369</v>
      </c>
      <c r="AV20" s="164"/>
      <c r="AW20" s="164"/>
      <c r="AX20" s="206" t="s">
        <v>6663</v>
      </c>
      <c r="AY20" s="206"/>
      <c r="AZ20" s="164"/>
      <c r="BA20" s="206" t="s">
        <v>6589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3" t="s">
        <v>4172</v>
      </c>
      <c r="B21" s="907" t="s">
        <v>6664</v>
      </c>
      <c r="C21" s="908" t="s">
        <v>896</v>
      </c>
      <c r="D21" s="909" t="s">
        <v>821</v>
      </c>
      <c r="E21" s="910" t="s">
        <v>620</v>
      </c>
      <c r="F21" s="911" t="s">
        <v>324</v>
      </c>
      <c r="G21" s="907" t="s">
        <v>3842</v>
      </c>
      <c r="H21" s="949" t="s">
        <v>6665</v>
      </c>
      <c r="I21" s="949" t="s">
        <v>4179</v>
      </c>
      <c r="J21" s="932"/>
      <c r="K21" s="206" t="s">
        <v>6666</v>
      </c>
      <c r="L21" s="206"/>
      <c r="M21" s="206"/>
      <c r="N21" s="206" t="s">
        <v>6667</v>
      </c>
      <c r="O21" s="206" t="s">
        <v>6668</v>
      </c>
      <c r="P21" s="206" t="s">
        <v>6669</v>
      </c>
      <c r="Q21" s="206" t="s">
        <v>6670</v>
      </c>
      <c r="R21" s="206" t="s">
        <v>6671</v>
      </c>
      <c r="S21" s="206" t="s">
        <v>4200</v>
      </c>
      <c r="T21" s="206" t="s">
        <v>6672</v>
      </c>
      <c r="U21" s="206" t="s">
        <v>6673</v>
      </c>
      <c r="V21" s="206"/>
      <c r="W21" s="206" t="s">
        <v>4605</v>
      </c>
      <c r="X21" s="206"/>
      <c r="Y21" s="164"/>
      <c r="Z21" s="164"/>
      <c r="AA21" s="164"/>
      <c r="AB21" s="206" t="s">
        <v>6674</v>
      </c>
      <c r="AC21" s="206" t="s">
        <v>1376</v>
      </c>
      <c r="AD21" s="206" t="s">
        <v>5491</v>
      </c>
      <c r="AE21" s="206"/>
      <c r="AF21" s="206" t="s">
        <v>6675</v>
      </c>
      <c r="AG21" s="206"/>
      <c r="AH21" s="206"/>
      <c r="AI21" s="164"/>
      <c r="AJ21" s="164"/>
      <c r="AK21" s="206" t="s">
        <v>6676</v>
      </c>
      <c r="AL21" s="206" t="s">
        <v>6543</v>
      </c>
      <c r="AM21" s="206" t="s">
        <v>6483</v>
      </c>
      <c r="AN21" s="206" t="s">
        <v>6426</v>
      </c>
      <c r="AO21" s="206"/>
      <c r="AP21" s="206" t="s">
        <v>6619</v>
      </c>
      <c r="AQ21" s="206"/>
      <c r="AR21" s="206" t="s">
        <v>6677</v>
      </c>
      <c r="AS21" s="206" t="s">
        <v>6678</v>
      </c>
      <c r="AT21" s="206"/>
      <c r="AU21" s="206" t="s">
        <v>6618</v>
      </c>
      <c r="AV21" s="206"/>
      <c r="AW21" s="206" t="s">
        <v>6655</v>
      </c>
      <c r="AX21" s="164"/>
      <c r="AY21" s="164"/>
      <c r="AZ21" s="206" t="s">
        <v>6679</v>
      </c>
      <c r="BA21" s="74" t="s">
        <v>6655</v>
      </c>
      <c r="BB21" s="206" t="s">
        <v>6621</v>
      </c>
      <c r="BC21" s="206"/>
      <c r="BD21" s="206"/>
      <c r="BE21" s="974" t="s">
        <v>6680</v>
      </c>
      <c r="BF21" s="975" t="s">
        <v>6681</v>
      </c>
      <c r="BG21" s="633"/>
      <c r="BH21" s="633"/>
      <c r="BI21" s="633"/>
      <c r="BJ21" s="633" t="s">
        <v>6682</v>
      </c>
      <c r="BK21" s="633" t="s">
        <v>6683</v>
      </c>
      <c r="BL21" s="633"/>
      <c r="BM21" s="633"/>
      <c r="BN21" s="633"/>
      <c r="BO21" s="164"/>
      <c r="BP21" s="976" t="s">
        <v>5789</v>
      </c>
      <c r="BQ21" s="164"/>
      <c r="BR21" s="164"/>
      <c r="BS21" s="164"/>
      <c r="BT21" s="967" t="s">
        <v>1702</v>
      </c>
      <c r="BU21" s="206" t="s">
        <v>2356</v>
      </c>
      <c r="BV21" s="206" t="s">
        <v>3468</v>
      </c>
      <c r="BW21" s="916" t="s">
        <v>2159</v>
      </c>
      <c r="BX21" s="206" t="s">
        <v>2361</v>
      </c>
      <c r="BY21" s="206" t="s">
        <v>4279</v>
      </c>
      <c r="BZ21" s="206" t="s">
        <v>3723</v>
      </c>
      <c r="CA21" s="206" t="s">
        <v>6684</v>
      </c>
      <c r="CB21" s="206"/>
      <c r="CC21" s="941" t="s">
        <v>6589</v>
      </c>
      <c r="CD21" s="941" t="s">
        <v>6434</v>
      </c>
      <c r="CE21" s="941" t="s">
        <v>6685</v>
      </c>
      <c r="CF21" s="941"/>
      <c r="CG21" s="939"/>
      <c r="CH21" s="939"/>
      <c r="CI21" s="939"/>
      <c r="CJ21" s="939"/>
      <c r="CK21" s="939"/>
      <c r="CL21" s="939"/>
      <c r="CM21" s="939"/>
      <c r="CN21" s="939"/>
      <c r="CO21" s="939"/>
      <c r="CP21" s="939"/>
      <c r="CQ21" s="939"/>
      <c r="CR21" s="753" t="s">
        <v>4048</v>
      </c>
    </row>
    <row r="22" ht="15.75" customHeight="1">
      <c r="A22" s="935" t="s">
        <v>5707</v>
      </c>
      <c r="B22" s="907" t="s">
        <v>2514</v>
      </c>
      <c r="C22" s="908" t="s">
        <v>896</v>
      </c>
      <c r="D22" s="909" t="s">
        <v>821</v>
      </c>
      <c r="E22" s="910" t="s">
        <v>896</v>
      </c>
      <c r="F22" s="911" t="s">
        <v>895</v>
      </c>
      <c r="G22" s="907" t="s">
        <v>3761</v>
      </c>
      <c r="H22" s="944"/>
      <c r="I22" s="944" t="s">
        <v>6686</v>
      </c>
      <c r="J22" s="206"/>
      <c r="K22" s="74" t="s">
        <v>6687</v>
      </c>
      <c r="L22" s="915" t="s">
        <v>2889</v>
      </c>
      <c r="M22" s="164"/>
      <c r="N22" s="164"/>
      <c r="O22" s="164"/>
      <c r="P22" s="74" t="s">
        <v>6688</v>
      </c>
      <c r="Q22" s="164"/>
      <c r="R22" s="737" t="s">
        <v>6689</v>
      </c>
      <c r="S22" s="164"/>
      <c r="T22" s="164"/>
      <c r="U22" s="74" t="s">
        <v>341</v>
      </c>
      <c r="V22" s="206"/>
      <c r="W22" s="206" t="s">
        <v>1549</v>
      </c>
      <c r="X22" s="74" t="s">
        <v>6690</v>
      </c>
      <c r="Y22" s="737" t="s">
        <v>4816</v>
      </c>
      <c r="Z22" s="164"/>
      <c r="AA22" s="164"/>
      <c r="AB22" s="206" t="s">
        <v>6691</v>
      </c>
      <c r="AC22" s="206" t="s">
        <v>6692</v>
      </c>
      <c r="AD22" s="206" t="s">
        <v>6693</v>
      </c>
      <c r="AE22" s="206"/>
      <c r="AF22" s="206" t="s">
        <v>6694</v>
      </c>
      <c r="AG22" s="164"/>
      <c r="AH22" s="164"/>
      <c r="AI22" s="753" t="s">
        <v>2938</v>
      </c>
      <c r="AJ22" s="942"/>
      <c r="AK22" s="164"/>
      <c r="AL22" s="164"/>
      <c r="AM22" s="164"/>
      <c r="AN22" s="164"/>
      <c r="AO22" s="164"/>
      <c r="AP22" s="206" t="s">
        <v>6695</v>
      </c>
      <c r="AQ22" s="206"/>
      <c r="AR22" s="164"/>
      <c r="AS22" s="164"/>
      <c r="AT22" s="164"/>
      <c r="AU22" s="206" t="s">
        <v>6345</v>
      </c>
      <c r="AV22" s="164"/>
      <c r="AW22" s="164"/>
      <c r="AX22" s="164"/>
      <c r="AY22" s="164"/>
      <c r="AZ22" s="206" t="s">
        <v>6466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4011</v>
      </c>
      <c r="CL22" s="206" t="s">
        <v>1157</v>
      </c>
      <c r="CM22" s="206" t="s">
        <v>3937</v>
      </c>
      <c r="CN22" s="164"/>
      <c r="CO22" s="164"/>
      <c r="CP22" s="164"/>
      <c r="CQ22" s="164"/>
      <c r="CR22" s="170"/>
    </row>
    <row r="23">
      <c r="A23" s="977" t="s">
        <v>3909</v>
      </c>
      <c r="B23" s="907" t="s">
        <v>522</v>
      </c>
      <c r="C23" s="908" t="s">
        <v>896</v>
      </c>
      <c r="D23" s="909" t="s">
        <v>896</v>
      </c>
      <c r="E23" s="910" t="s">
        <v>896</v>
      </c>
      <c r="F23" s="911" t="s">
        <v>896</v>
      </c>
      <c r="G23" s="907" t="s">
        <v>521</v>
      </c>
      <c r="H23" s="944" t="s">
        <v>6696</v>
      </c>
      <c r="I23" s="944" t="s">
        <v>6697</v>
      </c>
      <c r="J23" s="164"/>
      <c r="K23" s="74" t="s">
        <v>6698</v>
      </c>
      <c r="L23" s="164"/>
      <c r="M23" s="164"/>
      <c r="N23" s="164"/>
      <c r="O23" s="164"/>
      <c r="P23" s="74" t="s">
        <v>6699</v>
      </c>
      <c r="Q23" s="164"/>
      <c r="R23" s="164"/>
      <c r="S23" s="164"/>
      <c r="T23" s="74" t="s">
        <v>6700</v>
      </c>
      <c r="U23" s="74" t="s">
        <v>350</v>
      </c>
      <c r="V23" s="164"/>
      <c r="W23" s="164"/>
      <c r="X23" s="74" t="s">
        <v>6701</v>
      </c>
      <c r="Y23" s="74" t="s">
        <v>6702</v>
      </c>
      <c r="Z23" s="164"/>
      <c r="AA23" s="164"/>
      <c r="AB23" s="164"/>
      <c r="AC23" s="74" t="s">
        <v>2431</v>
      </c>
      <c r="AD23" s="164"/>
      <c r="AE23" s="164"/>
      <c r="AF23" s="164"/>
      <c r="AG23" s="164"/>
      <c r="AH23" s="164"/>
      <c r="AI23" s="164"/>
      <c r="AJ23" s="164"/>
      <c r="AK23" s="74" t="s">
        <v>6622</v>
      </c>
      <c r="AL23" s="164"/>
      <c r="AM23" s="164"/>
      <c r="AN23" s="74" t="s">
        <v>6564</v>
      </c>
      <c r="AO23" s="164"/>
      <c r="AP23" s="164"/>
      <c r="AQ23" s="164"/>
      <c r="AR23" s="74" t="s">
        <v>6703</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3" t="s">
        <v>213</v>
      </c>
      <c r="B24" s="907" t="s">
        <v>3050</v>
      </c>
      <c r="C24" s="908" t="s">
        <v>821</v>
      </c>
      <c r="D24" s="909" t="s">
        <v>620</v>
      </c>
      <c r="E24" s="910" t="s">
        <v>896</v>
      </c>
      <c r="F24" s="911" t="s">
        <v>619</v>
      </c>
      <c r="G24" s="907" t="s">
        <v>619</v>
      </c>
      <c r="H24" s="944"/>
      <c r="I24" s="944"/>
      <c r="J24" s="164"/>
      <c r="K24" s="164"/>
      <c r="L24" s="164"/>
      <c r="M24" s="164"/>
      <c r="N24" s="164"/>
      <c r="O24" s="164"/>
      <c r="P24" s="164"/>
      <c r="Q24" s="164"/>
      <c r="R24" s="164"/>
      <c r="S24" s="164"/>
      <c r="T24" s="164"/>
      <c r="U24" s="164"/>
      <c r="V24" s="164"/>
      <c r="W24" s="164"/>
      <c r="X24" s="915" t="s">
        <v>6704</v>
      </c>
      <c r="Y24" s="915" t="s">
        <v>4844</v>
      </c>
      <c r="Z24" s="164"/>
      <c r="AA24" s="164"/>
      <c r="AB24" s="164"/>
      <c r="AC24" s="164"/>
      <c r="AD24" s="914" t="s">
        <v>6705</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6"/>
      <c r="BU24" s="206"/>
      <c r="BV24" s="206"/>
      <c r="BW24" s="206"/>
      <c r="BX24" s="206"/>
      <c r="BY24" s="206"/>
      <c r="BZ24" s="206"/>
      <c r="CA24" s="206"/>
      <c r="CB24" s="206"/>
      <c r="CC24" s="939"/>
      <c r="CD24" s="939"/>
      <c r="CE24" s="939"/>
      <c r="CF24" s="939"/>
      <c r="CG24" s="939"/>
      <c r="CH24" s="939"/>
      <c r="CI24" s="939"/>
      <c r="CJ24" s="939"/>
      <c r="CK24" s="939"/>
      <c r="CL24" s="939"/>
      <c r="CM24" s="939"/>
      <c r="CN24" s="939"/>
      <c r="CO24" s="939"/>
      <c r="CP24" s="939"/>
      <c r="CQ24" s="939"/>
      <c r="CR24" s="164"/>
    </row>
    <row r="25">
      <c r="A25" s="978" t="s">
        <v>6706</v>
      </c>
      <c r="B25" s="907" t="s">
        <v>1443</v>
      </c>
      <c r="C25" s="908" t="s">
        <v>896</v>
      </c>
      <c r="D25" s="909" t="s">
        <v>896</v>
      </c>
      <c r="E25" s="910" t="s">
        <v>896</v>
      </c>
      <c r="F25" s="911" t="s">
        <v>896</v>
      </c>
      <c r="G25" s="907" t="s">
        <v>324</v>
      </c>
      <c r="H25" s="944"/>
      <c r="I25" s="944"/>
      <c r="J25" s="164"/>
      <c r="K25" s="164"/>
      <c r="L25" s="164"/>
      <c r="M25" s="164"/>
      <c r="N25" s="164"/>
      <c r="O25" s="164"/>
      <c r="P25" s="164"/>
      <c r="Q25" s="164"/>
      <c r="R25" s="164"/>
      <c r="S25" s="164"/>
      <c r="T25" s="164"/>
      <c r="U25" s="931" t="s">
        <v>6707</v>
      </c>
      <c r="V25" s="164"/>
      <c r="W25" s="164"/>
      <c r="X25" s="164"/>
      <c r="Y25" s="74" t="s">
        <v>1376</v>
      </c>
      <c r="Z25" s="164"/>
      <c r="AA25" s="164"/>
      <c r="AB25" s="74" t="s">
        <v>6708</v>
      </c>
      <c r="AC25" s="74" t="s">
        <v>4940</v>
      </c>
      <c r="AD25" s="74" t="s">
        <v>2569</v>
      </c>
      <c r="AE25" s="74" t="s">
        <v>3725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3" t="s">
        <v>1618</v>
      </c>
      <c r="B26" s="907" t="s">
        <v>2377</v>
      </c>
      <c r="C26" s="908" t="s">
        <v>896</v>
      </c>
      <c r="D26" s="909" t="s">
        <v>896</v>
      </c>
      <c r="E26" s="910" t="s">
        <v>896</v>
      </c>
      <c r="F26" s="911" t="s">
        <v>620</v>
      </c>
      <c r="G26" s="907" t="s">
        <v>619</v>
      </c>
      <c r="H26" s="944"/>
      <c r="I26" s="944"/>
      <c r="J26" s="170"/>
      <c r="K26" s="170"/>
      <c r="L26" s="170"/>
      <c r="M26" s="170"/>
      <c r="N26" s="170"/>
      <c r="O26" s="170"/>
      <c r="P26" s="170"/>
      <c r="Q26" s="170"/>
      <c r="R26" s="97" t="s">
        <v>6709</v>
      </c>
      <c r="S26" s="170"/>
      <c r="T26" s="170"/>
      <c r="U26" s="170"/>
      <c r="V26" s="170"/>
      <c r="W26" s="170"/>
      <c r="X26" s="170"/>
      <c r="Y26" s="753" t="s">
        <v>795</v>
      </c>
      <c r="Z26" s="170"/>
      <c r="AA26" s="170"/>
      <c r="AB26" s="170"/>
      <c r="AC26" s="170"/>
      <c r="AD26" s="170"/>
      <c r="AE26" s="170"/>
      <c r="AF26" s="170"/>
      <c r="AG26" s="170"/>
      <c r="AH26" s="170"/>
      <c r="AI26" s="170"/>
      <c r="AJ26" s="170"/>
      <c r="AK26" s="170"/>
      <c r="AL26" s="170"/>
      <c r="AM26" s="170"/>
      <c r="AN26" s="170"/>
      <c r="AO26" s="170"/>
      <c r="AP26" s="170"/>
      <c r="AQ26" s="170"/>
      <c r="AR26" s="170"/>
      <c r="AS26" s="753" t="s">
        <v>6710</v>
      </c>
      <c r="AT26" s="94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79" t="s">
        <v>3610</v>
      </c>
      <c r="B27" s="907" t="s">
        <v>4012</v>
      </c>
      <c r="C27" s="908" t="s">
        <v>896</v>
      </c>
      <c r="D27" s="909" t="s">
        <v>896</v>
      </c>
      <c r="E27" s="910" t="s">
        <v>896</v>
      </c>
      <c r="F27" s="911" t="s">
        <v>896</v>
      </c>
      <c r="G27" s="907" t="s">
        <v>323</v>
      </c>
      <c r="H27" s="944"/>
      <c r="I27" s="944"/>
      <c r="J27" s="164"/>
      <c r="K27" s="164"/>
      <c r="L27" s="164"/>
      <c r="M27" s="164"/>
      <c r="N27" s="164"/>
      <c r="O27" s="164"/>
      <c r="P27" s="164"/>
      <c r="Q27" s="164"/>
      <c r="R27" s="164"/>
      <c r="S27" s="164"/>
      <c r="T27" s="164"/>
      <c r="U27" s="164"/>
      <c r="V27" s="164"/>
      <c r="W27" s="206" t="s">
        <v>339</v>
      </c>
      <c r="X27" s="206"/>
      <c r="Y27" s="206" t="s">
        <v>3454</v>
      </c>
      <c r="Z27" s="164"/>
      <c r="AA27" s="164"/>
      <c r="AB27" s="206" t="s">
        <v>6711</v>
      </c>
      <c r="AC27" s="74" t="s">
        <v>1438</v>
      </c>
      <c r="AD27" s="206" t="s">
        <v>6712</v>
      </c>
      <c r="AE27" s="206"/>
      <c r="AF27" s="206" t="s">
        <v>6713</v>
      </c>
      <c r="AG27" s="164"/>
      <c r="AH27" s="164"/>
      <c r="AI27" s="164"/>
      <c r="AJ27" s="164"/>
      <c r="AK27" s="164"/>
      <c r="AL27" s="164"/>
      <c r="AM27" s="164"/>
      <c r="AN27" s="164"/>
      <c r="AO27" s="164"/>
      <c r="AP27" s="164"/>
      <c r="AQ27" s="164"/>
      <c r="AR27" s="164"/>
      <c r="AS27" s="164"/>
      <c r="AT27" s="164"/>
      <c r="AU27" s="164"/>
      <c r="AV27" s="164"/>
      <c r="AW27" s="164"/>
      <c r="AX27" s="164"/>
      <c r="AY27" s="164"/>
      <c r="AZ27" s="206" t="s">
        <v>6543</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6" t="s">
        <v>3631</v>
      </c>
      <c r="BW27" s="206" t="s">
        <v>2643</v>
      </c>
      <c r="BX27" s="164"/>
      <c r="BY27" s="164"/>
      <c r="BZ27" s="164"/>
      <c r="CA27" s="164"/>
      <c r="CB27" s="164"/>
      <c r="CC27" s="939"/>
      <c r="CD27" s="939"/>
      <c r="CE27" s="939"/>
      <c r="CF27" s="939"/>
      <c r="CG27" s="939"/>
      <c r="CH27" s="939"/>
      <c r="CI27" s="939"/>
      <c r="CJ27" s="939"/>
      <c r="CK27" s="939"/>
      <c r="CL27" s="939"/>
      <c r="CM27" s="939"/>
      <c r="CN27" s="939"/>
      <c r="CO27" s="939"/>
      <c r="CP27" s="939"/>
      <c r="CQ27" s="939"/>
      <c r="CR27" s="170"/>
    </row>
    <row r="28">
      <c r="A28" s="920" t="s">
        <v>4585</v>
      </c>
      <c r="B28" s="907" t="s">
        <v>3842</v>
      </c>
      <c r="C28" s="908" t="s">
        <v>896</v>
      </c>
      <c r="D28" s="909" t="s">
        <v>896</v>
      </c>
      <c r="E28" s="910" t="s">
        <v>896</v>
      </c>
      <c r="F28" s="911" t="s">
        <v>896</v>
      </c>
      <c r="G28" s="907" t="s">
        <v>215</v>
      </c>
      <c r="H28" s="944" t="s">
        <v>6714</v>
      </c>
      <c r="I28" s="944" t="s">
        <v>6715</v>
      </c>
      <c r="J28" s="74" t="s">
        <v>6716</v>
      </c>
      <c r="K28" s="944" t="s">
        <v>6717</v>
      </c>
      <c r="L28" s="74" t="s">
        <v>6718</v>
      </c>
      <c r="M28" s="164"/>
      <c r="N28" s="74" t="s">
        <v>6719</v>
      </c>
      <c r="O28" s="164"/>
      <c r="P28" s="74" t="s">
        <v>6720</v>
      </c>
      <c r="Q28" s="164"/>
      <c r="R28" s="74" t="s">
        <v>6721</v>
      </c>
      <c r="S28" s="97" t="s">
        <v>6722</v>
      </c>
      <c r="T28" s="164"/>
      <c r="U28" s="980" t="s">
        <v>6723</v>
      </c>
      <c r="V28" s="74" t="s">
        <v>6724</v>
      </c>
      <c r="W28" s="206" t="s">
        <v>6725</v>
      </c>
      <c r="X28" s="206"/>
      <c r="Y28" s="206" t="s">
        <v>1045</v>
      </c>
      <c r="Z28" s="164"/>
      <c r="AA28" s="164"/>
      <c r="AB28" s="206" t="s">
        <v>6726</v>
      </c>
      <c r="AC28" s="206" t="s">
        <v>6727</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1" t="s">
        <v>4785</v>
      </c>
      <c r="B29" s="907" t="s">
        <v>2708</v>
      </c>
      <c r="C29" s="908" t="s">
        <v>896</v>
      </c>
      <c r="D29" s="909" t="s">
        <v>896</v>
      </c>
      <c r="E29" s="910" t="s">
        <v>821</v>
      </c>
      <c r="F29" s="911" t="s">
        <v>619</v>
      </c>
      <c r="G29" s="907" t="s">
        <v>521</v>
      </c>
      <c r="H29" s="944" t="s">
        <v>6728</v>
      </c>
      <c r="I29" s="944"/>
      <c r="J29" s="164"/>
      <c r="K29" s="164"/>
      <c r="L29" s="164"/>
      <c r="M29" s="164"/>
      <c r="N29" s="164"/>
      <c r="O29" s="164"/>
      <c r="P29" s="164"/>
      <c r="Q29" s="164"/>
      <c r="R29" s="164"/>
      <c r="S29" s="164"/>
      <c r="T29" s="737" t="s">
        <v>6729</v>
      </c>
      <c r="U29" s="74" t="s">
        <v>6730</v>
      </c>
      <c r="V29" s="74" t="s">
        <v>5557</v>
      </c>
      <c r="W29" s="164"/>
      <c r="X29" s="74" t="s">
        <v>6731</v>
      </c>
      <c r="Y29" s="74" t="s">
        <v>6732</v>
      </c>
      <c r="Z29" s="164"/>
      <c r="AA29" s="164"/>
      <c r="AB29" s="737" t="s">
        <v>5282</v>
      </c>
      <c r="AC29" s="74" t="s">
        <v>4299</v>
      </c>
      <c r="AD29" s="164"/>
      <c r="AE29" s="164"/>
      <c r="AF29" s="164"/>
      <c r="AG29" s="164"/>
      <c r="AH29" s="164"/>
      <c r="AI29" s="164"/>
      <c r="AJ29" s="164"/>
      <c r="AK29" s="74" t="s">
        <v>6733</v>
      </c>
      <c r="AL29" s="164"/>
      <c r="AM29" s="164"/>
      <c r="AN29" s="74" t="s">
        <v>6396</v>
      </c>
      <c r="AO29" s="164"/>
      <c r="AP29" s="164"/>
      <c r="AQ29" s="164"/>
      <c r="AR29" s="164"/>
      <c r="AS29" s="74" t="s">
        <v>6531</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6" t="s">
        <v>6734</v>
      </c>
      <c r="CD29" s="164"/>
      <c r="CE29" s="164"/>
      <c r="CF29" s="164"/>
      <c r="CG29" s="164"/>
      <c r="CH29" s="164"/>
      <c r="CI29" s="164"/>
      <c r="CJ29" s="164"/>
      <c r="CK29" s="164"/>
      <c r="CL29" s="164"/>
      <c r="CM29" s="164"/>
      <c r="CN29" s="164"/>
      <c r="CO29" s="164"/>
      <c r="CP29" s="164"/>
      <c r="CQ29" s="164"/>
      <c r="CR29" s="164"/>
    </row>
    <row r="30">
      <c r="A30" s="935" t="s">
        <v>4324</v>
      </c>
      <c r="B30" s="907" t="s">
        <v>99</v>
      </c>
      <c r="C30" s="908" t="s">
        <v>896</v>
      </c>
      <c r="D30" s="909" t="s">
        <v>896</v>
      </c>
      <c r="E30" s="910" t="s">
        <v>896</v>
      </c>
      <c r="F30" s="911" t="s">
        <v>896</v>
      </c>
      <c r="G30" s="907" t="s">
        <v>427</v>
      </c>
      <c r="H30" s="944"/>
      <c r="I30" s="982" t="s">
        <v>1450</v>
      </c>
      <c r="J30" s="164"/>
      <c r="K30" s="74" t="s">
        <v>6735</v>
      </c>
      <c r="L30" s="164"/>
      <c r="M30" s="164"/>
      <c r="N30" s="164"/>
      <c r="O30" s="164"/>
      <c r="P30" s="164"/>
      <c r="Q30" s="164"/>
      <c r="R30" s="164"/>
      <c r="S30" s="164"/>
      <c r="T30" s="74" t="s">
        <v>6736</v>
      </c>
      <c r="U30" s="74" t="s">
        <v>6737</v>
      </c>
      <c r="V30" s="164"/>
      <c r="W30" s="74" t="s">
        <v>6738</v>
      </c>
      <c r="X30" s="74" t="s">
        <v>6739</v>
      </c>
      <c r="Y30" s="164"/>
      <c r="Z30" s="164"/>
      <c r="AA30" s="164"/>
      <c r="AB30" s="164"/>
      <c r="AC30" s="164"/>
      <c r="AD30" s="164"/>
      <c r="AE30" s="164"/>
      <c r="AF30" s="164"/>
      <c r="AG30" s="164"/>
      <c r="AH30" s="164"/>
      <c r="AI30" s="164"/>
      <c r="AJ30" s="164"/>
      <c r="AK30" s="164"/>
      <c r="AL30" s="164"/>
      <c r="AM30" s="164"/>
      <c r="AN30" s="931" t="s">
        <v>6582</v>
      </c>
      <c r="AO30" s="928"/>
      <c r="AP30" s="164"/>
      <c r="AQ30" s="74" t="s">
        <v>6740</v>
      </c>
      <c r="AR30" s="164"/>
      <c r="AS30" s="74" t="s">
        <v>6695</v>
      </c>
      <c r="AT30" s="164"/>
      <c r="AU30" s="164"/>
      <c r="AV30" s="164"/>
      <c r="AW30" s="164"/>
      <c r="AX30" s="74" t="s">
        <v>3025</v>
      </c>
      <c r="AY30" s="164"/>
      <c r="AZ30" s="931" t="s">
        <v>6741</v>
      </c>
      <c r="BA30" s="74" t="s">
        <v>6334</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6" t="s">
        <v>6742</v>
      </c>
      <c r="B31" s="907" t="s">
        <v>4480</v>
      </c>
      <c r="C31" s="908" t="s">
        <v>896</v>
      </c>
      <c r="D31" s="909" t="s">
        <v>896</v>
      </c>
      <c r="E31" s="910" t="s">
        <v>896</v>
      </c>
      <c r="F31" s="911" t="s">
        <v>896</v>
      </c>
      <c r="G31" s="907" t="s">
        <v>325</v>
      </c>
      <c r="H31" s="944"/>
      <c r="I31" s="94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3" t="s">
        <v>6489</v>
      </c>
      <c r="BW31" s="929" t="s">
        <v>2880</v>
      </c>
      <c r="BX31" s="929" t="s">
        <v>6743</v>
      </c>
      <c r="BY31" s="164"/>
      <c r="BZ31" s="929" t="s">
        <v>4318</v>
      </c>
      <c r="CA31" s="929" t="s">
        <v>1752</v>
      </c>
      <c r="CB31" s="929"/>
      <c r="CC31" s="939"/>
      <c r="CD31" s="939"/>
      <c r="CE31" s="939"/>
      <c r="CF31" s="939"/>
      <c r="CG31" s="939"/>
      <c r="CH31" s="939"/>
      <c r="CI31" s="939"/>
      <c r="CJ31" s="939"/>
      <c r="CK31" s="939"/>
      <c r="CL31" s="939"/>
      <c r="CM31" s="939"/>
      <c r="CN31" s="939"/>
      <c r="CO31" s="939"/>
      <c r="CP31" s="939"/>
      <c r="CQ31" s="939"/>
      <c r="CR31" s="170"/>
    </row>
    <row r="32">
      <c r="A32" s="906" t="s">
        <v>1863</v>
      </c>
      <c r="B32" s="907" t="s">
        <v>4011</v>
      </c>
      <c r="C32" s="908" t="s">
        <v>896</v>
      </c>
      <c r="D32" s="909" t="s">
        <v>821</v>
      </c>
      <c r="E32" s="910" t="s">
        <v>896</v>
      </c>
      <c r="F32" s="911" t="s">
        <v>821</v>
      </c>
      <c r="G32" s="907" t="s">
        <v>821</v>
      </c>
      <c r="H32" s="944"/>
      <c r="I32" s="944"/>
      <c r="J32" s="164"/>
      <c r="K32" s="164"/>
      <c r="L32" s="164"/>
      <c r="M32" s="164"/>
      <c r="N32" s="164"/>
      <c r="O32" s="164"/>
      <c r="P32" s="164"/>
      <c r="Q32" s="164"/>
      <c r="R32" s="164"/>
      <c r="S32" s="164"/>
      <c r="T32" s="164"/>
      <c r="U32" s="164"/>
      <c r="V32" s="164"/>
      <c r="W32" s="164"/>
      <c r="X32" s="164"/>
      <c r="Y32" s="164"/>
      <c r="Z32" s="164"/>
      <c r="AA32" s="164"/>
      <c r="AB32" s="206"/>
      <c r="AC32" s="915"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3"/>
      <c r="BF32" s="633"/>
      <c r="BG32" s="633"/>
      <c r="BH32" s="633"/>
      <c r="BI32" s="633"/>
      <c r="BJ32" s="633"/>
      <c r="BK32" s="633"/>
      <c r="BL32" s="633"/>
      <c r="BM32" s="633"/>
      <c r="BN32" s="633"/>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39"/>
      <c r="CL32" s="939"/>
      <c r="CM32" s="939"/>
      <c r="CN32" s="939"/>
      <c r="CO32" s="939"/>
      <c r="CP32" s="939"/>
      <c r="CQ32" s="939"/>
      <c r="CR32" s="932"/>
    </row>
    <row r="33" ht="15.75" customHeight="1">
      <c r="A33" s="906" t="s">
        <v>5227</v>
      </c>
      <c r="B33" s="907" t="s">
        <v>4855</v>
      </c>
      <c r="C33" s="908" t="s">
        <v>896</v>
      </c>
      <c r="D33" s="909" t="s">
        <v>821</v>
      </c>
      <c r="E33" s="910" t="s">
        <v>896</v>
      </c>
      <c r="F33" s="911" t="s">
        <v>821</v>
      </c>
      <c r="G33" s="907" t="s">
        <v>821</v>
      </c>
      <c r="H33" s="944"/>
      <c r="I33" s="944"/>
      <c r="J33" s="164"/>
      <c r="K33" s="164"/>
      <c r="L33" s="164"/>
      <c r="M33" s="164"/>
      <c r="N33" s="164"/>
      <c r="O33" s="164"/>
      <c r="P33" s="164"/>
      <c r="Q33" s="164"/>
      <c r="R33" s="164"/>
      <c r="S33" s="164"/>
      <c r="T33" s="164"/>
      <c r="U33" s="164"/>
      <c r="V33" s="164"/>
      <c r="W33" s="915" t="s">
        <v>6744</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3"/>
      <c r="BF33" s="633"/>
      <c r="BG33" s="633"/>
      <c r="BH33" s="633"/>
      <c r="BI33" s="633"/>
      <c r="BJ33" s="633"/>
      <c r="BK33" s="633"/>
      <c r="BL33" s="633"/>
      <c r="BM33" s="633"/>
      <c r="BN33" s="633"/>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39"/>
      <c r="CL33" s="939"/>
      <c r="CM33" s="939"/>
      <c r="CN33" s="939"/>
      <c r="CO33" s="939"/>
      <c r="CP33" s="939"/>
      <c r="CQ33" s="939"/>
      <c r="CR33" s="164"/>
    </row>
    <row r="34">
      <c r="A34" s="971" t="s">
        <v>6745</v>
      </c>
      <c r="B34" s="907" t="s">
        <v>3761</v>
      </c>
      <c r="C34" s="908" t="s">
        <v>821</v>
      </c>
      <c r="D34" s="909" t="s">
        <v>896</v>
      </c>
      <c r="E34" s="910" t="s">
        <v>896</v>
      </c>
      <c r="F34" s="911" t="s">
        <v>821</v>
      </c>
      <c r="G34" s="907" t="s">
        <v>821</v>
      </c>
      <c r="H34" s="944"/>
      <c r="I34" s="94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64"/>
      <c r="AG34" s="164"/>
      <c r="AH34" s="164"/>
      <c r="AI34" s="164"/>
      <c r="AJ34" s="164"/>
      <c r="AK34" s="164"/>
      <c r="AL34" s="164"/>
      <c r="AM34" s="164"/>
      <c r="AN34" s="914" t="s">
        <v>6361</v>
      </c>
      <c r="AO34" s="164"/>
      <c r="AP34" s="164"/>
      <c r="AQ34" s="164"/>
      <c r="AR34" s="164"/>
      <c r="AS34" s="164"/>
      <c r="AT34" s="164"/>
      <c r="AU34" s="164"/>
      <c r="AV34" s="164"/>
      <c r="AW34" s="164"/>
      <c r="AX34" s="164"/>
      <c r="AY34" s="164"/>
      <c r="AZ34" s="164"/>
      <c r="BA34" s="164"/>
      <c r="BB34" s="164"/>
      <c r="BC34" s="164"/>
      <c r="BD34" s="164"/>
      <c r="BE34" s="962"/>
      <c r="BF34" s="962"/>
      <c r="BG34" s="962"/>
      <c r="BH34" s="962"/>
      <c r="BI34" s="962"/>
      <c r="BJ34" s="962"/>
      <c r="BK34" s="962"/>
      <c r="BL34" s="962"/>
      <c r="BM34" s="962"/>
      <c r="BN34" s="962"/>
      <c r="BO34" s="164"/>
      <c r="BP34" s="164"/>
      <c r="BQ34" s="164"/>
      <c r="BR34" s="164"/>
      <c r="BS34" s="164"/>
      <c r="BT34" s="164"/>
      <c r="BU34" s="164"/>
      <c r="BV34" s="164"/>
      <c r="BW34" s="164"/>
      <c r="BX34" s="164"/>
      <c r="BY34" s="164"/>
      <c r="BZ34" s="164"/>
      <c r="CA34" s="164"/>
      <c r="CB34" s="164"/>
      <c r="CC34" s="939"/>
      <c r="CD34" s="939"/>
      <c r="CE34" s="939"/>
      <c r="CF34" s="939"/>
      <c r="CG34" s="939"/>
      <c r="CH34" s="939"/>
      <c r="CI34" s="939"/>
      <c r="CJ34" s="939"/>
      <c r="CK34" s="939"/>
      <c r="CL34" s="939"/>
      <c r="CM34" s="939"/>
      <c r="CN34" s="939"/>
      <c r="CO34" s="939"/>
      <c r="CP34" s="939"/>
      <c r="CQ34" s="939"/>
      <c r="CR34" s="170"/>
    </row>
    <row r="35">
      <c r="A35" s="906" t="s">
        <v>3734</v>
      </c>
      <c r="B35" s="907" t="s">
        <v>100</v>
      </c>
      <c r="C35" s="908" t="s">
        <v>896</v>
      </c>
      <c r="D35" s="909" t="s">
        <v>896</v>
      </c>
      <c r="E35" s="910" t="s">
        <v>896</v>
      </c>
      <c r="F35" s="911" t="s">
        <v>896</v>
      </c>
      <c r="G35" s="907" t="s">
        <v>821</v>
      </c>
      <c r="H35" s="944"/>
      <c r="I35" s="944"/>
      <c r="J35" s="164"/>
      <c r="K35" s="164"/>
      <c r="L35" s="164"/>
      <c r="M35" s="164"/>
      <c r="N35" s="164"/>
      <c r="O35" s="164"/>
      <c r="P35" s="164"/>
      <c r="Q35" s="164"/>
      <c r="R35" s="164"/>
      <c r="S35" s="164"/>
      <c r="T35" s="164"/>
      <c r="U35" s="164"/>
      <c r="V35" s="164"/>
      <c r="W35" s="170"/>
      <c r="X35" s="170"/>
      <c r="Y35" s="206" t="s">
        <v>1772</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4" t="s">
        <v>4874</v>
      </c>
      <c r="B36" s="907" t="s">
        <v>217</v>
      </c>
      <c r="C36" s="908" t="s">
        <v>896</v>
      </c>
      <c r="D36" s="909" t="s">
        <v>896</v>
      </c>
      <c r="E36" s="910" t="s">
        <v>896</v>
      </c>
      <c r="F36" s="911" t="s">
        <v>896</v>
      </c>
      <c r="G36" s="907" t="s">
        <v>325</v>
      </c>
      <c r="H36" s="944"/>
      <c r="I36" s="944"/>
      <c r="J36" s="164"/>
      <c r="K36" s="74" t="s">
        <v>6746</v>
      </c>
      <c r="L36" s="164"/>
      <c r="M36" s="164"/>
      <c r="N36" s="164"/>
      <c r="O36" s="164"/>
      <c r="P36" s="164"/>
      <c r="Q36" s="164"/>
      <c r="R36" s="164"/>
      <c r="S36" s="164"/>
      <c r="T36" s="164"/>
      <c r="U36" s="164"/>
      <c r="V36" s="164"/>
      <c r="W36" s="206" t="s">
        <v>5063</v>
      </c>
      <c r="X36" s="206"/>
      <c r="Y36" s="164"/>
      <c r="Z36" s="164"/>
      <c r="AA36" s="164"/>
      <c r="AB36" s="164"/>
      <c r="AC36" s="206" t="s">
        <v>4980</v>
      </c>
      <c r="AD36" s="170"/>
      <c r="AE36" s="170"/>
      <c r="AF36" s="164"/>
      <c r="AG36" s="164"/>
      <c r="AH36" s="164"/>
      <c r="AI36" s="164"/>
      <c r="AJ36" s="164"/>
      <c r="AK36" s="164"/>
      <c r="AL36" s="164"/>
      <c r="AM36" s="164"/>
      <c r="AN36" s="164"/>
      <c r="AO36" s="164"/>
      <c r="AP36" s="164"/>
      <c r="AQ36" s="164"/>
      <c r="AR36" s="164"/>
      <c r="AS36" s="74" t="s">
        <v>6364</v>
      </c>
      <c r="AT36" s="206"/>
      <c r="AU36" s="164"/>
      <c r="AV36" s="164"/>
      <c r="AW36" s="164"/>
      <c r="AX36" s="164"/>
      <c r="AY36" s="164"/>
      <c r="AZ36" s="164"/>
      <c r="BA36" s="74" t="s">
        <v>6428</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6" t="s">
        <v>424</v>
      </c>
      <c r="B37" s="907" t="s">
        <v>216</v>
      </c>
      <c r="C37" s="908" t="s">
        <v>896</v>
      </c>
      <c r="D37" s="909" t="s">
        <v>896</v>
      </c>
      <c r="E37" s="910" t="s">
        <v>896</v>
      </c>
      <c r="F37" s="911" t="s">
        <v>821</v>
      </c>
      <c r="G37" s="907" t="s">
        <v>821</v>
      </c>
      <c r="H37" s="944"/>
      <c r="I37" s="944"/>
      <c r="J37" s="164"/>
      <c r="K37" s="164"/>
      <c r="L37" s="164"/>
      <c r="M37" s="164"/>
      <c r="N37" s="164"/>
      <c r="O37" s="164"/>
      <c r="P37" s="164"/>
      <c r="Q37" s="164"/>
      <c r="R37" s="737" t="s">
        <v>6747</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85"/>
      <c r="BF37" s="985"/>
      <c r="BG37" s="985"/>
      <c r="BH37" s="985"/>
      <c r="BI37" s="985"/>
      <c r="BJ37" s="985"/>
      <c r="BK37" s="985"/>
      <c r="BL37" s="985"/>
      <c r="BM37" s="985"/>
      <c r="BN37" s="985"/>
      <c r="BO37" s="164"/>
      <c r="BP37" s="164"/>
      <c r="BQ37" s="164"/>
      <c r="BR37" s="164"/>
      <c r="BS37" s="164"/>
      <c r="BT37" s="164"/>
      <c r="BU37" s="164"/>
      <c r="BV37" s="164"/>
      <c r="BW37" s="164"/>
      <c r="BX37" s="164"/>
      <c r="BY37" s="164"/>
      <c r="BZ37" s="164"/>
      <c r="CA37" s="164"/>
      <c r="CB37" s="164"/>
      <c r="CC37" s="986"/>
      <c r="CD37" s="986"/>
      <c r="CE37" s="986"/>
      <c r="CF37" s="986"/>
      <c r="CG37" s="986"/>
      <c r="CH37" s="986"/>
      <c r="CI37" s="986"/>
      <c r="CJ37" s="986"/>
      <c r="CK37" s="932"/>
      <c r="CL37" s="932"/>
      <c r="CM37" s="932"/>
      <c r="CN37" s="932"/>
      <c r="CO37" s="932"/>
      <c r="CP37" s="932"/>
      <c r="CQ37" s="932"/>
      <c r="CR37" s="170"/>
    </row>
    <row r="38">
      <c r="A38" s="906" t="s">
        <v>1819</v>
      </c>
      <c r="B38" s="907" t="s">
        <v>323</v>
      </c>
      <c r="C38" s="908" t="s">
        <v>896</v>
      </c>
      <c r="D38" s="909" t="s">
        <v>896</v>
      </c>
      <c r="E38" s="910" t="s">
        <v>896</v>
      </c>
      <c r="F38" s="911" t="s">
        <v>821</v>
      </c>
      <c r="G38" s="907" t="s">
        <v>821</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7" t="s">
        <v>6748</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0"/>
    </row>
    <row r="39">
      <c r="A39" s="987" t="s">
        <v>4633</v>
      </c>
      <c r="B39" s="907" t="s">
        <v>3768</v>
      </c>
      <c r="C39" s="908" t="s">
        <v>896</v>
      </c>
      <c r="D39" s="909" t="s">
        <v>896</v>
      </c>
      <c r="E39" s="910" t="s">
        <v>896</v>
      </c>
      <c r="F39" s="911" t="s">
        <v>896</v>
      </c>
      <c r="G39" s="907" t="s">
        <v>620</v>
      </c>
      <c r="H39" s="944"/>
      <c r="I39" s="944"/>
      <c r="J39" s="164"/>
      <c r="K39" s="164"/>
      <c r="L39" s="164"/>
      <c r="M39" s="164"/>
      <c r="N39" s="164"/>
      <c r="O39" s="164"/>
      <c r="P39" s="164"/>
      <c r="Q39" s="164"/>
      <c r="R39" s="164"/>
      <c r="S39" s="164"/>
      <c r="T39" s="164"/>
      <c r="U39" s="164"/>
      <c r="V39" s="164"/>
      <c r="W39" s="74" t="s">
        <v>1549</v>
      </c>
      <c r="X39" s="206"/>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6" t="s">
        <v>6749</v>
      </c>
      <c r="B40" s="907" t="s">
        <v>618</v>
      </c>
      <c r="C40" s="908" t="s">
        <v>821</v>
      </c>
      <c r="D40" s="909" t="s">
        <v>896</v>
      </c>
      <c r="E40" s="910" t="s">
        <v>896</v>
      </c>
      <c r="F40" s="911" t="s">
        <v>821</v>
      </c>
      <c r="G40" s="907" t="s">
        <v>821</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8" t="s">
        <v>3162</v>
      </c>
    </row>
    <row r="41">
      <c r="A41" s="972" t="s">
        <v>3559</v>
      </c>
      <c r="B41" s="907" t="s">
        <v>618</v>
      </c>
      <c r="C41" s="908" t="s">
        <v>896</v>
      </c>
      <c r="D41" s="909" t="s">
        <v>896</v>
      </c>
      <c r="E41" s="910" t="s">
        <v>896</v>
      </c>
      <c r="F41" s="911" t="s">
        <v>821</v>
      </c>
      <c r="G41" s="907" t="s">
        <v>821</v>
      </c>
      <c r="H41" s="944"/>
      <c r="I41" s="944"/>
      <c r="J41" s="164"/>
      <c r="K41" s="164"/>
      <c r="L41" s="164"/>
      <c r="M41" s="164"/>
      <c r="N41" s="164"/>
      <c r="O41" s="164"/>
      <c r="P41" s="164"/>
      <c r="Q41" s="164"/>
      <c r="R41" s="164"/>
      <c r="S41" s="164"/>
      <c r="T41" s="164"/>
      <c r="U41" s="929"/>
      <c r="V41" s="929"/>
      <c r="W41" s="164"/>
      <c r="X41" s="164"/>
      <c r="Y41" s="164"/>
      <c r="Z41" s="164"/>
      <c r="AA41" s="164"/>
      <c r="AB41" s="164"/>
      <c r="AC41" s="737" t="s">
        <v>6750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9"/>
      <c r="CD41" s="969"/>
      <c r="CE41" s="969"/>
      <c r="CF41" s="969"/>
      <c r="CG41" s="969"/>
      <c r="CH41" s="969"/>
      <c r="CI41" s="969"/>
      <c r="CJ41" s="969"/>
      <c r="CK41" s="164"/>
      <c r="CL41" s="164"/>
      <c r="CM41" s="164"/>
      <c r="CN41" s="164"/>
      <c r="CO41" s="164"/>
      <c r="CP41" s="164"/>
      <c r="CQ41" s="164"/>
      <c r="CR41" s="170"/>
    </row>
    <row r="42">
      <c r="A42" s="963" t="s">
        <v>6751</v>
      </c>
      <c r="B42" s="907" t="s">
        <v>324</v>
      </c>
      <c r="C42" s="908" t="s">
        <v>896</v>
      </c>
      <c r="D42" s="909" t="s">
        <v>896</v>
      </c>
      <c r="E42" s="910" t="s">
        <v>896</v>
      </c>
      <c r="F42" s="911" t="s">
        <v>896</v>
      </c>
      <c r="G42" s="907" t="s">
        <v>821</v>
      </c>
      <c r="H42" s="944"/>
      <c r="I42" s="944"/>
      <c r="J42" s="164"/>
      <c r="K42" s="164"/>
      <c r="L42" s="164"/>
      <c r="M42" s="164"/>
      <c r="N42" s="164"/>
      <c r="O42" s="164"/>
      <c r="P42" s="164"/>
      <c r="Q42" s="164"/>
      <c r="R42" s="74" t="s">
        <v>6752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9" t="s">
        <v>6753</v>
      </c>
      <c r="B43" s="907" t="s">
        <v>324</v>
      </c>
      <c r="C43" s="908" t="s">
        <v>896</v>
      </c>
      <c r="D43" s="909" t="s">
        <v>896</v>
      </c>
      <c r="E43" s="910" t="s">
        <v>896</v>
      </c>
      <c r="F43" s="911" t="s">
        <v>896</v>
      </c>
      <c r="G43" s="907" t="s">
        <v>821</v>
      </c>
      <c r="H43" s="990"/>
      <c r="I43" s="990"/>
      <c r="J43" s="164"/>
      <c r="K43" s="164"/>
      <c r="L43" s="164"/>
      <c r="M43" s="164"/>
      <c r="N43" s="164"/>
      <c r="O43" s="164"/>
      <c r="P43" s="164"/>
      <c r="Q43" s="164"/>
      <c r="R43" s="164"/>
      <c r="S43" s="164"/>
      <c r="T43" s="164"/>
      <c r="U43" s="74" t="s">
        <v>2889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91" t="s">
        <v>6754</v>
      </c>
      <c r="B44" s="907" t="s">
        <v>324</v>
      </c>
      <c r="C44" s="908" t="s">
        <v>896</v>
      </c>
      <c r="D44" s="909" t="s">
        <v>821</v>
      </c>
      <c r="E44" s="910" t="s">
        <v>821</v>
      </c>
      <c r="F44" s="911" t="s">
        <v>619</v>
      </c>
      <c r="G44" s="907" t="s">
        <v>324</v>
      </c>
      <c r="H44" s="944"/>
      <c r="I44" s="944"/>
      <c r="J44" s="164"/>
      <c r="K44" s="164"/>
      <c r="L44" s="164"/>
      <c r="M44" s="164"/>
      <c r="N44" s="164"/>
      <c r="O44" s="164"/>
      <c r="P44" s="164"/>
      <c r="Q44" s="164"/>
      <c r="R44" s="164"/>
      <c r="S44" s="164"/>
      <c r="T44" s="164"/>
      <c r="U44" s="737" t="s">
        <v>6755</v>
      </c>
      <c r="V44" s="164"/>
      <c r="W44" s="74" t="s">
        <v>6756</v>
      </c>
      <c r="X44" s="74" t="s">
        <v>6756</v>
      </c>
      <c r="Y44" s="164"/>
      <c r="Z44" s="164"/>
      <c r="AA44" s="164"/>
      <c r="AB44" s="164"/>
      <c r="AC44" s="164"/>
      <c r="AD44" s="164"/>
      <c r="AE44" s="164"/>
      <c r="AF44" s="164"/>
      <c r="AG44" s="164"/>
      <c r="AH44" s="164"/>
      <c r="AI44" s="164"/>
      <c r="AJ44" s="164"/>
      <c r="AK44" s="164"/>
      <c r="AL44" s="164"/>
      <c r="AM44" s="164"/>
      <c r="AN44" s="74" t="s">
        <v>6757</v>
      </c>
      <c r="AO44" s="915" t="s">
        <v>6758</v>
      </c>
      <c r="AP44" s="916" t="s">
        <v>6759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2" t="s">
        <v>4661</v>
      </c>
      <c r="B45" s="907" t="s">
        <v>325</v>
      </c>
      <c r="C45" s="908" t="s">
        <v>896</v>
      </c>
      <c r="D45" s="909" t="s">
        <v>896</v>
      </c>
      <c r="E45" s="910" t="s">
        <v>896</v>
      </c>
      <c r="F45" s="911" t="s">
        <v>896</v>
      </c>
      <c r="G45" s="907" t="s">
        <v>620</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6337</v>
      </c>
      <c r="BB45" s="206" t="s">
        <v>6695</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3" t="s">
        <v>2944</v>
      </c>
      <c r="B46" s="907" t="s">
        <v>620</v>
      </c>
      <c r="C46" s="908" t="s">
        <v>896</v>
      </c>
      <c r="D46" s="909" t="s">
        <v>896</v>
      </c>
      <c r="E46" s="910" t="s">
        <v>896</v>
      </c>
      <c r="F46" s="911" t="s">
        <v>896</v>
      </c>
      <c r="G46" s="907" t="s">
        <v>821</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2616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06" t="s">
        <v>6760</v>
      </c>
      <c r="B47" s="907" t="s">
        <v>620</v>
      </c>
      <c r="C47" s="908" t="s">
        <v>896</v>
      </c>
      <c r="D47" s="909" t="s">
        <v>896</v>
      </c>
      <c r="E47" s="910" t="s">
        <v>896</v>
      </c>
      <c r="F47" s="911" t="s">
        <v>896</v>
      </c>
      <c r="G47" s="907" t="s">
        <v>821</v>
      </c>
      <c r="H47" s="944"/>
      <c r="I47" s="944"/>
      <c r="J47" s="164"/>
      <c r="K47" s="164"/>
      <c r="L47" s="164"/>
      <c r="M47" s="164"/>
      <c r="N47" s="164"/>
      <c r="O47" s="164"/>
      <c r="P47" s="164"/>
      <c r="Q47" s="164"/>
      <c r="R47" s="164"/>
      <c r="S47" s="164"/>
      <c r="T47" s="164"/>
      <c r="U47" s="164"/>
      <c r="V47" s="206" t="s">
        <v>6522</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0"/>
    </row>
    <row r="48">
      <c r="A48" s="906"/>
      <c r="B48" s="907"/>
      <c r="C48" s="908"/>
      <c r="D48" s="909"/>
      <c r="E48" s="910"/>
      <c r="F48" s="911"/>
      <c r="G48" s="907"/>
      <c r="H48" s="909"/>
      <c r="I48" s="910"/>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6"/>
      <c r="B49" s="907"/>
      <c r="C49" s="908"/>
      <c r="D49" s="909"/>
      <c r="E49" s="910"/>
      <c r="F49" s="911"/>
      <c r="G49" s="907"/>
      <c r="H49" s="909"/>
      <c r="I49" s="91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6"/>
      <c r="B50" s="907"/>
      <c r="C50" s="908"/>
      <c r="D50" s="909"/>
      <c r="E50" s="910"/>
      <c r="F50" s="911"/>
      <c r="G50" s="907"/>
      <c r="H50" s="990"/>
      <c r="I50" s="99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962"/>
      <c r="BF50" s="962"/>
      <c r="BG50" s="962"/>
      <c r="BH50" s="962"/>
      <c r="BI50" s="962"/>
      <c r="BJ50" s="962"/>
      <c r="BK50" s="962"/>
      <c r="BL50" s="962"/>
      <c r="BM50" s="962"/>
      <c r="BN50" s="962"/>
      <c r="BO50" s="164"/>
      <c r="BP50" s="164"/>
      <c r="BQ50" s="164"/>
      <c r="BR50" s="164"/>
      <c r="BS50" s="164"/>
      <c r="BT50" s="164"/>
      <c r="BU50" s="164"/>
      <c r="BV50" s="164"/>
      <c r="BW50" s="164"/>
      <c r="BX50" s="164"/>
      <c r="BY50" s="164"/>
      <c r="BZ50" s="164"/>
      <c r="CA50" s="164"/>
      <c r="CB50" s="164"/>
      <c r="CC50" s="939"/>
      <c r="CD50" s="939"/>
      <c r="CE50" s="939"/>
      <c r="CF50" s="939"/>
      <c r="CG50" s="939"/>
      <c r="CH50" s="939"/>
      <c r="CI50" s="939"/>
      <c r="CJ50" s="939"/>
      <c r="CK50" s="164"/>
      <c r="CL50" s="164"/>
      <c r="CM50" s="164"/>
      <c r="CN50" s="164"/>
      <c r="CO50" s="164"/>
      <c r="CP50" s="164"/>
      <c r="CQ50" s="164"/>
      <c r="CR50" s="164"/>
    </row>
    <row r="51">
      <c r="A51" s="906"/>
      <c r="B51" s="907"/>
      <c r="C51" s="908"/>
      <c r="D51" s="909"/>
      <c r="E51" s="910"/>
      <c r="F51" s="911"/>
      <c r="G51" s="907"/>
      <c r="H51" s="990"/>
      <c r="I51" s="99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c r="BG51" s="164"/>
      <c r="BH51" s="164"/>
      <c r="BI51" s="164"/>
      <c r="BJ51" s="164"/>
      <c r="BK51" s="164"/>
      <c r="BL51" s="164"/>
      <c r="BM51" s="164"/>
      <c r="BN51" s="164"/>
      <c r="BO51" s="164"/>
      <c r="BP51" s="164"/>
      <c r="BQ51" s="164"/>
      <c r="BR51" s="164"/>
      <c r="BS51" s="164"/>
      <c r="BT51" s="164"/>
      <c r="BU51" s="164"/>
      <c r="BV51" s="164"/>
      <c r="BW51" s="164"/>
      <c r="BX51" s="164"/>
      <c r="BY51" s="164"/>
      <c r="BZ51" s="164"/>
      <c r="CA51" s="164"/>
      <c r="CB51" s="164"/>
      <c r="CC51" s="164"/>
      <c r="CD51" s="164"/>
      <c r="CE51" s="164"/>
      <c r="CF51" s="164"/>
      <c r="CG51" s="164"/>
      <c r="CH51" s="164"/>
      <c r="CI51" s="164"/>
      <c r="CJ51" s="164"/>
      <c r="CK51" s="164"/>
      <c r="CL51" s="164"/>
      <c r="CM51" s="164"/>
      <c r="CN51" s="164"/>
      <c r="CO51" s="164"/>
      <c r="CP51" s="164"/>
      <c r="CQ51" s="164"/>
      <c r="CR51" s="164"/>
    </row>
    <row r="52">
      <c r="A52" s="906"/>
      <c r="B52" s="907"/>
      <c r="C52" s="908"/>
      <c r="D52" s="909"/>
      <c r="E52" s="910"/>
      <c r="F52" s="911"/>
      <c r="G52" s="907"/>
      <c r="H52" s="990"/>
      <c r="I52" s="99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6"/>
      <c r="B53" s="907"/>
      <c r="C53" s="908"/>
      <c r="D53" s="909"/>
      <c r="E53" s="910"/>
      <c r="F53" s="911"/>
      <c r="G53" s="907"/>
      <c r="H53" s="990"/>
      <c r="I53" s="99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962"/>
      <c r="BF53" s="962"/>
      <c r="BG53" s="962"/>
      <c r="BH53" s="962"/>
      <c r="BI53" s="962"/>
      <c r="BJ53" s="962"/>
      <c r="BK53" s="962"/>
      <c r="BL53" s="962"/>
      <c r="BM53" s="962"/>
      <c r="BN53" s="962"/>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6"/>
      <c r="B54" s="907"/>
      <c r="C54" s="908"/>
      <c r="D54" s="909"/>
      <c r="E54" s="910"/>
      <c r="F54" s="911"/>
      <c r="G54" s="907"/>
      <c r="H54" s="944"/>
      <c r="I54" s="910"/>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4"/>
      <c r="BN54" s="16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6"/>
      <c r="B55" s="907"/>
      <c r="C55" s="908"/>
      <c r="D55" s="909"/>
      <c r="E55" s="910"/>
      <c r="F55" s="911"/>
      <c r="G55" s="907"/>
      <c r="H55" s="944"/>
      <c r="I55" s="91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962"/>
      <c r="BF55" s="962"/>
      <c r="BG55" s="962"/>
      <c r="BH55" s="962"/>
      <c r="BI55" s="962"/>
      <c r="BJ55" s="962"/>
      <c r="BK55" s="962"/>
      <c r="BL55" s="962"/>
      <c r="BM55" s="962"/>
      <c r="BN55" s="962"/>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6"/>
      <c r="B56" s="907"/>
      <c r="C56" s="908"/>
      <c r="D56" s="909"/>
      <c r="E56" s="910"/>
      <c r="F56" s="911"/>
      <c r="G56" s="907"/>
      <c r="H56" s="944"/>
      <c r="I56" s="91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c r="BG56" s="164"/>
      <c r="BH56" s="164"/>
      <c r="BI56" s="164"/>
      <c r="BJ56" s="164"/>
      <c r="BK56" s="164"/>
      <c r="BL56" s="164"/>
      <c r="BM56" s="164"/>
      <c r="BN56" s="16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6"/>
      <c r="B57" s="907"/>
      <c r="C57" s="908"/>
      <c r="D57" s="909"/>
      <c r="E57" s="910"/>
      <c r="F57" s="911"/>
      <c r="G57" s="907"/>
      <c r="H57" s="944"/>
      <c r="I57" s="91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6"/>
      <c r="B58" s="907"/>
      <c r="C58" s="908"/>
      <c r="D58" s="909"/>
      <c r="E58" s="910"/>
      <c r="F58" s="911"/>
      <c r="G58" s="907"/>
      <c r="H58" s="909"/>
      <c r="I58" s="91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6"/>
      <c r="B59" s="907"/>
      <c r="C59" s="908"/>
      <c r="D59" s="909"/>
      <c r="E59" s="910"/>
      <c r="F59" s="911"/>
      <c r="G59" s="907"/>
      <c r="H59" s="909"/>
      <c r="I59" s="91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1"/>
    <hyperlink r:id="rId176" ref="I21"/>
    <hyperlink r:id="rId177" ref="BE21"/>
    <hyperlink r:id="rId178" ref="BF21"/>
    <hyperlink r:id="rId179" ref="BW21"/>
    <hyperlink r:id="rId180" ref="CR21"/>
    <hyperlink r:id="rId181" ref="L22"/>
    <hyperlink r:id="rId182" ref="R22"/>
    <hyperlink r:id="rId183" ref="Y22"/>
    <hyperlink r:id="rId184" ref="AI22"/>
    <hyperlink r:id="rId185" ref="X24"/>
    <hyperlink r:id="rId186" ref="Y24"/>
    <hyperlink r:id="rId187" ref="AD24"/>
    <hyperlink r:id="rId188" ref="Y26"/>
    <hyperlink r:id="rId189" ref="AS26"/>
    <hyperlink r:id="rId190" ref="T29"/>
    <hyperlink r:id="rId191" ref="AB29"/>
    <hyperlink r:id="rId192" ref="CC29"/>
    <hyperlink r:id="rId193" ref="AC32"/>
    <hyperlink r:id="rId194" ref="W33"/>
    <hyperlink r:id="rId195" ref="AN34"/>
    <hyperlink r:id="rId196" ref="R37"/>
    <hyperlink r:id="rId197" ref="AD38"/>
    <hyperlink r:id="rId198" ref="CR40"/>
    <hyperlink r:id="rId199" ref="AC41"/>
    <hyperlink r:id="rId200" ref="U44"/>
    <hyperlink r:id="rId201" ref="AO44"/>
    <hyperlink r:id="rId202" ref="AP44"/>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5" t="s">
        <v>1450</v>
      </c>
      <c r="B1" s="996" t="s">
        <v>6761</v>
      </c>
      <c r="C1" s="997" t="s">
        <v>6762</v>
      </c>
      <c r="D1" s="998" t="s">
        <v>6763</v>
      </c>
      <c r="E1" s="998" t="s">
        <v>6239</v>
      </c>
      <c r="F1" s="998" t="s">
        <v>6240</v>
      </c>
      <c r="G1" s="998" t="s">
        <v>6764</v>
      </c>
      <c r="H1" s="999" t="s">
        <v>6765</v>
      </c>
      <c r="I1" s="999" t="s">
        <v>6766</v>
      </c>
      <c r="J1" s="1000" t="s">
        <v>6251</v>
      </c>
      <c r="K1" s="1000" t="s">
        <v>6767</v>
      </c>
      <c r="L1" s="1000" t="s">
        <v>6768</v>
      </c>
      <c r="M1" s="1000" t="s">
        <v>6769</v>
      </c>
      <c r="N1" s="1000" t="s">
        <v>6312</v>
      </c>
      <c r="O1" s="1000" t="s">
        <v>6770</v>
      </c>
      <c r="P1" s="1000" t="s">
        <v>6771</v>
      </c>
      <c r="Q1" s="1001" t="s">
        <v>6772</v>
      </c>
      <c r="R1" s="1001" t="s">
        <v>6247</v>
      </c>
      <c r="S1" s="1001" t="s">
        <v>6773</v>
      </c>
      <c r="T1" s="1001" t="s">
        <v>6774</v>
      </c>
      <c r="U1" s="1001" t="s">
        <v>6775</v>
      </c>
      <c r="V1" s="1001" t="s">
        <v>6776</v>
      </c>
      <c r="W1" s="1002" t="s">
        <v>6241</v>
      </c>
      <c r="X1" s="1002" t="s">
        <v>6242</v>
      </c>
      <c r="Y1" s="1002" t="s">
        <v>6777</v>
      </c>
      <c r="Z1" s="1002" t="s">
        <v>6778</v>
      </c>
      <c r="AA1" s="1002" t="s">
        <v>6244</v>
      </c>
      <c r="AB1" s="1002" t="s">
        <v>6779</v>
      </c>
      <c r="AC1" s="1002" t="s">
        <v>6780</v>
      </c>
      <c r="AD1" s="998" t="s">
        <v>6781</v>
      </c>
      <c r="AE1" s="998" t="s">
        <v>6782</v>
      </c>
      <c r="AF1" s="1003" t="s">
        <v>6248</v>
      </c>
      <c r="AG1" s="1003" t="s">
        <v>6783</v>
      </c>
      <c r="AH1" s="1003" t="s">
        <v>6784</v>
      </c>
      <c r="AI1" s="1003" t="s">
        <v>6249</v>
      </c>
      <c r="AJ1" s="1003" t="s">
        <v>6785</v>
      </c>
      <c r="AK1" s="1003" t="s">
        <v>6786</v>
      </c>
      <c r="AL1" s="1003" t="s">
        <v>6787</v>
      </c>
      <c r="AM1" s="1004" t="s">
        <v>6250</v>
      </c>
      <c r="AN1" s="1004" t="s">
        <v>6788</v>
      </c>
      <c r="AO1" s="1004" t="s">
        <v>6789</v>
      </c>
      <c r="AP1" s="1004" t="s">
        <v>6790</v>
      </c>
      <c r="AQ1" s="1004" t="s">
        <v>6791</v>
      </c>
      <c r="AR1" s="1004" t="s">
        <v>6792</v>
      </c>
      <c r="AS1" s="1004" t="s">
        <v>6793</v>
      </c>
      <c r="AT1" s="1005" t="s">
        <v>6794</v>
      </c>
      <c r="AU1" s="995" t="s">
        <v>6795</v>
      </c>
      <c r="AV1" s="1006" t="s">
        <v>6796</v>
      </c>
      <c r="AW1" s="1007" t="s">
        <v>6797</v>
      </c>
    </row>
    <row r="2" ht="15.75" customHeight="1">
      <c r="A2" s="1008" t="s">
        <v>6798</v>
      </c>
      <c r="B2" s="1009" t="s">
        <v>6799</v>
      </c>
      <c r="C2" s="1010" t="s">
        <v>6800</v>
      </c>
      <c r="D2" s="1011" t="s">
        <v>6801</v>
      </c>
      <c r="E2" s="1011" t="s">
        <v>6802</v>
      </c>
      <c r="F2" s="1011" t="s">
        <v>6803</v>
      </c>
      <c r="G2" s="1011" t="s">
        <v>6804</v>
      </c>
      <c r="H2" s="1012" t="s">
        <v>6805</v>
      </c>
      <c r="I2" s="1012" t="s">
        <v>6806</v>
      </c>
      <c r="J2" s="1013" t="s">
        <v>6807</v>
      </c>
      <c r="K2" s="1013" t="s">
        <v>373</v>
      </c>
      <c r="L2" s="1013" t="s">
        <v>529</v>
      </c>
      <c r="M2" s="1013" t="s">
        <v>6808</v>
      </c>
      <c r="N2" s="1013" t="s">
        <v>6809</v>
      </c>
      <c r="O2" s="1013" t="s">
        <v>6810</v>
      </c>
      <c r="P2" s="1013" t="s">
        <v>3932</v>
      </c>
      <c r="Q2" s="1014" t="s">
        <v>6811</v>
      </c>
      <c r="R2" s="1014" t="s">
        <v>6713</v>
      </c>
      <c r="S2" s="1014" t="s">
        <v>6807</v>
      </c>
      <c r="T2" s="1014" t="s">
        <v>6812</v>
      </c>
      <c r="U2" s="1014" t="s">
        <v>6813</v>
      </c>
      <c r="V2" s="1014" t="s">
        <v>6648</v>
      </c>
      <c r="W2" s="1015" t="s">
        <v>6814</v>
      </c>
      <c r="X2" s="1016" t="s">
        <v>4946</v>
      </c>
      <c r="Y2" s="1016" t="s">
        <v>4778</v>
      </c>
      <c r="Z2" s="1016" t="s">
        <v>2541</v>
      </c>
      <c r="AA2" s="1016" t="s">
        <v>4738</v>
      </c>
      <c r="AB2" s="1016" t="s">
        <v>6815</v>
      </c>
      <c r="AC2" s="1016" t="s">
        <v>4546</v>
      </c>
      <c r="AD2" s="1011" t="s">
        <v>353</v>
      </c>
      <c r="AE2" s="1011" t="s">
        <v>5507</v>
      </c>
      <c r="AF2" s="1017" t="s">
        <v>6816</v>
      </c>
      <c r="AG2" s="1017" t="s">
        <v>6817</v>
      </c>
      <c r="AH2" s="1017" t="s">
        <v>2681</v>
      </c>
      <c r="AI2" s="1017" t="s">
        <v>3934</v>
      </c>
      <c r="AJ2" s="1017" t="s">
        <v>6818</v>
      </c>
      <c r="AK2" s="1017" t="s">
        <v>6819</v>
      </c>
      <c r="AL2" s="1017" t="s">
        <v>6820</v>
      </c>
      <c r="AM2" s="1018" t="s">
        <v>6821</v>
      </c>
      <c r="AN2" s="1018" t="s">
        <v>6822</v>
      </c>
      <c r="AO2" s="1018" t="s">
        <v>2250</v>
      </c>
      <c r="AP2" s="1018" t="s">
        <v>6823</v>
      </c>
      <c r="AQ2" s="1018" t="s">
        <v>6824</v>
      </c>
      <c r="AR2" s="1018" t="s">
        <v>2475</v>
      </c>
      <c r="AS2" s="1018" t="s">
        <v>807</v>
      </c>
      <c r="AT2" s="1019" t="s">
        <v>6825</v>
      </c>
      <c r="AU2" s="1010" t="s">
        <v>6826</v>
      </c>
      <c r="AV2" s="1010" t="str">
        <f t="shared" ref="AV2:AV40" si="1">TEXT(AU2-C2,"m:ss")</f>
        <v>2:30</v>
      </c>
      <c r="AW2" s="1020"/>
    </row>
    <row r="3" ht="15.75" customHeight="1">
      <c r="A3" s="1021" t="s">
        <v>6827</v>
      </c>
      <c r="B3" s="1022" t="s">
        <v>6828</v>
      </c>
      <c r="C3" s="1010" t="s">
        <v>6829</v>
      </c>
      <c r="D3" s="1011" t="s">
        <v>6830</v>
      </c>
      <c r="E3" s="1011" t="s">
        <v>6831</v>
      </c>
      <c r="F3" s="1011" t="s">
        <v>6832</v>
      </c>
      <c r="G3" s="1011" t="s">
        <v>6833</v>
      </c>
      <c r="H3" s="1012" t="s">
        <v>6834</v>
      </c>
      <c r="I3" s="1012" t="s">
        <v>6835</v>
      </c>
      <c r="J3" s="1013" t="s">
        <v>6836</v>
      </c>
      <c r="K3" s="1013" t="s">
        <v>5544</v>
      </c>
      <c r="L3" s="1013" t="s">
        <v>1400</v>
      </c>
      <c r="M3" s="1013" t="s">
        <v>6837</v>
      </c>
      <c r="N3" s="1013" t="s">
        <v>6838</v>
      </c>
      <c r="O3" s="1013" t="s">
        <v>6839</v>
      </c>
      <c r="P3" s="1013" t="s">
        <v>6840</v>
      </c>
      <c r="Q3" s="1014" t="s">
        <v>6841</v>
      </c>
      <c r="R3" s="1014" t="s">
        <v>6842</v>
      </c>
      <c r="S3" s="1014" t="s">
        <v>6468</v>
      </c>
      <c r="T3" s="1014" t="s">
        <v>6843</v>
      </c>
      <c r="U3" s="1014" t="s">
        <v>6844</v>
      </c>
      <c r="V3" s="1014" t="s">
        <v>6845</v>
      </c>
      <c r="W3" s="1016" t="s">
        <v>6846</v>
      </c>
      <c r="X3" s="1016" t="s">
        <v>2248</v>
      </c>
      <c r="Y3" s="1016" t="s">
        <v>509</v>
      </c>
      <c r="Z3" s="1016" t="s">
        <v>6847</v>
      </c>
      <c r="AA3" s="1016" t="s">
        <v>5396</v>
      </c>
      <c r="AB3" s="1016" t="s">
        <v>5483</v>
      </c>
      <c r="AC3" s="1016" t="s">
        <v>4672</v>
      </c>
      <c r="AD3" s="1011" t="s">
        <v>6848</v>
      </c>
      <c r="AE3" s="1011" t="s">
        <v>6849</v>
      </c>
      <c r="AF3" s="1017" t="s">
        <v>6850</v>
      </c>
      <c r="AG3" s="1017" t="s">
        <v>6851</v>
      </c>
      <c r="AH3" s="1017" t="s">
        <v>2113</v>
      </c>
      <c r="AI3" s="1017" t="s">
        <v>6852</v>
      </c>
      <c r="AJ3" s="1017" t="s">
        <v>6853</v>
      </c>
      <c r="AK3" s="1017" t="s">
        <v>6854</v>
      </c>
      <c r="AL3" s="1017" t="s">
        <v>3177</v>
      </c>
      <c r="AM3" s="1018" t="s">
        <v>6855</v>
      </c>
      <c r="AN3" s="1018" t="s">
        <v>112</v>
      </c>
      <c r="AO3" s="1018" t="s">
        <v>6856</v>
      </c>
      <c r="AP3" s="1018" t="s">
        <v>6857</v>
      </c>
      <c r="AQ3" s="1018" t="s">
        <v>6858</v>
      </c>
      <c r="AR3" s="1018" t="s">
        <v>6859</v>
      </c>
      <c r="AS3" s="1018" t="s">
        <v>1561</v>
      </c>
      <c r="AT3" s="1019" t="s">
        <v>6860</v>
      </c>
      <c r="AU3" s="1010" t="s">
        <v>6861</v>
      </c>
      <c r="AV3" s="1010" t="str">
        <f t="shared" si="1"/>
        <v>3:47</v>
      </c>
    </row>
    <row r="4" ht="15.75" customHeight="1">
      <c r="A4" s="1023" t="s">
        <v>6862</v>
      </c>
      <c r="B4" s="1024" t="s">
        <v>6863</v>
      </c>
      <c r="C4" s="1010" t="s">
        <v>6864</v>
      </c>
      <c r="D4" s="1011" t="s">
        <v>6865</v>
      </c>
      <c r="E4" s="1011" t="s">
        <v>6866</v>
      </c>
      <c r="F4" s="1011" t="s">
        <v>6867</v>
      </c>
      <c r="G4" s="1011" t="s">
        <v>556</v>
      </c>
      <c r="H4" s="1012" t="s">
        <v>6868</v>
      </c>
      <c r="I4" s="1012" t="s">
        <v>117</v>
      </c>
      <c r="J4" s="1013" t="s">
        <v>6869</v>
      </c>
      <c r="K4" s="1013" t="s">
        <v>6870</v>
      </c>
      <c r="L4" s="1013" t="s">
        <v>6871</v>
      </c>
      <c r="M4" s="1013" t="s">
        <v>6872</v>
      </c>
      <c r="N4" s="1013" t="s">
        <v>6873</v>
      </c>
      <c r="O4" s="1013" t="s">
        <v>6874</v>
      </c>
      <c r="P4" s="1013" t="s">
        <v>4321</v>
      </c>
      <c r="Q4" s="1014" t="s">
        <v>6875</v>
      </c>
      <c r="R4" s="1014" t="s">
        <v>6876</v>
      </c>
      <c r="S4" s="1014" t="s">
        <v>6877</v>
      </c>
      <c r="T4" s="1014" t="s">
        <v>6878</v>
      </c>
      <c r="U4" s="1014" t="s">
        <v>6879</v>
      </c>
      <c r="V4" s="1014" t="s">
        <v>6880</v>
      </c>
      <c r="W4" s="1016" t="s">
        <v>6881</v>
      </c>
      <c r="X4" s="1016" t="s">
        <v>6882</v>
      </c>
      <c r="Y4" s="1016" t="s">
        <v>5106</v>
      </c>
      <c r="Z4" s="1016" t="s">
        <v>6883</v>
      </c>
      <c r="AA4" s="1016" t="s">
        <v>501</v>
      </c>
      <c r="AB4" s="1016" t="s">
        <v>6884</v>
      </c>
      <c r="AC4" s="1016" t="s">
        <v>5648</v>
      </c>
      <c r="AD4" s="1011" t="s">
        <v>6885</v>
      </c>
      <c r="AE4" s="1011" t="s">
        <v>2299</v>
      </c>
      <c r="AF4" s="1017" t="s">
        <v>2065</v>
      </c>
      <c r="AG4" s="1017" t="s">
        <v>6886</v>
      </c>
      <c r="AH4" s="1017" t="s">
        <v>3782</v>
      </c>
      <c r="AI4" s="1017" t="s">
        <v>6887</v>
      </c>
      <c r="AJ4" s="1017" t="s">
        <v>6888</v>
      </c>
      <c r="AK4" s="1017" t="s">
        <v>6889</v>
      </c>
      <c r="AL4" s="1017" t="s">
        <v>2645</v>
      </c>
      <c r="AM4" s="1018" t="s">
        <v>6890</v>
      </c>
      <c r="AN4" s="1018" t="s">
        <v>1095</v>
      </c>
      <c r="AO4" s="1018" t="s">
        <v>6891</v>
      </c>
      <c r="AP4" s="1018" t="s">
        <v>6892</v>
      </c>
      <c r="AQ4" s="1018" t="s">
        <v>6893</v>
      </c>
      <c r="AR4" s="1018" t="s">
        <v>6894</v>
      </c>
      <c r="AS4" s="1018" t="s">
        <v>5102</v>
      </c>
      <c r="AT4" s="1019" t="s">
        <v>6895</v>
      </c>
      <c r="AU4" s="1010" t="s">
        <v>6896</v>
      </c>
      <c r="AV4" s="1025" t="str">
        <f t="shared" si="1"/>
        <v>2:40</v>
      </c>
    </row>
    <row r="5" ht="15.75" customHeight="1">
      <c r="A5" s="1026" t="s">
        <v>213</v>
      </c>
      <c r="B5" s="1027" t="s">
        <v>6799</v>
      </c>
      <c r="C5" s="1028" t="s">
        <v>6897</v>
      </c>
      <c r="D5" s="1029" t="s">
        <v>6801</v>
      </c>
      <c r="E5" s="1029" t="s">
        <v>6802</v>
      </c>
      <c r="F5" s="1030" t="s">
        <v>6898</v>
      </c>
      <c r="G5" s="1031" t="s">
        <v>6899</v>
      </c>
      <c r="H5" s="1031" t="s">
        <v>6900</v>
      </c>
      <c r="I5" s="1029" t="s">
        <v>6806</v>
      </c>
      <c r="J5" s="1029" t="s">
        <v>6807</v>
      </c>
      <c r="K5" s="1029" t="s">
        <v>373</v>
      </c>
      <c r="L5" s="1030" t="s">
        <v>609</v>
      </c>
      <c r="M5" s="1029" t="s">
        <v>6808</v>
      </c>
      <c r="N5" s="1030" t="s">
        <v>6901</v>
      </c>
      <c r="O5" s="1029" t="s">
        <v>6810</v>
      </c>
      <c r="P5" s="1029" t="s">
        <v>3932</v>
      </c>
      <c r="Q5" s="1029" t="s">
        <v>6811</v>
      </c>
      <c r="R5" s="1029" t="s">
        <v>6713</v>
      </c>
      <c r="S5" s="1029" t="s">
        <v>6807</v>
      </c>
      <c r="T5" s="1029" t="s">
        <v>6812</v>
      </c>
      <c r="U5" s="1029" t="s">
        <v>6813</v>
      </c>
      <c r="V5" s="1032" t="s">
        <v>6648</v>
      </c>
      <c r="W5" s="1029" t="s">
        <v>6814</v>
      </c>
      <c r="X5" s="1029" t="s">
        <v>4946</v>
      </c>
      <c r="Y5" s="1033">
        <v>46.72</v>
      </c>
      <c r="Z5" s="1029" t="s">
        <v>2541</v>
      </c>
      <c r="AA5" s="1029" t="s">
        <v>4738</v>
      </c>
      <c r="AB5" s="1029" t="s">
        <v>6815</v>
      </c>
      <c r="AC5" s="1031" t="s">
        <v>4303</v>
      </c>
      <c r="AD5" s="1031" t="s">
        <v>6902</v>
      </c>
      <c r="AE5" s="1032" t="s">
        <v>5507</v>
      </c>
      <c r="AF5" s="1033" t="s">
        <v>6903</v>
      </c>
      <c r="AG5" s="1034" t="s">
        <v>6904</v>
      </c>
      <c r="AH5" s="1029" t="s">
        <v>2681</v>
      </c>
      <c r="AI5" s="1031" t="s">
        <v>6905</v>
      </c>
      <c r="AJ5" s="1029" t="s">
        <v>6818</v>
      </c>
      <c r="AK5" s="1033" t="s">
        <v>6906</v>
      </c>
      <c r="AL5" s="1032" t="s">
        <v>6820</v>
      </c>
      <c r="AM5" s="1029" t="s">
        <v>6821</v>
      </c>
      <c r="AN5" s="1034" t="s">
        <v>3040</v>
      </c>
      <c r="AO5" s="1034" t="s">
        <v>5311</v>
      </c>
      <c r="AP5" s="1034" t="s">
        <v>6907</v>
      </c>
      <c r="AQ5" s="1032" t="s">
        <v>6824</v>
      </c>
      <c r="AR5" s="1034" t="s">
        <v>6908</v>
      </c>
      <c r="AS5" s="1034" t="s">
        <v>2505</v>
      </c>
      <c r="AT5" s="1034" t="s">
        <v>6909</v>
      </c>
      <c r="AU5" s="1035" t="s">
        <v>6826</v>
      </c>
      <c r="AV5" s="1036" t="str">
        <f t="shared" si="1"/>
        <v>2:14</v>
      </c>
      <c r="AW5" s="1037" t="s">
        <v>6910</v>
      </c>
    </row>
    <row r="6" ht="15.75" customHeight="1">
      <c r="A6" s="1026" t="s">
        <v>5173</v>
      </c>
      <c r="B6" s="1027" t="s">
        <v>6799</v>
      </c>
      <c r="C6" s="1035" t="s">
        <v>6911</v>
      </c>
      <c r="D6" s="1038" t="s">
        <v>6912</v>
      </c>
      <c r="E6" s="1039" t="str">
        <f>HYPERLINK("https://www.twitch.tv/videos/570947817","1:12.27")</f>
        <v>1:12.27</v>
      </c>
      <c r="F6" s="1035" t="s">
        <v>6913</v>
      </c>
      <c r="G6" s="1040" t="s">
        <v>6804</v>
      </c>
      <c r="H6" s="1035" t="s">
        <v>6914</v>
      </c>
      <c r="I6" s="1035" t="s">
        <v>6915</v>
      </c>
      <c r="J6" s="1038" t="s">
        <v>6916</v>
      </c>
      <c r="K6" s="1035" t="s">
        <v>6917</v>
      </c>
      <c r="L6" s="1035" t="s">
        <v>3114</v>
      </c>
      <c r="M6" s="1035" t="s">
        <v>5101</v>
      </c>
      <c r="N6" s="1041" t="s">
        <v>6918</v>
      </c>
      <c r="O6" s="1035" t="s">
        <v>6919</v>
      </c>
      <c r="P6" s="1036" t="s">
        <v>6122</v>
      </c>
      <c r="Q6" s="1041" t="s">
        <v>6920</v>
      </c>
      <c r="R6" s="1035" t="s">
        <v>5357</v>
      </c>
      <c r="S6" s="1035" t="s">
        <v>6921</v>
      </c>
      <c r="T6" s="1036" t="s">
        <v>6922</v>
      </c>
      <c r="U6" s="1035" t="s">
        <v>6923</v>
      </c>
      <c r="V6" s="1035" t="s">
        <v>4095</v>
      </c>
      <c r="W6" s="1042" t="s">
        <v>6924</v>
      </c>
      <c r="X6" s="1036" t="s">
        <v>6925</v>
      </c>
      <c r="Y6" s="1040" t="s">
        <v>4778</v>
      </c>
      <c r="Z6" s="1035" t="s">
        <v>6712</v>
      </c>
      <c r="AA6" s="1039" t="str">
        <f>HYPERLINK("https://www.twitch.tv/videos/571775470","1:28.03")</f>
        <v>1:28.03</v>
      </c>
      <c r="AB6" s="1036" t="s">
        <v>188</v>
      </c>
      <c r="AC6" s="1040" t="str">
        <f>HYPERLINK("https://clips.twitch.tv/HelpfulSaltyCoyoteHoneyBadger","47.19")</f>
        <v>47.19</v>
      </c>
      <c r="AD6" s="1040" t="str">
        <f>HYPERLINK("https://www.twitch.tv/videos/625954575","1:47.79")</f>
        <v>1:47.79</v>
      </c>
      <c r="AE6" s="1036" t="s">
        <v>6926</v>
      </c>
      <c r="AF6" s="1036" t="s">
        <v>6927</v>
      </c>
      <c r="AG6" s="1039" t="str">
        <f>HYPERLINK("https://www.twitch.tv/videos/566334947","1:28.73")</f>
        <v>1:28.73</v>
      </c>
      <c r="AH6" s="1035" t="s">
        <v>6928</v>
      </c>
      <c r="AI6" s="1040" t="str">
        <f>HYPERLINK("https://www.twitch.tv/videos/584107631","1:27.68")</f>
        <v>1:27.68</v>
      </c>
      <c r="AJ6" s="1036" t="s">
        <v>6929</v>
      </c>
      <c r="AK6" s="1035" t="s">
        <v>6930</v>
      </c>
      <c r="AL6" s="1035" t="s">
        <v>6931</v>
      </c>
      <c r="AM6" s="1041" t="s">
        <v>1513</v>
      </c>
      <c r="AN6" s="1041" t="s">
        <v>2982</v>
      </c>
      <c r="AO6" s="1043" t="s">
        <v>2250</v>
      </c>
      <c r="AP6" s="1035" t="s">
        <v>6932</v>
      </c>
      <c r="AQ6" s="1036" t="s">
        <v>6933</v>
      </c>
      <c r="AR6" s="1040" t="s">
        <v>2475</v>
      </c>
      <c r="AS6" s="1040" t="str">
        <f>HYPERLINK("https://www.twitch.tv/videos/571767101","42.86")</f>
        <v>42.86</v>
      </c>
      <c r="AT6" s="1038" t="s">
        <v>6934</v>
      </c>
      <c r="AU6" s="1044" t="s">
        <v>6935</v>
      </c>
      <c r="AV6" s="1036" t="str">
        <f t="shared" si="1"/>
        <v>2:32</v>
      </c>
      <c r="AW6" s="1045" t="s">
        <v>6936</v>
      </c>
    </row>
    <row r="7" ht="15.75" customHeight="1">
      <c r="A7" s="1046" t="s">
        <v>5283</v>
      </c>
      <c r="B7" s="1027" t="s">
        <v>6799</v>
      </c>
      <c r="C7" s="1028" t="s">
        <v>6937</v>
      </c>
      <c r="D7" s="1047" t="s">
        <v>6938</v>
      </c>
      <c r="E7" s="1048" t="s">
        <v>6939</v>
      </c>
      <c r="F7" s="1049" t="s">
        <v>6803</v>
      </c>
      <c r="G7" s="1050" t="s">
        <v>6940</v>
      </c>
      <c r="H7" s="1051" t="s">
        <v>4543</v>
      </c>
      <c r="I7" s="1050" t="s">
        <v>6941</v>
      </c>
      <c r="J7" s="1052" t="s">
        <v>6942</v>
      </c>
      <c r="K7" s="1050" t="s">
        <v>5951</v>
      </c>
      <c r="L7" s="1053" t="s">
        <v>529</v>
      </c>
      <c r="M7" s="1052" t="s">
        <v>6943</v>
      </c>
      <c r="N7" s="1053" t="s">
        <v>6809</v>
      </c>
      <c r="O7" s="1054" t="s">
        <v>6944</v>
      </c>
      <c r="P7" s="1050" t="s">
        <v>5095</v>
      </c>
      <c r="Q7" s="1050" t="s">
        <v>6945</v>
      </c>
      <c r="R7" s="1050" t="s">
        <v>6872</v>
      </c>
      <c r="S7" s="1050" t="s">
        <v>6946</v>
      </c>
      <c r="T7" s="1050" t="s">
        <v>6947</v>
      </c>
      <c r="U7" s="1050" t="s">
        <v>6948</v>
      </c>
      <c r="V7" s="1055" t="s">
        <v>6949</v>
      </c>
      <c r="W7" s="1056" t="s">
        <v>6950</v>
      </c>
      <c r="X7" s="1034" t="s">
        <v>6951</v>
      </c>
      <c r="Y7" s="1057" t="str">
        <f>HYPERLINK("https://www.twitch.tv/videos/578211232","46.63")</f>
        <v>46.63</v>
      </c>
      <c r="Z7" s="1058" t="s">
        <v>2627</v>
      </c>
      <c r="AA7" s="1048" t="s">
        <v>6952</v>
      </c>
      <c r="AB7" s="1053" t="s">
        <v>6815</v>
      </c>
      <c r="AC7" s="1050" t="s">
        <v>4301</v>
      </c>
      <c r="AD7" s="1050" t="s">
        <v>6953</v>
      </c>
      <c r="AE7" s="1059" t="s">
        <v>6954</v>
      </c>
      <c r="AF7" s="1048" t="s">
        <v>6955</v>
      </c>
      <c r="AG7" s="1060" t="s">
        <v>6817</v>
      </c>
      <c r="AH7" s="1050" t="s">
        <v>6956</v>
      </c>
      <c r="AI7" s="1061" t="s">
        <v>6957</v>
      </c>
      <c r="AJ7" s="1059" t="s">
        <v>6958</v>
      </c>
      <c r="AK7" s="1050" t="s">
        <v>6959</v>
      </c>
      <c r="AL7" s="1050" t="s">
        <v>4069</v>
      </c>
      <c r="AM7" s="1050" t="s">
        <v>6947</v>
      </c>
      <c r="AN7" s="1062" t="s">
        <v>6822</v>
      </c>
      <c r="AO7" s="1050" t="s">
        <v>6908</v>
      </c>
      <c r="AP7" s="1050" t="s">
        <v>6960</v>
      </c>
      <c r="AQ7" s="1050" t="s">
        <v>6961</v>
      </c>
      <c r="AR7" s="1050" t="s">
        <v>3358</v>
      </c>
      <c r="AS7" s="1050" t="s">
        <v>2413</v>
      </c>
      <c r="AT7" s="1063" t="s">
        <v>6825</v>
      </c>
      <c r="AU7" s="1064" t="s">
        <v>6962</v>
      </c>
      <c r="AV7" s="1036" t="str">
        <f t="shared" si="1"/>
        <v>2:59</v>
      </c>
      <c r="AW7" s="1065" t="s">
        <v>6963</v>
      </c>
    </row>
    <row r="8" ht="15.75" customHeight="1">
      <c r="A8" s="1066" t="s">
        <v>2033</v>
      </c>
      <c r="B8" s="1027" t="s">
        <v>6799</v>
      </c>
      <c r="C8" s="1055" t="s">
        <v>6964</v>
      </c>
      <c r="D8" s="1067" t="s">
        <v>6965</v>
      </c>
      <c r="E8" s="1068" t="s">
        <v>4616</v>
      </c>
      <c r="F8" s="1068" t="s">
        <v>6966</v>
      </c>
      <c r="G8" s="1068" t="s">
        <v>6967</v>
      </c>
      <c r="H8" s="1069" t="s">
        <v>6968</v>
      </c>
      <c r="I8" s="1070" t="s">
        <v>4483</v>
      </c>
      <c r="J8" s="1071" t="s">
        <v>6856</v>
      </c>
      <c r="K8" s="1071" t="s">
        <v>5951</v>
      </c>
      <c r="L8" s="1071" t="s">
        <v>4837</v>
      </c>
      <c r="M8" s="1071" t="s">
        <v>6969</v>
      </c>
      <c r="N8" s="1072" t="s">
        <v>5598</v>
      </c>
      <c r="O8" s="1071" t="s">
        <v>6970</v>
      </c>
      <c r="P8" s="1071" t="s">
        <v>6941</v>
      </c>
      <c r="Q8" s="1073" t="s">
        <v>6971</v>
      </c>
      <c r="R8" s="1073" t="s">
        <v>2059</v>
      </c>
      <c r="S8" s="1074" t="str">
        <f>HYPERLINK("https://clips.twitch.tv/AbstemiousClumsyLaptopCharlietheUnicorn","1:17.62")</f>
        <v>1:17.62</v>
      </c>
      <c r="T8" s="1073" t="s">
        <v>6972</v>
      </c>
      <c r="U8" s="1075" t="s">
        <v>5336</v>
      </c>
      <c r="V8" s="1075" t="s">
        <v>2996</v>
      </c>
      <c r="W8" s="1076" t="s">
        <v>5656</v>
      </c>
      <c r="X8" s="1076" t="s">
        <v>3330</v>
      </c>
      <c r="Y8" s="1076" t="s">
        <v>717</v>
      </c>
      <c r="Z8" s="1076" t="s">
        <v>6973</v>
      </c>
      <c r="AA8" s="1076" t="s">
        <v>6904</v>
      </c>
      <c r="AB8" s="1076" t="s">
        <v>6974</v>
      </c>
      <c r="AC8" s="1076" t="s">
        <v>838</v>
      </c>
      <c r="AD8" s="1068" t="s">
        <v>6975</v>
      </c>
      <c r="AE8" s="1068" t="s">
        <v>6976</v>
      </c>
      <c r="AF8" s="1077" t="s">
        <v>6977</v>
      </c>
      <c r="AG8" s="1077" t="s">
        <v>6978</v>
      </c>
      <c r="AH8" s="1077" t="s">
        <v>4715</v>
      </c>
      <c r="AI8" s="1077" t="s">
        <v>6979</v>
      </c>
      <c r="AJ8" s="1077" t="s">
        <v>6980</v>
      </c>
      <c r="AK8" s="1077" t="s">
        <v>6981</v>
      </c>
      <c r="AL8" s="1077" t="s">
        <v>2322</v>
      </c>
      <c r="AM8" s="1078" t="s">
        <v>6870</v>
      </c>
      <c r="AN8" s="1079" t="s">
        <v>3681</v>
      </c>
      <c r="AO8" s="1079" t="s">
        <v>6982</v>
      </c>
      <c r="AP8" s="1078" t="s">
        <v>6983</v>
      </c>
      <c r="AQ8" s="1078" t="s">
        <v>5594</v>
      </c>
      <c r="AR8" s="1078" t="s">
        <v>268</v>
      </c>
      <c r="AS8" s="1078" t="s">
        <v>371</v>
      </c>
      <c r="AT8" s="1044" t="s">
        <v>6984</v>
      </c>
      <c r="AU8" s="1064" t="s">
        <v>6985</v>
      </c>
      <c r="AV8" s="1036" t="str">
        <f t="shared" si="1"/>
        <v>2:58</v>
      </c>
      <c r="AW8" s="1080" t="s">
        <v>6986</v>
      </c>
    </row>
    <row r="9" ht="15.75" customHeight="1">
      <c r="A9" s="1081" t="s">
        <v>1243</v>
      </c>
      <c r="B9" s="1027" t="s">
        <v>6799</v>
      </c>
      <c r="C9" s="1028" t="s">
        <v>6987</v>
      </c>
      <c r="D9" s="1061" t="s">
        <v>6965</v>
      </c>
      <c r="E9" s="1082" t="s">
        <v>489</v>
      </c>
      <c r="F9" s="1068" t="s">
        <v>6988</v>
      </c>
      <c r="G9" s="1082" t="s">
        <v>6989</v>
      </c>
      <c r="H9" s="1083" t="s">
        <v>6805</v>
      </c>
      <c r="I9" s="1070" t="s">
        <v>6744</v>
      </c>
      <c r="J9" s="1071" t="s">
        <v>6990</v>
      </c>
      <c r="K9" s="1072" t="s">
        <v>6991</v>
      </c>
      <c r="L9" s="1071" t="s">
        <v>6992</v>
      </c>
      <c r="M9" s="1071" t="s">
        <v>4673</v>
      </c>
      <c r="N9" s="1071" t="s">
        <v>6993</v>
      </c>
      <c r="O9" s="1072" t="s">
        <v>6994</v>
      </c>
      <c r="P9" s="1071" t="s">
        <v>6995</v>
      </c>
      <c r="Q9" s="1073" t="s">
        <v>2564</v>
      </c>
      <c r="R9" s="1075" t="s">
        <v>6996</v>
      </c>
      <c r="S9" s="1075" t="s">
        <v>6997</v>
      </c>
      <c r="T9" s="1075" t="s">
        <v>6998</v>
      </c>
      <c r="U9" s="1075" t="s">
        <v>6999</v>
      </c>
      <c r="V9" s="1073" t="s">
        <v>7000</v>
      </c>
      <c r="W9" s="1076" t="s">
        <v>7001</v>
      </c>
      <c r="X9" s="1084" t="s">
        <v>7002</v>
      </c>
      <c r="Y9" s="1076" t="s">
        <v>7003</v>
      </c>
      <c r="Z9" s="1076" t="s">
        <v>7004</v>
      </c>
      <c r="AA9" s="1076" t="s">
        <v>7005</v>
      </c>
      <c r="AB9" s="1084" t="s">
        <v>5285</v>
      </c>
      <c r="AC9" s="1084" t="s">
        <v>2299</v>
      </c>
      <c r="AD9" s="1082" t="s">
        <v>7006</v>
      </c>
      <c r="AE9" s="1082" t="s">
        <v>7007</v>
      </c>
      <c r="AF9" s="1085" t="s">
        <v>7008</v>
      </c>
      <c r="AG9" s="1077" t="s">
        <v>7009</v>
      </c>
      <c r="AH9" s="1077" t="s">
        <v>7010</v>
      </c>
      <c r="AI9" s="1077" t="s">
        <v>5124</v>
      </c>
      <c r="AJ9" s="1085" t="s">
        <v>7011</v>
      </c>
      <c r="AK9" s="1085" t="s">
        <v>497</v>
      </c>
      <c r="AL9" s="1077" t="s">
        <v>3778</v>
      </c>
      <c r="AM9" s="1079" t="s">
        <v>7012</v>
      </c>
      <c r="AN9" s="1078" t="s">
        <v>1898</v>
      </c>
      <c r="AO9" s="1079" t="s">
        <v>7013</v>
      </c>
      <c r="AP9" s="1078" t="s">
        <v>7014</v>
      </c>
      <c r="AQ9" s="1079" t="s">
        <v>7015</v>
      </c>
      <c r="AR9" s="1078" t="s">
        <v>855</v>
      </c>
      <c r="AS9" s="1078" t="s">
        <v>4362</v>
      </c>
      <c r="AT9" s="1072" t="s">
        <v>5076</v>
      </c>
      <c r="AU9" s="1086" t="s">
        <v>7016</v>
      </c>
      <c r="AV9" s="1036" t="str">
        <f t="shared" si="1"/>
        <v>2:22</v>
      </c>
      <c r="AW9" s="1065" t="s">
        <v>7017</v>
      </c>
    </row>
    <row r="10" ht="15.75" customHeight="1">
      <c r="A10" s="1026" t="s">
        <v>1484</v>
      </c>
      <c r="B10" s="1027" t="s">
        <v>6799</v>
      </c>
      <c r="C10" s="1035" t="s">
        <v>7018</v>
      </c>
      <c r="D10" s="1061" t="s">
        <v>7019</v>
      </c>
      <c r="E10" s="1036" t="s">
        <v>2519</v>
      </c>
      <c r="F10" s="1035" t="s">
        <v>7020</v>
      </c>
      <c r="G10" s="1035" t="s">
        <v>7021</v>
      </c>
      <c r="H10" s="1035" t="s">
        <v>7022</v>
      </c>
      <c r="I10" s="1036" t="s">
        <v>4950</v>
      </c>
      <c r="J10" s="1035" t="s">
        <v>7023</v>
      </c>
      <c r="K10" s="1035" t="s">
        <v>7024</v>
      </c>
      <c r="L10" s="1035" t="s">
        <v>7025</v>
      </c>
      <c r="M10" s="1035" t="s">
        <v>7026</v>
      </c>
      <c r="N10" s="1035" t="s">
        <v>7027</v>
      </c>
      <c r="O10" s="1035" t="s">
        <v>7028</v>
      </c>
      <c r="P10" s="1036" t="s">
        <v>3093</v>
      </c>
      <c r="Q10" s="1036" t="s">
        <v>7029</v>
      </c>
      <c r="R10" s="1036" t="s">
        <v>7030</v>
      </c>
      <c r="S10" s="1087"/>
      <c r="T10" s="1036" t="s">
        <v>7031</v>
      </c>
      <c r="U10" s="1035" t="s">
        <v>7032</v>
      </c>
      <c r="V10" s="1036" t="s">
        <v>2361</v>
      </c>
      <c r="W10" s="1036" t="s">
        <v>7033</v>
      </c>
      <c r="X10" s="1035" t="s">
        <v>6060</v>
      </c>
      <c r="Y10" s="1036" t="s">
        <v>7034</v>
      </c>
      <c r="Z10" s="1035" t="s">
        <v>2210</v>
      </c>
      <c r="AA10" s="1036" t="s">
        <v>566</v>
      </c>
      <c r="AB10" s="1035" t="s">
        <v>780</v>
      </c>
      <c r="AC10" s="1036" t="s">
        <v>4321</v>
      </c>
      <c r="AD10" s="1036" t="s">
        <v>7035</v>
      </c>
      <c r="AE10" s="1035" t="s">
        <v>4711</v>
      </c>
      <c r="AF10" s="1036" t="s">
        <v>7036</v>
      </c>
      <c r="AG10" s="1036" t="s">
        <v>722</v>
      </c>
      <c r="AH10" s="1035" t="s">
        <v>4561</v>
      </c>
      <c r="AI10" s="1036" t="s">
        <v>6852</v>
      </c>
      <c r="AJ10" s="1035" t="s">
        <v>7037</v>
      </c>
      <c r="AK10" s="1036" t="s">
        <v>7038</v>
      </c>
      <c r="AL10" s="1036" t="s">
        <v>2275</v>
      </c>
      <c r="AM10" s="1035" t="s">
        <v>7039</v>
      </c>
      <c r="AN10" s="1036" t="s">
        <v>2974</v>
      </c>
      <c r="AO10" s="1035" t="s">
        <v>7040</v>
      </c>
      <c r="AP10" s="1036" t="s">
        <v>7041</v>
      </c>
      <c r="AQ10" s="1036" t="s">
        <v>7042</v>
      </c>
      <c r="AR10" s="1036" t="s">
        <v>1514</v>
      </c>
      <c r="AS10" s="1036" t="s">
        <v>7043</v>
      </c>
      <c r="AT10" s="1036" t="s">
        <v>7044</v>
      </c>
      <c r="AU10" s="1035" t="s">
        <v>7045</v>
      </c>
      <c r="AV10" s="1036" t="str">
        <f t="shared" si="1"/>
        <v>2:01</v>
      </c>
      <c r="AW10" s="1045" t="s">
        <v>7046</v>
      </c>
    </row>
    <row r="11" ht="15.75" customHeight="1">
      <c r="A11" s="1026" t="s">
        <v>4943</v>
      </c>
      <c r="B11" s="1088" t="s">
        <v>6799</v>
      </c>
      <c r="C11" s="1035" t="s">
        <v>7047</v>
      </c>
      <c r="D11" s="1055" t="s">
        <v>7048</v>
      </c>
      <c r="E11" s="1055" t="s">
        <v>7049</v>
      </c>
      <c r="F11" s="1055" t="s">
        <v>4421</v>
      </c>
      <c r="G11" s="1055" t="s">
        <v>7050</v>
      </c>
      <c r="H11" s="1055" t="s">
        <v>5555</v>
      </c>
      <c r="I11" s="1055" t="s">
        <v>2240</v>
      </c>
      <c r="J11" s="1055" t="s">
        <v>2432</v>
      </c>
      <c r="K11" s="1055" t="s">
        <v>7051</v>
      </c>
      <c r="L11" s="1055" t="s">
        <v>7052</v>
      </c>
      <c r="M11" s="1055" t="s">
        <v>3685</v>
      </c>
      <c r="N11" s="1055" t="s">
        <v>7053</v>
      </c>
      <c r="O11" s="1055" t="s">
        <v>7054</v>
      </c>
      <c r="P11" s="1055" t="s">
        <v>3093</v>
      </c>
      <c r="Q11" s="1055" t="s">
        <v>3884</v>
      </c>
      <c r="R11" s="1055" t="s">
        <v>1533</v>
      </c>
      <c r="S11" s="1055" t="s">
        <v>6883</v>
      </c>
      <c r="T11" s="1055" t="s">
        <v>7055</v>
      </c>
      <c r="U11" s="1055" t="s">
        <v>7056</v>
      </c>
      <c r="V11" s="1055" t="s">
        <v>7057</v>
      </c>
      <c r="W11" s="1055" t="s">
        <v>7058</v>
      </c>
      <c r="X11" s="1055" t="s">
        <v>7059</v>
      </c>
      <c r="Y11" s="1055" t="s">
        <v>3450</v>
      </c>
      <c r="Z11" s="1055" t="s">
        <v>7060</v>
      </c>
      <c r="AA11" s="1076" t="s">
        <v>3726</v>
      </c>
      <c r="AB11" s="1055" t="s">
        <v>5345</v>
      </c>
      <c r="AC11" s="1055" t="s">
        <v>4848</v>
      </c>
      <c r="AD11" s="1055" t="s">
        <v>7061</v>
      </c>
      <c r="AE11" s="1055" t="s">
        <v>7062</v>
      </c>
      <c r="AF11" s="1055" t="s">
        <v>7063</v>
      </c>
      <c r="AG11" s="1055" t="s">
        <v>7064</v>
      </c>
      <c r="AH11" s="1055" t="s">
        <v>7065</v>
      </c>
      <c r="AI11" s="1055" t="s">
        <v>7066</v>
      </c>
      <c r="AJ11" s="1055" t="s">
        <v>7067</v>
      </c>
      <c r="AK11" s="1055" t="s">
        <v>3395</v>
      </c>
      <c r="AL11" s="1055" t="s">
        <v>7025</v>
      </c>
      <c r="AM11" s="1055" t="s">
        <v>7068</v>
      </c>
      <c r="AN11" s="1055" t="s">
        <v>6820</v>
      </c>
      <c r="AO11" s="1055" t="s">
        <v>4568</v>
      </c>
      <c r="AP11" s="1089" t="s">
        <v>6823</v>
      </c>
      <c r="AQ11" s="1055" t="s">
        <v>5645</v>
      </c>
      <c r="AR11" s="1055" t="s">
        <v>6993</v>
      </c>
      <c r="AS11" s="1055" t="s">
        <v>1370</v>
      </c>
      <c r="AT11" s="1055" t="s">
        <v>7069</v>
      </c>
      <c r="AU11" s="1090" t="s">
        <v>7070</v>
      </c>
      <c r="AV11" s="1036" t="str">
        <f t="shared" si="1"/>
        <v>2:41</v>
      </c>
      <c r="AW11" s="1091"/>
    </row>
    <row r="12" ht="15.75" customHeight="1">
      <c r="A12" s="1092" t="s">
        <v>5036</v>
      </c>
      <c r="B12" s="1027" t="s">
        <v>6799</v>
      </c>
      <c r="C12" s="1035" t="s">
        <v>7071</v>
      </c>
      <c r="D12" s="1061" t="s">
        <v>7072</v>
      </c>
      <c r="E12" s="1036" t="s">
        <v>7073</v>
      </c>
      <c r="F12" s="1036" t="s">
        <v>7074</v>
      </c>
      <c r="G12" s="1036" t="s">
        <v>7075</v>
      </c>
      <c r="H12" s="1035" t="s">
        <v>5198</v>
      </c>
      <c r="I12" s="1036" t="s">
        <v>7076</v>
      </c>
      <c r="J12" s="1035" t="s">
        <v>6856</v>
      </c>
      <c r="K12" s="1036" t="s">
        <v>1289</v>
      </c>
      <c r="L12" s="1035" t="s">
        <v>3408</v>
      </c>
      <c r="M12" s="1036" t="s">
        <v>7077</v>
      </c>
      <c r="N12" s="1036" t="s">
        <v>3537</v>
      </c>
      <c r="O12" s="1036" t="s">
        <v>7078</v>
      </c>
      <c r="P12" s="1036" t="s">
        <v>3004</v>
      </c>
      <c r="Q12" s="1036" t="s">
        <v>3710</v>
      </c>
      <c r="R12" s="1036" t="s">
        <v>7079</v>
      </c>
      <c r="S12" s="1036" t="s">
        <v>7080</v>
      </c>
      <c r="T12" s="1036" t="s">
        <v>5547</v>
      </c>
      <c r="U12" s="1035" t="s">
        <v>7081</v>
      </c>
      <c r="V12" s="1036" t="s">
        <v>7000</v>
      </c>
      <c r="W12" s="1035" t="s">
        <v>5258</v>
      </c>
      <c r="X12" s="1035" t="s">
        <v>7082</v>
      </c>
      <c r="Y12" s="1036" t="s">
        <v>1884</v>
      </c>
      <c r="Z12" s="1035" t="s">
        <v>7083</v>
      </c>
      <c r="AA12" s="1036" t="s">
        <v>7084</v>
      </c>
      <c r="AB12" s="1036" t="s">
        <v>2475</v>
      </c>
      <c r="AC12" s="1036" t="s">
        <v>5626</v>
      </c>
      <c r="AD12" s="1035" t="s">
        <v>7085</v>
      </c>
      <c r="AE12" s="1036" t="s">
        <v>3931</v>
      </c>
      <c r="AF12" s="1093" t="s">
        <v>6816</v>
      </c>
      <c r="AG12" s="1035" t="s">
        <v>1126</v>
      </c>
      <c r="AH12" s="1036" t="s">
        <v>6469</v>
      </c>
      <c r="AI12" s="1036" t="s">
        <v>7086</v>
      </c>
      <c r="AJ12" s="1036" t="s">
        <v>7087</v>
      </c>
      <c r="AK12" s="1036" t="s">
        <v>7088</v>
      </c>
      <c r="AL12" s="1036" t="s">
        <v>7089</v>
      </c>
      <c r="AM12" s="1036" t="s">
        <v>7090</v>
      </c>
      <c r="AN12" s="1036" t="s">
        <v>2271</v>
      </c>
      <c r="AO12" s="1036" t="s">
        <v>6917</v>
      </c>
      <c r="AP12" s="1036" t="s">
        <v>7091</v>
      </c>
      <c r="AQ12" s="1036" t="s">
        <v>952</v>
      </c>
      <c r="AR12" s="1036" t="s">
        <v>5569</v>
      </c>
      <c r="AS12" s="1036" t="s">
        <v>1274</v>
      </c>
      <c r="AT12" s="1036" t="s">
        <v>7092</v>
      </c>
      <c r="AU12" s="1035" t="s">
        <v>7093</v>
      </c>
      <c r="AV12" s="1036" t="str">
        <f t="shared" si="1"/>
        <v>2:26</v>
      </c>
      <c r="AW12" s="1094"/>
    </row>
    <row r="13" ht="15.75" customHeight="1">
      <c r="A13" s="1046" t="s">
        <v>5227</v>
      </c>
      <c r="B13" s="1027" t="s">
        <v>6799</v>
      </c>
      <c r="C13" s="1028" t="s">
        <v>7094</v>
      </c>
      <c r="D13" s="1061" t="s">
        <v>7095</v>
      </c>
      <c r="E13" s="1068" t="s">
        <v>6831</v>
      </c>
      <c r="F13" s="1082" t="s">
        <v>7096</v>
      </c>
      <c r="G13" s="1095" t="s">
        <v>7097</v>
      </c>
      <c r="H13" s="1070" t="s">
        <v>7098</v>
      </c>
      <c r="I13" s="1070" t="s">
        <v>7099</v>
      </c>
      <c r="J13" s="1071" t="s">
        <v>7100</v>
      </c>
      <c r="K13" s="1072" t="s">
        <v>7101</v>
      </c>
      <c r="L13" s="1072" t="s">
        <v>4066</v>
      </c>
      <c r="M13" s="1096" t="str">
        <f>HYPERLINK("https://youtu.be/teAIifUZjFw","1:14.18")</f>
        <v>1:14.18</v>
      </c>
      <c r="N13" s="1072" t="s">
        <v>2903</v>
      </c>
      <c r="O13" s="1072" t="s">
        <v>7102</v>
      </c>
      <c r="P13" s="1072" t="s">
        <v>1254</v>
      </c>
      <c r="Q13" s="1075" t="s">
        <v>7103</v>
      </c>
      <c r="R13" s="1073" t="s">
        <v>7104</v>
      </c>
      <c r="S13" s="1073" t="s">
        <v>4280</v>
      </c>
      <c r="T13" s="1097" t="str">
        <f>HYPERLINK("https://youtu.be/AiXricVH5ss","1:24.99")</f>
        <v>1:24.99</v>
      </c>
      <c r="U13" s="1098" t="str">
        <f>HYPERLINK("https://www.twitch.tv/videos/450151935","2:00.31")</f>
        <v>2:00.31</v>
      </c>
      <c r="V13" s="1073" t="s">
        <v>7105</v>
      </c>
      <c r="W13" s="1099" t="str">
        <f>HYPERLINK("https://youtu.be/eafNhBoXVWA","1:46.09")</f>
        <v>1:46.09</v>
      </c>
      <c r="X13" s="1084" t="s">
        <v>4621</v>
      </c>
      <c r="Y13" s="1084" t="s">
        <v>7106</v>
      </c>
      <c r="Z13" s="1084" t="s">
        <v>7107</v>
      </c>
      <c r="AA13" s="1076" t="s">
        <v>6817</v>
      </c>
      <c r="AB13" s="1084" t="s">
        <v>6146</v>
      </c>
      <c r="AC13" s="1084" t="s">
        <v>4848</v>
      </c>
      <c r="AD13" s="1100" t="str">
        <f>HYPERLINK("https://youtu.be/8FEcTKESSh0","1:49.80")</f>
        <v>1:49.80</v>
      </c>
      <c r="AE13" s="1068" t="s">
        <v>5106</v>
      </c>
      <c r="AF13" s="1085" t="s">
        <v>7108</v>
      </c>
      <c r="AG13" s="1085" t="s">
        <v>7109</v>
      </c>
      <c r="AH13" s="1085" t="s">
        <v>7110</v>
      </c>
      <c r="AI13" s="1085" t="s">
        <v>7111</v>
      </c>
      <c r="AJ13" s="1085" t="s">
        <v>7112</v>
      </c>
      <c r="AK13" s="1077" t="s">
        <v>7113</v>
      </c>
      <c r="AL13" s="1085" t="s">
        <v>7114</v>
      </c>
      <c r="AM13" s="1079" t="s">
        <v>7012</v>
      </c>
      <c r="AN13" s="1079" t="s">
        <v>4835</v>
      </c>
      <c r="AO13" s="1079" t="s">
        <v>7115</v>
      </c>
      <c r="AP13" s="1078" t="s">
        <v>7116</v>
      </c>
      <c r="AQ13" s="1078" t="s">
        <v>7117</v>
      </c>
      <c r="AR13" s="1079" t="s">
        <v>7118</v>
      </c>
      <c r="AS13" s="1078" t="s">
        <v>3427</v>
      </c>
      <c r="AT13" s="1096" t="str">
        <f>HYPERLINK("https://youtu.be/xDirVtS1AZ4?t=4416","2:27.45")</f>
        <v>2:27.45</v>
      </c>
      <c r="AU13" s="1086" t="s">
        <v>7070</v>
      </c>
      <c r="AV13" s="1036" t="str">
        <f t="shared" si="1"/>
        <v>2:34</v>
      </c>
      <c r="AW13" s="1065" t="s">
        <v>7119</v>
      </c>
    </row>
    <row r="14" ht="15.75" customHeight="1">
      <c r="A14" s="1026" t="s">
        <v>7120</v>
      </c>
      <c r="B14" s="1027" t="s">
        <v>6799</v>
      </c>
      <c r="C14" s="1035" t="s">
        <v>7121</v>
      </c>
      <c r="D14" s="1061" t="s">
        <v>7122</v>
      </c>
      <c r="E14" s="1035" t="s">
        <v>7123</v>
      </c>
      <c r="F14" s="1035" t="s">
        <v>7124</v>
      </c>
      <c r="G14" s="1036" t="s">
        <v>7125</v>
      </c>
      <c r="H14" s="1036" t="s">
        <v>7126</v>
      </c>
      <c r="I14" s="1036" t="s">
        <v>7127</v>
      </c>
      <c r="J14" s="1035" t="s">
        <v>7128</v>
      </c>
      <c r="K14" s="1035" t="s">
        <v>7129</v>
      </c>
      <c r="L14" s="1036" t="s">
        <v>2275</v>
      </c>
      <c r="M14" s="1035" t="s">
        <v>7130</v>
      </c>
      <c r="N14" s="1035" t="s">
        <v>4323</v>
      </c>
      <c r="O14" s="1036" t="s">
        <v>7131</v>
      </c>
      <c r="P14" s="1036" t="s">
        <v>7132</v>
      </c>
      <c r="Q14" s="1035" t="s">
        <v>7133</v>
      </c>
      <c r="R14" s="1035" t="s">
        <v>4086</v>
      </c>
      <c r="S14" s="1036" t="s">
        <v>2210</v>
      </c>
      <c r="T14" s="1036" t="s">
        <v>7134</v>
      </c>
      <c r="U14" s="1036" t="s">
        <v>7135</v>
      </c>
      <c r="V14" s="1036" t="s">
        <v>7136</v>
      </c>
      <c r="W14" s="1036" t="s">
        <v>7137</v>
      </c>
      <c r="X14" s="1036" t="s">
        <v>5231</v>
      </c>
      <c r="Y14" s="1036" t="s">
        <v>7138</v>
      </c>
      <c r="Z14" s="1036" t="s">
        <v>7139</v>
      </c>
      <c r="AA14" s="1036" t="s">
        <v>7009</v>
      </c>
      <c r="AB14" s="1036" t="s">
        <v>3173</v>
      </c>
      <c r="AC14" s="1036" t="s">
        <v>7140</v>
      </c>
      <c r="AD14" s="1036" t="s">
        <v>7141</v>
      </c>
      <c r="AE14" s="1036" t="s">
        <v>5027</v>
      </c>
      <c r="AF14" s="1035" t="s">
        <v>475</v>
      </c>
      <c r="AG14" s="1036" t="s">
        <v>5369</v>
      </c>
      <c r="AH14" s="1035" t="s">
        <v>1336</v>
      </c>
      <c r="AI14" s="1036" t="s">
        <v>3440</v>
      </c>
      <c r="AJ14" s="1036" t="s">
        <v>7142</v>
      </c>
      <c r="AK14" s="1093" t="s">
        <v>6819</v>
      </c>
      <c r="AL14" s="1036" t="s">
        <v>2185</v>
      </c>
      <c r="AM14" s="1036" t="s">
        <v>7143</v>
      </c>
      <c r="AN14" s="1036" t="s">
        <v>6820</v>
      </c>
      <c r="AO14" s="1036" t="s">
        <v>1940</v>
      </c>
      <c r="AP14" s="1036" t="s">
        <v>7144</v>
      </c>
      <c r="AQ14" s="1093" t="s">
        <v>6824</v>
      </c>
      <c r="AR14" s="1036" t="s">
        <v>268</v>
      </c>
      <c r="AS14" s="1036" t="s">
        <v>4471</v>
      </c>
      <c r="AT14" s="1036" t="s">
        <v>7145</v>
      </c>
      <c r="AU14" s="1035" t="s">
        <v>7146</v>
      </c>
      <c r="AV14" s="1036" t="str">
        <f t="shared" si="1"/>
        <v>3:20</v>
      </c>
      <c r="AW14" s="1094" t="s">
        <v>6367</v>
      </c>
    </row>
    <row r="15">
      <c r="A15" s="1046" t="s">
        <v>1538</v>
      </c>
      <c r="B15" s="1101" t="s">
        <v>6799</v>
      </c>
      <c r="C15" s="1028" t="s">
        <v>7147</v>
      </c>
      <c r="D15" s="1061" t="s">
        <v>7148</v>
      </c>
      <c r="E15" s="1068" t="s">
        <v>7149</v>
      </c>
      <c r="F15" s="1068" t="s">
        <v>7150</v>
      </c>
      <c r="G15" s="1068" t="s">
        <v>6447</v>
      </c>
      <c r="H15" s="1069" t="s">
        <v>7151</v>
      </c>
      <c r="I15" s="1069" t="s">
        <v>3001</v>
      </c>
      <c r="J15" s="1071" t="s">
        <v>1510</v>
      </c>
      <c r="K15" s="1071" t="s">
        <v>5615</v>
      </c>
      <c r="L15" s="1071" t="s">
        <v>4534</v>
      </c>
      <c r="M15" s="1071" t="s">
        <v>1944</v>
      </c>
      <c r="N15" s="1071" t="s">
        <v>7152</v>
      </c>
      <c r="O15" s="1071" t="s">
        <v>7153</v>
      </c>
      <c r="P15" s="1071" t="s">
        <v>4383</v>
      </c>
      <c r="Q15" s="1073" t="s">
        <v>7154</v>
      </c>
      <c r="R15" s="1073" t="s">
        <v>7155</v>
      </c>
      <c r="S15" s="1073" t="s">
        <v>1072</v>
      </c>
      <c r="T15" s="1073" t="s">
        <v>7156</v>
      </c>
      <c r="U15" s="1073" t="s">
        <v>7157</v>
      </c>
      <c r="V15" s="1073" t="s">
        <v>839</v>
      </c>
      <c r="W15" s="1076" t="s">
        <v>7158</v>
      </c>
      <c r="X15" s="1076" t="s">
        <v>4621</v>
      </c>
      <c r="Y15" s="1076" t="s">
        <v>813</v>
      </c>
      <c r="Z15" s="1076" t="s">
        <v>5420</v>
      </c>
      <c r="AA15" s="1076" t="s">
        <v>7159</v>
      </c>
      <c r="AB15" s="1076" t="s">
        <v>7160</v>
      </c>
      <c r="AC15" s="1076" t="s">
        <v>7161</v>
      </c>
      <c r="AD15" s="1068" t="s">
        <v>7162</v>
      </c>
      <c r="AE15" s="1068" t="s">
        <v>4702</v>
      </c>
      <c r="AF15" s="1077" t="s">
        <v>7163</v>
      </c>
      <c r="AG15" s="1077" t="s">
        <v>4327</v>
      </c>
      <c r="AH15" s="1077" t="s">
        <v>7164</v>
      </c>
      <c r="AI15" s="1077" t="s">
        <v>4315</v>
      </c>
      <c r="AJ15" s="1077" t="s">
        <v>7165</v>
      </c>
      <c r="AK15" s="1077" t="s">
        <v>6851</v>
      </c>
      <c r="AL15" s="1077" t="s">
        <v>7166</v>
      </c>
      <c r="AM15" s="1079" t="s">
        <v>7167</v>
      </c>
      <c r="AN15" s="1079" t="s">
        <v>2642</v>
      </c>
      <c r="AO15" s="1079" t="s">
        <v>7168</v>
      </c>
      <c r="AP15" s="1079" t="s">
        <v>7169</v>
      </c>
      <c r="AQ15" s="1079" t="s">
        <v>7170</v>
      </c>
      <c r="AR15" s="1079" t="s">
        <v>3911</v>
      </c>
      <c r="AS15" s="1079" t="s">
        <v>4967</v>
      </c>
      <c r="AT15" s="1071" t="s">
        <v>7171</v>
      </c>
      <c r="AU15" s="1064" t="s">
        <v>7172</v>
      </c>
      <c r="AV15" s="1036" t="str">
        <f t="shared" si="1"/>
        <v>2:59</v>
      </c>
      <c r="AW15" s="1102" t="s">
        <v>7173</v>
      </c>
    </row>
    <row r="16" ht="15.75" customHeight="1">
      <c r="A16" s="1081" t="s">
        <v>7174</v>
      </c>
      <c r="B16" s="1088" t="s">
        <v>6828</v>
      </c>
      <c r="C16" s="1028" t="s">
        <v>7175</v>
      </c>
      <c r="D16" s="1061" t="s">
        <v>7176</v>
      </c>
      <c r="E16" s="1068" t="s">
        <v>4924</v>
      </c>
      <c r="F16" s="1068" t="s">
        <v>7177</v>
      </c>
      <c r="G16" s="1082" t="s">
        <v>7178</v>
      </c>
      <c r="H16" s="1070" t="s">
        <v>7179</v>
      </c>
      <c r="I16" s="1069" t="s">
        <v>7180</v>
      </c>
      <c r="J16" s="1071" t="s">
        <v>7181</v>
      </c>
      <c r="K16" s="1071" t="s">
        <v>7182</v>
      </c>
      <c r="L16" s="1071" t="s">
        <v>1095</v>
      </c>
      <c r="M16" s="1071" t="s">
        <v>7183</v>
      </c>
      <c r="N16" s="1071" t="s">
        <v>7184</v>
      </c>
      <c r="O16" s="1071" t="s">
        <v>7185</v>
      </c>
      <c r="P16" s="1072" t="s">
        <v>349</v>
      </c>
      <c r="Q16" s="1073" t="s">
        <v>7186</v>
      </c>
      <c r="R16" s="1073" t="s">
        <v>6921</v>
      </c>
      <c r="S16" s="1073" t="s">
        <v>5527</v>
      </c>
      <c r="T16" s="1075" t="s">
        <v>7187</v>
      </c>
      <c r="U16" s="1103" t="s">
        <v>6844</v>
      </c>
      <c r="V16" s="1075" t="s">
        <v>7188</v>
      </c>
      <c r="W16" s="1084" t="s">
        <v>7189</v>
      </c>
      <c r="X16" s="1104" t="s">
        <v>2248</v>
      </c>
      <c r="Y16" s="1084" t="s">
        <v>7190</v>
      </c>
      <c r="Z16" s="1076" t="s">
        <v>7191</v>
      </c>
      <c r="AA16" s="1084" t="s">
        <v>7192</v>
      </c>
      <c r="AB16" s="1104" t="s">
        <v>5483</v>
      </c>
      <c r="AC16" s="1084" t="s">
        <v>2261</v>
      </c>
      <c r="AD16" s="1105" t="s">
        <v>6848</v>
      </c>
      <c r="AE16" s="1068" t="s">
        <v>4895</v>
      </c>
      <c r="AF16" s="1077" t="s">
        <v>7193</v>
      </c>
      <c r="AG16" s="1085" t="s">
        <v>2976</v>
      </c>
      <c r="AH16" s="1085" t="s">
        <v>7194</v>
      </c>
      <c r="AI16" s="1106" t="s">
        <v>6852</v>
      </c>
      <c r="AJ16" s="1085" t="s">
        <v>7195</v>
      </c>
      <c r="AK16" s="1107" t="s">
        <v>6854</v>
      </c>
      <c r="AL16" s="1085" t="s">
        <v>2531</v>
      </c>
      <c r="AM16" s="1108" t="s">
        <v>6855</v>
      </c>
      <c r="AN16" s="1079" t="s">
        <v>3881</v>
      </c>
      <c r="AO16" s="1079" t="s">
        <v>7196</v>
      </c>
      <c r="AP16" s="1108" t="s">
        <v>6857</v>
      </c>
      <c r="AQ16" s="1109" t="s">
        <v>6858</v>
      </c>
      <c r="AR16" s="1078" t="s">
        <v>4805</v>
      </c>
      <c r="AS16" s="1078" t="s">
        <v>4110</v>
      </c>
      <c r="AT16" s="1071" t="s">
        <v>5123</v>
      </c>
      <c r="AU16" s="1064" t="s">
        <v>7197</v>
      </c>
      <c r="AV16" s="1036" t="str">
        <f t="shared" si="1"/>
        <v>2:55</v>
      </c>
      <c r="AW16" s="1110"/>
    </row>
    <row r="17" ht="15.75" customHeight="1">
      <c r="A17" s="1026" t="s">
        <v>3048</v>
      </c>
      <c r="B17" s="1027" t="s">
        <v>6799</v>
      </c>
      <c r="C17" s="1036" t="s">
        <v>7198</v>
      </c>
      <c r="D17" s="1055" t="s">
        <v>7199</v>
      </c>
      <c r="E17" s="1036" t="s">
        <v>5297</v>
      </c>
      <c r="F17" s="1036" t="s">
        <v>5433</v>
      </c>
      <c r="G17" s="1036" t="s">
        <v>7200</v>
      </c>
      <c r="H17" s="1036" t="s">
        <v>7201</v>
      </c>
      <c r="I17" s="1036" t="s">
        <v>3705</v>
      </c>
      <c r="J17" s="1036" t="s">
        <v>3804</v>
      </c>
      <c r="K17" s="1036" t="s">
        <v>7129</v>
      </c>
      <c r="L17" s="1036" t="s">
        <v>7202</v>
      </c>
      <c r="M17" s="1036" t="s">
        <v>7203</v>
      </c>
      <c r="N17" s="1036" t="s">
        <v>2349</v>
      </c>
      <c r="O17" s="1036" t="s">
        <v>4906</v>
      </c>
      <c r="P17" s="1036" t="s">
        <v>6976</v>
      </c>
      <c r="Q17" s="1036" t="s">
        <v>7204</v>
      </c>
      <c r="R17" s="1036" t="s">
        <v>7205</v>
      </c>
      <c r="S17" s="1036" t="s">
        <v>7206</v>
      </c>
      <c r="T17" s="1036" t="s">
        <v>7207</v>
      </c>
      <c r="U17" s="1036" t="s">
        <v>7208</v>
      </c>
      <c r="V17" s="1036" t="s">
        <v>3098</v>
      </c>
      <c r="W17" s="1036" t="s">
        <v>7209</v>
      </c>
      <c r="X17" s="1036" t="s">
        <v>7210</v>
      </c>
      <c r="Y17" s="1036" t="s">
        <v>2865</v>
      </c>
      <c r="Z17" s="1036" t="s">
        <v>824</v>
      </c>
      <c r="AA17" s="1036" t="s">
        <v>7211</v>
      </c>
      <c r="AB17" s="1036" t="s">
        <v>7181</v>
      </c>
      <c r="AC17" s="1036" t="s">
        <v>4848</v>
      </c>
      <c r="AD17" s="1036" t="s">
        <v>4888</v>
      </c>
      <c r="AE17" s="1036" t="s">
        <v>7212</v>
      </c>
      <c r="AF17" s="1036" t="s">
        <v>7213</v>
      </c>
      <c r="AG17" s="1036" t="s">
        <v>7214</v>
      </c>
      <c r="AH17" s="1036" t="s">
        <v>4919</v>
      </c>
      <c r="AI17" s="1036" t="s">
        <v>4315</v>
      </c>
      <c r="AJ17" s="1036" t="s">
        <v>7215</v>
      </c>
      <c r="AK17" s="1036" t="s">
        <v>7216</v>
      </c>
      <c r="AL17" s="1036" t="s">
        <v>7217</v>
      </c>
      <c r="AM17" s="1036" t="s">
        <v>1292</v>
      </c>
      <c r="AN17" s="1036" t="s">
        <v>3177</v>
      </c>
      <c r="AO17" s="1036" t="s">
        <v>1574</v>
      </c>
      <c r="AP17" s="1111" t="str">
        <f>HYPERLINK("https://www.twitch.tv/videos/511415405","2:00.79")</f>
        <v>2:00.79</v>
      </c>
      <c r="AQ17" s="1036" t="s">
        <v>7218</v>
      </c>
      <c r="AR17" s="1036" t="s">
        <v>2609</v>
      </c>
      <c r="AS17" s="1036" t="s">
        <v>7219</v>
      </c>
      <c r="AT17" s="1036" t="s">
        <v>7220</v>
      </c>
      <c r="AU17" s="1036" t="s">
        <v>7221</v>
      </c>
      <c r="AV17" s="1036" t="str">
        <f t="shared" si="1"/>
        <v>2:36</v>
      </c>
      <c r="AW17" s="1045" t="s">
        <v>1450</v>
      </c>
    </row>
    <row r="18">
      <c r="A18" s="1112" t="s">
        <v>7222</v>
      </c>
      <c r="B18" s="1113" t="s">
        <v>6799</v>
      </c>
      <c r="C18" s="1028" t="s">
        <v>7223</v>
      </c>
      <c r="D18" s="1114" t="s">
        <v>7224</v>
      </c>
      <c r="E18" s="1068" t="s">
        <v>3869</v>
      </c>
      <c r="F18" s="1068" t="s">
        <v>7225</v>
      </c>
      <c r="G18" s="1068" t="s">
        <v>7226</v>
      </c>
      <c r="H18" s="1069" t="s">
        <v>3661</v>
      </c>
      <c r="I18" s="1069" t="s">
        <v>802</v>
      </c>
      <c r="J18" s="1071" t="s">
        <v>4452</v>
      </c>
      <c r="K18" s="1115" t="s">
        <v>7227</v>
      </c>
      <c r="L18" s="1071" t="s">
        <v>6705</v>
      </c>
      <c r="M18" s="1071" t="s">
        <v>7228</v>
      </c>
      <c r="N18" s="1071" t="s">
        <v>7229</v>
      </c>
      <c r="O18" s="1071" t="s">
        <v>7230</v>
      </c>
      <c r="P18" s="1055" t="s">
        <v>472</v>
      </c>
      <c r="Q18" s="1073" t="s">
        <v>7231</v>
      </c>
      <c r="R18" s="1073" t="s">
        <v>1784</v>
      </c>
      <c r="S18" s="1073" t="s">
        <v>7232</v>
      </c>
      <c r="T18" s="1073" t="s">
        <v>2058</v>
      </c>
      <c r="U18" s="1073" t="s">
        <v>7233</v>
      </c>
      <c r="V18" s="1073" t="s">
        <v>7234</v>
      </c>
      <c r="W18" s="1076" t="s">
        <v>7235</v>
      </c>
      <c r="X18" s="1076" t="s">
        <v>7236</v>
      </c>
      <c r="Y18" s="1076" t="s">
        <v>6954</v>
      </c>
      <c r="Z18" s="1076" t="s">
        <v>7237</v>
      </c>
      <c r="AA18" s="1076" t="s">
        <v>7238</v>
      </c>
      <c r="AB18" s="1076" t="s">
        <v>2805</v>
      </c>
      <c r="AC18" s="1076" t="s">
        <v>7239</v>
      </c>
      <c r="AD18" s="1068" t="s">
        <v>7240</v>
      </c>
      <c r="AE18" s="1068" t="s">
        <v>2922</v>
      </c>
      <c r="AF18" s="1077" t="s">
        <v>7241</v>
      </c>
      <c r="AG18" s="1077" t="s">
        <v>501</v>
      </c>
      <c r="AH18" s="1077" t="s">
        <v>3095</v>
      </c>
      <c r="AI18" s="1077" t="s">
        <v>7242</v>
      </c>
      <c r="AJ18" s="1077" t="s">
        <v>7243</v>
      </c>
      <c r="AK18" s="1077" t="s">
        <v>7244</v>
      </c>
      <c r="AL18" s="1077" t="s">
        <v>1761</v>
      </c>
      <c r="AM18" s="1079" t="s">
        <v>7245</v>
      </c>
      <c r="AN18" s="1079" t="s">
        <v>7246</v>
      </c>
      <c r="AO18" s="1079" t="s">
        <v>2057</v>
      </c>
      <c r="AP18" s="1079" t="s">
        <v>7247</v>
      </c>
      <c r="AQ18" s="1079" t="s">
        <v>7248</v>
      </c>
      <c r="AR18" s="1079" t="s">
        <v>7249</v>
      </c>
      <c r="AS18" s="1079" t="s">
        <v>7219</v>
      </c>
      <c r="AT18" s="1071" t="s">
        <v>7250</v>
      </c>
      <c r="AU18" s="1064" t="s">
        <v>7251</v>
      </c>
      <c r="AV18" s="1036" t="str">
        <f t="shared" si="1"/>
        <v>1:56</v>
      </c>
      <c r="AW18" s="1110"/>
    </row>
    <row r="19" ht="15.75" customHeight="1">
      <c r="A19" s="1046" t="s">
        <v>2606</v>
      </c>
      <c r="B19" s="1027" t="s">
        <v>6799</v>
      </c>
      <c r="C19" s="1116" t="s">
        <v>7223</v>
      </c>
      <c r="D19" s="1061" t="s">
        <v>7252</v>
      </c>
      <c r="E19" s="1082" t="s">
        <v>7253</v>
      </c>
      <c r="F19" s="1100" t="str">
        <f>HYPERLINK("https://www.youtube.com/watch?v=rtR6KkKhM6I","1:59.91")</f>
        <v>1:59.91</v>
      </c>
      <c r="G19" s="1082" t="s">
        <v>7254</v>
      </c>
      <c r="H19" s="1117" t="str">
        <f>HYPERLINK("https://www.youtube.com/watch?v=cg-eipYsN1s","1:54.47")</f>
        <v>1:54.47</v>
      </c>
      <c r="I19" s="1070" t="s">
        <v>7190</v>
      </c>
      <c r="J19" s="1072" t="s">
        <v>4134</v>
      </c>
      <c r="K19" s="1071" t="s">
        <v>7255</v>
      </c>
      <c r="L19" s="1096" t="str">
        <f>HYPERLINK("https://www.youtube.com/watch?v=tJdjPKdAbw4","57.03")</f>
        <v>57.03</v>
      </c>
      <c r="M19" s="1072" t="s">
        <v>5357</v>
      </c>
      <c r="N19" s="1072" t="s">
        <v>7256</v>
      </c>
      <c r="O19" s="1072" t="s">
        <v>2457</v>
      </c>
      <c r="P19" s="1072" t="s">
        <v>7257</v>
      </c>
      <c r="Q19" s="1075" t="s">
        <v>7258</v>
      </c>
      <c r="R19" s="1075" t="s">
        <v>7259</v>
      </c>
      <c r="S19" s="1098" t="str">
        <f>HYPERLINK("https://www.youtube.com/watch?v=_3ms_ZhYFzo","1:18.06")</f>
        <v>1:18.06</v>
      </c>
      <c r="T19" s="1075" t="s">
        <v>7260</v>
      </c>
      <c r="U19" s="1098" t="str">
        <f>HYPERLINK("https://www.youtube.com/watch?v=ZOy_TI3Zw14","2:02.38")</f>
        <v>2:02.38</v>
      </c>
      <c r="V19" s="1075" t="s">
        <v>7234</v>
      </c>
      <c r="W19" s="1084" t="s">
        <v>7261</v>
      </c>
      <c r="X19" s="1084" t="s">
        <v>5396</v>
      </c>
      <c r="Y19" s="1099" t="str">
        <f>HYPERLINK("https://www.youtube.com/watch?v=9NrvSboXXOg","48.25")</f>
        <v>48.25</v>
      </c>
      <c r="Z19" s="1099" t="str">
        <f>HYPERLINK("https://www.youtube.com/watch?v=NwsOKLYrlHA","1:20.36")</f>
        <v>1:20.36</v>
      </c>
      <c r="AA19" s="1099" t="str">
        <f>HYPERLINK("https://www.youtube.com/watch?v=onNUzQt23oU","1:28.94")</f>
        <v>1:28.94</v>
      </c>
      <c r="AB19" s="1099" t="str">
        <f>HYPERLINK("https://www.youtube.com/watch?v=Gu4GucRJZx0","1:20.48")</f>
        <v>1:20.48</v>
      </c>
      <c r="AC19" s="1084" t="s">
        <v>4848</v>
      </c>
      <c r="AD19" s="1100" t="str">
        <f>HYPERLINK("https://www.youtube.com/watch?v=ikF77QyREZg","1:50.34")</f>
        <v>1:50.34</v>
      </c>
      <c r="AE19" s="1082" t="s">
        <v>7007</v>
      </c>
      <c r="AF19" s="1085" t="s">
        <v>7262</v>
      </c>
      <c r="AG19" s="1118" t="str">
        <f>HYPERLINK("https://www.youtube.com/watch?v=KXwTRrVVluY","1:30.62")</f>
        <v>1:30.62</v>
      </c>
      <c r="AH19" s="1085" t="s">
        <v>2467</v>
      </c>
      <c r="AI19" s="1085" t="s">
        <v>7109</v>
      </c>
      <c r="AJ19" s="1085" t="s">
        <v>7263</v>
      </c>
      <c r="AK19" s="1085" t="s">
        <v>468</v>
      </c>
      <c r="AL19" s="1085" t="s">
        <v>7264</v>
      </c>
      <c r="AM19" s="1119" t="str">
        <f>HYPERLINK("https://www.youtube.com/watch?v=BAoEwuQ0LoI","1:25.68")</f>
        <v>1:25.68</v>
      </c>
      <c r="AN19" s="1119" t="str">
        <f>HYPERLINK("https://www.youtube.com/watch?v=F-LtZeEZXek","56.36")</f>
        <v>56.36</v>
      </c>
      <c r="AO19" s="1078" t="s">
        <v>7265</v>
      </c>
      <c r="AP19" s="1078" t="s">
        <v>7266</v>
      </c>
      <c r="AQ19" s="1078" t="s">
        <v>7267</v>
      </c>
      <c r="AR19" s="1119" t="str">
        <f>HYPERLINK("https://www.youtube.com/watch?v=WSIIkWWbKgE","1:21.74")</f>
        <v>1:21.74</v>
      </c>
      <c r="AS19" s="1078" t="s">
        <v>1105</v>
      </c>
      <c r="AT19" s="1096" t="str">
        <f>HYPERLINK("https://www.youtube.com/watch?v=H67SXBLcISI","2:29.09")</f>
        <v>2:29.09</v>
      </c>
      <c r="AU19" s="1086" t="s">
        <v>7268</v>
      </c>
      <c r="AV19" s="1036" t="str">
        <f t="shared" si="1"/>
        <v>2:02</v>
      </c>
      <c r="AW19" s="1120" t="s">
        <v>7269</v>
      </c>
    </row>
    <row r="20">
      <c r="A20" s="1046" t="s">
        <v>1618</v>
      </c>
      <c r="B20" s="1121" t="s">
        <v>6799</v>
      </c>
      <c r="C20" s="1028" t="s">
        <v>7270</v>
      </c>
      <c r="D20" s="1033" t="s">
        <v>7271</v>
      </c>
      <c r="E20" s="1033" t="s">
        <v>7272</v>
      </c>
      <c r="F20" s="1033" t="s">
        <v>7273</v>
      </c>
      <c r="G20" s="1033" t="s">
        <v>7274</v>
      </c>
      <c r="H20" s="1034" t="s">
        <v>7275</v>
      </c>
      <c r="I20" s="1033">
        <v>49.02</v>
      </c>
      <c r="J20" s="1034" t="s">
        <v>7276</v>
      </c>
      <c r="K20" s="1033" t="s">
        <v>7277</v>
      </c>
      <c r="L20" s="1034" t="s">
        <v>6050</v>
      </c>
      <c r="M20" s="1034" t="s">
        <v>7278</v>
      </c>
      <c r="N20" s="1034" t="s">
        <v>7279</v>
      </c>
      <c r="O20" s="1034" t="s">
        <v>7280</v>
      </c>
      <c r="P20" s="1034" t="s">
        <v>3837</v>
      </c>
      <c r="Q20" s="1033" t="s">
        <v>7281</v>
      </c>
      <c r="R20" s="1033" t="s">
        <v>7282</v>
      </c>
      <c r="S20" s="1033" t="s">
        <v>1445</v>
      </c>
      <c r="T20" s="1034" t="s">
        <v>7283</v>
      </c>
      <c r="U20" s="1034" t="s">
        <v>7284</v>
      </c>
      <c r="V20" s="1033" t="s">
        <v>1166</v>
      </c>
      <c r="W20" s="1033" t="s">
        <v>3315</v>
      </c>
      <c r="X20" s="1034" t="s">
        <v>7285</v>
      </c>
      <c r="Y20" s="1034" t="s">
        <v>4932</v>
      </c>
      <c r="Z20" s="1034" t="s">
        <v>5539</v>
      </c>
      <c r="AA20" s="1033" t="s">
        <v>6817</v>
      </c>
      <c r="AB20" s="1034" t="s">
        <v>3584</v>
      </c>
      <c r="AC20" s="1033">
        <v>48.67</v>
      </c>
      <c r="AD20" s="1033" t="s">
        <v>5460</v>
      </c>
      <c r="AE20" s="1033">
        <v>47.81</v>
      </c>
      <c r="AF20" s="1034" t="s">
        <v>7286</v>
      </c>
      <c r="AG20" s="1034" t="s">
        <v>7287</v>
      </c>
      <c r="AH20" s="1034" t="s">
        <v>4561</v>
      </c>
      <c r="AI20" s="1033" t="s">
        <v>7288</v>
      </c>
      <c r="AJ20" s="1033" t="s">
        <v>7289</v>
      </c>
      <c r="AK20" s="1033" t="s">
        <v>2903</v>
      </c>
      <c r="AL20" s="1033">
        <v>57.45</v>
      </c>
      <c r="AM20" s="1033" t="s">
        <v>7082</v>
      </c>
      <c r="AN20" s="1033">
        <v>57.05</v>
      </c>
      <c r="AO20" s="1033" t="s">
        <v>7290</v>
      </c>
      <c r="AP20" s="1033" t="s">
        <v>7291</v>
      </c>
      <c r="AQ20" s="1034" t="s">
        <v>7218</v>
      </c>
      <c r="AR20" s="1034" t="s">
        <v>7292</v>
      </c>
      <c r="AS20" s="1033">
        <v>46.49</v>
      </c>
      <c r="AT20" s="1034" t="s">
        <v>574</v>
      </c>
      <c r="AU20" s="1064" t="s">
        <v>7293</v>
      </c>
      <c r="AV20" s="1064" t="str">
        <f t="shared" si="1"/>
        <v>2:51</v>
      </c>
      <c r="AW20" s="1102" t="s">
        <v>7294</v>
      </c>
    </row>
    <row r="21" ht="15.75" customHeight="1">
      <c r="A21" s="1122" t="s">
        <v>3087</v>
      </c>
      <c r="B21" s="1027" t="s">
        <v>6799</v>
      </c>
      <c r="C21" s="1035" t="s">
        <v>7270</v>
      </c>
      <c r="D21" s="1035" t="s">
        <v>7295</v>
      </c>
      <c r="E21" s="1035" t="s">
        <v>1751</v>
      </c>
      <c r="F21" s="1035" t="s">
        <v>7296</v>
      </c>
      <c r="G21" s="1035" t="s">
        <v>7297</v>
      </c>
      <c r="H21" s="1035" t="s">
        <v>7298</v>
      </c>
      <c r="I21" s="1123" t="s">
        <v>7299</v>
      </c>
      <c r="J21" s="1035" t="s">
        <v>7300</v>
      </c>
      <c r="K21" s="1035" t="s">
        <v>2330</v>
      </c>
      <c r="L21" s="1035" t="s">
        <v>7301</v>
      </c>
      <c r="M21" s="1035" t="s">
        <v>3617</v>
      </c>
      <c r="N21" s="1035" t="s">
        <v>7302</v>
      </c>
      <c r="O21" s="1035" t="s">
        <v>7303</v>
      </c>
      <c r="P21" s="1035" t="s">
        <v>3837</v>
      </c>
      <c r="Q21" s="1035" t="s">
        <v>3757</v>
      </c>
      <c r="R21" s="1073" t="s">
        <v>7304</v>
      </c>
      <c r="S21" s="1035" t="s">
        <v>7305</v>
      </c>
      <c r="T21" s="1035" t="s">
        <v>7306</v>
      </c>
      <c r="U21" s="1035" t="s">
        <v>7307</v>
      </c>
      <c r="V21" s="1035" t="s">
        <v>1049</v>
      </c>
      <c r="W21" s="1035" t="s">
        <v>588</v>
      </c>
      <c r="X21" s="1035" t="s">
        <v>7308</v>
      </c>
      <c r="Y21" s="1035" t="s">
        <v>3059</v>
      </c>
      <c r="Z21" s="1035" t="s">
        <v>7181</v>
      </c>
      <c r="AA21" s="1035" t="s">
        <v>7309</v>
      </c>
      <c r="AB21" s="1035" t="s">
        <v>1716</v>
      </c>
      <c r="AC21" s="1035" t="s">
        <v>6125</v>
      </c>
      <c r="AD21" s="1035" t="s">
        <v>7310</v>
      </c>
      <c r="AE21" s="1035" t="s">
        <v>6954</v>
      </c>
      <c r="AF21" s="1035" t="s">
        <v>7311</v>
      </c>
      <c r="AG21" s="1035" t="s">
        <v>5255</v>
      </c>
      <c r="AH21" s="1035" t="s">
        <v>4113</v>
      </c>
      <c r="AI21" s="1035" t="s">
        <v>7312</v>
      </c>
      <c r="AJ21" s="1035" t="s">
        <v>7313</v>
      </c>
      <c r="AK21" s="1035" t="s">
        <v>305</v>
      </c>
      <c r="AL21" s="1035" t="s">
        <v>5019</v>
      </c>
      <c r="AM21" s="1035" t="s">
        <v>5616</v>
      </c>
      <c r="AN21" s="1035" t="s">
        <v>228</v>
      </c>
      <c r="AO21" s="1035" t="s">
        <v>7314</v>
      </c>
      <c r="AP21" s="1035" t="s">
        <v>7315</v>
      </c>
      <c r="AQ21" s="1035" t="s">
        <v>1456</v>
      </c>
      <c r="AR21" s="1035" t="s">
        <v>1940</v>
      </c>
      <c r="AS21" s="1035" t="s">
        <v>371</v>
      </c>
      <c r="AT21" s="1035" t="s">
        <v>7316</v>
      </c>
      <c r="AU21" s="1035" t="s">
        <v>7317</v>
      </c>
      <c r="AV21" s="1036" t="str">
        <f t="shared" si="1"/>
        <v>6:01</v>
      </c>
      <c r="AW21" s="1091" t="s">
        <v>7318</v>
      </c>
    </row>
    <row r="22" ht="15.75" customHeight="1">
      <c r="A22" s="1124" t="s">
        <v>7319</v>
      </c>
      <c r="B22" s="1027" t="s">
        <v>6799</v>
      </c>
      <c r="C22" s="1028" t="s">
        <v>7320</v>
      </c>
      <c r="D22" s="1061" t="s">
        <v>7321</v>
      </c>
      <c r="E22" s="1068" t="s">
        <v>7322</v>
      </c>
      <c r="F22" s="1068" t="s">
        <v>7323</v>
      </c>
      <c r="G22" s="1068" t="s">
        <v>7324</v>
      </c>
      <c r="H22" s="1069" t="s">
        <v>7325</v>
      </c>
      <c r="I22" s="1069" t="s">
        <v>7326</v>
      </c>
      <c r="J22" s="1071" t="s">
        <v>7327</v>
      </c>
      <c r="K22" s="1071" t="s">
        <v>7328</v>
      </c>
      <c r="L22" s="1071" t="s">
        <v>7329</v>
      </c>
      <c r="M22" s="1071" t="s">
        <v>5052</v>
      </c>
      <c r="N22" s="1071" t="s">
        <v>7330</v>
      </c>
      <c r="O22" s="1071" t="s">
        <v>7185</v>
      </c>
      <c r="P22" s="1071" t="s">
        <v>4050</v>
      </c>
      <c r="Q22" s="1073" t="s">
        <v>7331</v>
      </c>
      <c r="R22" s="1073" t="s">
        <v>7079</v>
      </c>
      <c r="S22" s="1073" t="s">
        <v>7332</v>
      </c>
      <c r="T22" s="1073" t="s">
        <v>7333</v>
      </c>
      <c r="U22" s="1073" t="s">
        <v>7032</v>
      </c>
      <c r="V22" s="1073" t="s">
        <v>7105</v>
      </c>
      <c r="W22" s="1076" t="s">
        <v>7334</v>
      </c>
      <c r="X22" s="1076" t="s">
        <v>6979</v>
      </c>
      <c r="Y22" s="1076" t="s">
        <v>7335</v>
      </c>
      <c r="Z22" s="1076" t="s">
        <v>7336</v>
      </c>
      <c r="AA22" s="1076" t="s">
        <v>7337</v>
      </c>
      <c r="AB22" s="1076" t="s">
        <v>5367</v>
      </c>
      <c r="AC22" s="1084" t="s">
        <v>3568</v>
      </c>
      <c r="AD22" s="1068" t="s">
        <v>7338</v>
      </c>
      <c r="AE22" s="1068" t="s">
        <v>7007</v>
      </c>
      <c r="AF22" s="1077" t="s">
        <v>7339</v>
      </c>
      <c r="AG22" s="1077" t="s">
        <v>7340</v>
      </c>
      <c r="AH22" s="1077" t="s">
        <v>2484</v>
      </c>
      <c r="AI22" s="1077" t="s">
        <v>5479</v>
      </c>
      <c r="AJ22" s="1077" t="s">
        <v>7341</v>
      </c>
      <c r="AK22" s="1077" t="s">
        <v>4621</v>
      </c>
      <c r="AL22" s="1077" t="s">
        <v>3109</v>
      </c>
      <c r="AM22" s="1079" t="s">
        <v>7342</v>
      </c>
      <c r="AN22" s="1079" t="s">
        <v>3756</v>
      </c>
      <c r="AO22" s="1079" t="s">
        <v>7343</v>
      </c>
      <c r="AP22" s="1079" t="s">
        <v>7344</v>
      </c>
      <c r="AQ22" s="1079" t="s">
        <v>7345</v>
      </c>
      <c r="AR22" s="1079" t="s">
        <v>7053</v>
      </c>
      <c r="AS22" s="1079" t="s">
        <v>7346</v>
      </c>
      <c r="AT22" s="1071" t="s">
        <v>7347</v>
      </c>
      <c r="AU22" s="1064" t="s">
        <v>7348</v>
      </c>
      <c r="AV22" s="1036" t="str">
        <f t="shared" si="1"/>
        <v>2:07</v>
      </c>
      <c r="AW22" s="1110"/>
    </row>
    <row r="23" ht="15.75" customHeight="1">
      <c r="A23" s="1026" t="s">
        <v>321</v>
      </c>
      <c r="B23" s="1088" t="s">
        <v>6828</v>
      </c>
      <c r="C23" s="1035" t="s">
        <v>7349</v>
      </c>
      <c r="D23" s="1125" t="s">
        <v>6830</v>
      </c>
      <c r="E23" s="1126" t="s">
        <v>6831</v>
      </c>
      <c r="F23" s="1126" t="s">
        <v>6832</v>
      </c>
      <c r="G23" s="1035" t="s">
        <v>7350</v>
      </c>
      <c r="H23" s="1035" t="s">
        <v>7351</v>
      </c>
      <c r="I23" s="1126" t="s">
        <v>6835</v>
      </c>
      <c r="J23" s="1035" t="s">
        <v>7352</v>
      </c>
      <c r="K23" s="1126" t="s">
        <v>5544</v>
      </c>
      <c r="L23" s="1035" t="s">
        <v>7353</v>
      </c>
      <c r="M23" s="1035" t="s">
        <v>7354</v>
      </c>
      <c r="N23" s="1035" t="s">
        <v>7355</v>
      </c>
      <c r="O23" s="1035" t="s">
        <v>7356</v>
      </c>
      <c r="P23" s="1035" t="s">
        <v>3004</v>
      </c>
      <c r="Q23" s="1035" t="s">
        <v>7357</v>
      </c>
      <c r="R23" s="1035" t="s">
        <v>7358</v>
      </c>
      <c r="S23" s="1035" t="s">
        <v>7359</v>
      </c>
      <c r="T23" s="1126" t="s">
        <v>6843</v>
      </c>
      <c r="U23" s="1035" t="s">
        <v>7360</v>
      </c>
      <c r="V23" s="1035" t="s">
        <v>1754</v>
      </c>
      <c r="W23" s="1035" t="s">
        <v>7361</v>
      </c>
      <c r="X23" s="1035" t="s">
        <v>7362</v>
      </c>
      <c r="Y23" s="1035" t="s">
        <v>2193</v>
      </c>
      <c r="Z23" s="1126" t="s">
        <v>6847</v>
      </c>
      <c r="AA23" s="1126" t="s">
        <v>5396</v>
      </c>
      <c r="AB23" s="1035" t="s">
        <v>7363</v>
      </c>
      <c r="AC23" s="1036" t="s">
        <v>311</v>
      </c>
      <c r="AD23" s="1035" t="s">
        <v>7364</v>
      </c>
      <c r="AE23" s="1035" t="s">
        <v>7365</v>
      </c>
      <c r="AF23" s="1035" t="s">
        <v>7366</v>
      </c>
      <c r="AG23" s="1126" t="s">
        <v>6851</v>
      </c>
      <c r="AH23" s="1126" t="s">
        <v>2113</v>
      </c>
      <c r="AI23" s="1035" t="s">
        <v>7367</v>
      </c>
      <c r="AJ23" s="1035" t="s">
        <v>7368</v>
      </c>
      <c r="AK23" s="1035" t="s">
        <v>4863</v>
      </c>
      <c r="AL23" s="1126" t="s">
        <v>3177</v>
      </c>
      <c r="AM23" s="1035" t="s">
        <v>7005</v>
      </c>
      <c r="AN23" s="1126" t="s">
        <v>112</v>
      </c>
      <c r="AO23" s="1126" t="s">
        <v>6856</v>
      </c>
      <c r="AP23" s="1035" t="s">
        <v>7369</v>
      </c>
      <c r="AQ23" s="1035" t="s">
        <v>5309</v>
      </c>
      <c r="AR23" s="1126" t="s">
        <v>6859</v>
      </c>
      <c r="AS23" s="1035" t="s">
        <v>3320</v>
      </c>
      <c r="AT23" s="1035" t="s">
        <v>7370</v>
      </c>
      <c r="AU23" s="1035" t="s">
        <v>7371</v>
      </c>
      <c r="AV23" s="1036" t="str">
        <f t="shared" si="1"/>
        <v>3:34</v>
      </c>
      <c r="AW23" s="1127" t="s">
        <v>7372</v>
      </c>
    </row>
    <row r="24" ht="15.75" customHeight="1">
      <c r="A24" s="1026" t="s">
        <v>7373</v>
      </c>
      <c r="B24" s="1088" t="s">
        <v>6828</v>
      </c>
      <c r="C24" s="1036" t="s">
        <v>7349</v>
      </c>
      <c r="D24" s="1061" t="s">
        <v>7374</v>
      </c>
      <c r="E24" s="1036" t="s">
        <v>7049</v>
      </c>
      <c r="F24" s="1036" t="s">
        <v>7074</v>
      </c>
      <c r="G24" s="1036" t="s">
        <v>7375</v>
      </c>
      <c r="H24" s="1128" t="s">
        <v>6834</v>
      </c>
      <c r="I24" s="1036" t="s">
        <v>876</v>
      </c>
      <c r="J24" s="1035" t="s">
        <v>7376</v>
      </c>
      <c r="K24" s="1035" t="s">
        <v>7376</v>
      </c>
      <c r="L24" s="1036" t="s">
        <v>7377</v>
      </c>
      <c r="M24" s="1036" t="s">
        <v>4611</v>
      </c>
      <c r="N24" s="1036" t="s">
        <v>7038</v>
      </c>
      <c r="O24" s="1126" t="s">
        <v>6839</v>
      </c>
      <c r="P24" s="1036" t="s">
        <v>6124</v>
      </c>
      <c r="Q24" s="1036" t="s">
        <v>378</v>
      </c>
      <c r="R24" s="1035" t="s">
        <v>7376</v>
      </c>
      <c r="S24" s="1036" t="s">
        <v>7378</v>
      </c>
      <c r="T24" s="1036" t="s">
        <v>372</v>
      </c>
      <c r="U24" s="1036" t="s">
        <v>7379</v>
      </c>
      <c r="V24" s="1036" t="s">
        <v>7380</v>
      </c>
      <c r="W24" s="1036" t="s">
        <v>7381</v>
      </c>
      <c r="X24" s="1036" t="s">
        <v>7159</v>
      </c>
      <c r="Y24" s="1036" t="s">
        <v>7161</v>
      </c>
      <c r="Z24" s="1036" t="s">
        <v>2156</v>
      </c>
      <c r="AA24" s="1036" t="s">
        <v>7382</v>
      </c>
      <c r="AB24" s="1036" t="s">
        <v>7383</v>
      </c>
      <c r="AC24" s="1036" t="s">
        <v>3093</v>
      </c>
      <c r="AD24" s="1036" t="s">
        <v>7384</v>
      </c>
      <c r="AE24" s="1036" t="s">
        <v>7335</v>
      </c>
      <c r="AF24" s="1036" t="s">
        <v>7385</v>
      </c>
      <c r="AG24" s="1036" t="s">
        <v>3440</v>
      </c>
      <c r="AH24" s="1036" t="s">
        <v>7386</v>
      </c>
      <c r="AI24" s="1036" t="s">
        <v>7387</v>
      </c>
      <c r="AJ24" s="1036" t="s">
        <v>7388</v>
      </c>
      <c r="AK24" s="1036" t="s">
        <v>855</v>
      </c>
      <c r="AL24" s="1036" t="s">
        <v>7164</v>
      </c>
      <c r="AM24" s="1036" t="s">
        <v>7389</v>
      </c>
      <c r="AN24" s="1035" t="s">
        <v>7390</v>
      </c>
      <c r="AO24" s="1035" t="s">
        <v>7376</v>
      </c>
      <c r="AP24" s="1036" t="s">
        <v>7391</v>
      </c>
      <c r="AQ24" s="1036" t="s">
        <v>5432</v>
      </c>
      <c r="AR24" s="1036" t="s">
        <v>7392</v>
      </c>
      <c r="AS24" s="1036" t="s">
        <v>7393</v>
      </c>
      <c r="AT24" s="1128" t="s">
        <v>6860</v>
      </c>
      <c r="AU24" s="1035" t="s">
        <v>7394</v>
      </c>
      <c r="AV24" s="1036" t="str">
        <f t="shared" si="1"/>
        <v>3:07</v>
      </c>
      <c r="AW24" s="1094" t="s">
        <v>7395</v>
      </c>
    </row>
    <row r="25" ht="15.75" customHeight="1">
      <c r="A25" s="1081" t="s">
        <v>3960</v>
      </c>
      <c r="B25" s="1027" t="s">
        <v>6799</v>
      </c>
      <c r="C25" s="1116" t="s">
        <v>7396</v>
      </c>
      <c r="D25" s="1061" t="s">
        <v>7397</v>
      </c>
      <c r="E25" s="1082" t="s">
        <v>7398</v>
      </c>
      <c r="F25" s="1082" t="s">
        <v>5352</v>
      </c>
      <c r="G25" s="1082" t="s">
        <v>7399</v>
      </c>
      <c r="H25" s="1070" t="s">
        <v>7400</v>
      </c>
      <c r="I25" s="1070" t="s">
        <v>7299</v>
      </c>
      <c r="J25" s="1072" t="s">
        <v>7292</v>
      </c>
      <c r="K25" s="1072" t="s">
        <v>7401</v>
      </c>
      <c r="L25" s="1072" t="s">
        <v>6650</v>
      </c>
      <c r="M25" s="1072" t="s">
        <v>7402</v>
      </c>
      <c r="N25" s="1072" t="s">
        <v>4194</v>
      </c>
      <c r="O25" s="1072" t="s">
        <v>7403</v>
      </c>
      <c r="P25" s="1072" t="s">
        <v>4702</v>
      </c>
      <c r="Q25" s="1075" t="s">
        <v>7404</v>
      </c>
      <c r="R25" s="1075" t="s">
        <v>4298</v>
      </c>
      <c r="S25" s="1075" t="s">
        <v>5367</v>
      </c>
      <c r="T25" s="1075" t="s">
        <v>7405</v>
      </c>
      <c r="U25" s="1075" t="s">
        <v>7406</v>
      </c>
      <c r="V25" s="1075" t="s">
        <v>7407</v>
      </c>
      <c r="W25" s="1084" t="s">
        <v>7408</v>
      </c>
      <c r="X25" s="1084" t="s">
        <v>3619</v>
      </c>
      <c r="Y25" s="1084" t="s">
        <v>5027</v>
      </c>
      <c r="Z25" s="1084" t="s">
        <v>1510</v>
      </c>
      <c r="AA25" s="1084" t="s">
        <v>7409</v>
      </c>
      <c r="AB25" s="1084" t="s">
        <v>7383</v>
      </c>
      <c r="AC25" s="1084" t="s">
        <v>6744</v>
      </c>
      <c r="AD25" s="1082" t="s">
        <v>5088</v>
      </c>
      <c r="AE25" s="1082" t="s">
        <v>2922</v>
      </c>
      <c r="AF25" s="1085" t="s">
        <v>7410</v>
      </c>
      <c r="AG25" s="1085" t="s">
        <v>7340</v>
      </c>
      <c r="AH25" s="1085" t="s">
        <v>4766</v>
      </c>
      <c r="AI25" s="1085" t="s">
        <v>7411</v>
      </c>
      <c r="AJ25" s="1085" t="s">
        <v>7412</v>
      </c>
      <c r="AK25" s="1085" t="s">
        <v>7413</v>
      </c>
      <c r="AL25" s="1085" t="s">
        <v>4596</v>
      </c>
      <c r="AM25" s="1078" t="s">
        <v>7414</v>
      </c>
      <c r="AN25" s="1078" t="s">
        <v>7415</v>
      </c>
      <c r="AO25" s="1078" t="s">
        <v>7416</v>
      </c>
      <c r="AP25" s="1078" t="s">
        <v>7417</v>
      </c>
      <c r="AQ25" s="1078" t="s">
        <v>7418</v>
      </c>
      <c r="AR25" s="1078" t="s">
        <v>7419</v>
      </c>
      <c r="AS25" s="1078" t="s">
        <v>4741</v>
      </c>
      <c r="AT25" s="1072" t="s">
        <v>7420</v>
      </c>
      <c r="AU25" s="1086" t="s">
        <v>7421</v>
      </c>
      <c r="AV25" s="1036" t="str">
        <f t="shared" si="1"/>
        <v>1:56</v>
      </c>
      <c r="AW25" s="1110"/>
    </row>
    <row r="26" ht="15.75" customHeight="1">
      <c r="A26" s="1122" t="s">
        <v>424</v>
      </c>
      <c r="B26" s="1027" t="s">
        <v>6799</v>
      </c>
      <c r="C26" s="1035" t="s">
        <v>7422</v>
      </c>
      <c r="D26" s="1061" t="s">
        <v>7224</v>
      </c>
      <c r="E26" s="1035" t="s">
        <v>6943</v>
      </c>
      <c r="F26" s="1035" t="s">
        <v>7423</v>
      </c>
      <c r="G26" s="1036" t="s">
        <v>7424</v>
      </c>
      <c r="H26" s="1035" t="s">
        <v>7425</v>
      </c>
      <c r="I26" s="1035" t="s">
        <v>157</v>
      </c>
      <c r="J26" s="1035" t="s">
        <v>1019</v>
      </c>
      <c r="K26" s="1036" t="s">
        <v>7129</v>
      </c>
      <c r="L26" s="1035" t="s">
        <v>7426</v>
      </c>
      <c r="M26" s="1035" t="s">
        <v>7427</v>
      </c>
      <c r="N26" s="1035" t="s">
        <v>7428</v>
      </c>
      <c r="O26" s="1035" t="s">
        <v>7429</v>
      </c>
      <c r="P26" s="1035" t="s">
        <v>7062</v>
      </c>
      <c r="Q26" s="1041" t="s">
        <v>7430</v>
      </c>
      <c r="R26" s="1035" t="s">
        <v>7431</v>
      </c>
      <c r="S26" s="1036" t="s">
        <v>7432</v>
      </c>
      <c r="T26" s="1035" t="s">
        <v>7433</v>
      </c>
      <c r="U26" s="1035" t="s">
        <v>5265</v>
      </c>
      <c r="V26" s="1035" t="s">
        <v>7434</v>
      </c>
      <c r="W26" s="1039" t="str">
        <f>HYPERLINK("https://www.youtube.com/watch?v=nn1ub1z3NYM","1:45.96")</f>
        <v>1:45.96</v>
      </c>
      <c r="X26" s="1035" t="s">
        <v>4457</v>
      </c>
      <c r="Y26" s="1036" t="s">
        <v>7138</v>
      </c>
      <c r="Z26" s="1035" t="s">
        <v>759</v>
      </c>
      <c r="AA26" s="1035" t="s">
        <v>7435</v>
      </c>
      <c r="AB26" s="1035" t="s">
        <v>7436</v>
      </c>
      <c r="AC26" s="1035" t="s">
        <v>7099</v>
      </c>
      <c r="AD26" s="1035" t="s">
        <v>7437</v>
      </c>
      <c r="AE26" s="1041" t="s">
        <v>3755</v>
      </c>
      <c r="AF26" s="1036" t="s">
        <v>7438</v>
      </c>
      <c r="AG26" s="1035" t="s">
        <v>7439</v>
      </c>
      <c r="AH26" s="1035" t="s">
        <v>2467</v>
      </c>
      <c r="AI26" s="1035" t="s">
        <v>7440</v>
      </c>
      <c r="AJ26" s="1036" t="s">
        <v>6379</v>
      </c>
      <c r="AK26" s="1035" t="s">
        <v>7441</v>
      </c>
      <c r="AL26" s="1036" t="s">
        <v>3061</v>
      </c>
      <c r="AM26" s="1036" t="s">
        <v>7442</v>
      </c>
      <c r="AN26" s="1036" t="s">
        <v>1710</v>
      </c>
      <c r="AO26" s="1035" t="s">
        <v>934</v>
      </c>
      <c r="AP26" s="1035" t="s">
        <v>7247</v>
      </c>
      <c r="AQ26" s="1035" t="s">
        <v>7443</v>
      </c>
      <c r="AR26" s="1035" t="s">
        <v>7444</v>
      </c>
      <c r="AS26" s="1035" t="s">
        <v>7445</v>
      </c>
      <c r="AT26" s="1035" t="s">
        <v>7446</v>
      </c>
      <c r="AU26" s="1035" t="s">
        <v>7447</v>
      </c>
      <c r="AV26" s="1036" t="str">
        <f t="shared" si="1"/>
        <v>2:25</v>
      </c>
      <c r="AW26" s="1127" t="s">
        <v>7448</v>
      </c>
    </row>
    <row r="27">
      <c r="A27" s="1129" t="s">
        <v>7449</v>
      </c>
      <c r="B27" s="1130" t="s">
        <v>6799</v>
      </c>
      <c r="C27" s="1035" t="s">
        <v>7450</v>
      </c>
      <c r="D27" s="1114" t="s">
        <v>7451</v>
      </c>
      <c r="E27" s="1035" t="s">
        <v>3686</v>
      </c>
      <c r="F27" s="1035" t="s">
        <v>7452</v>
      </c>
      <c r="G27" s="1035" t="s">
        <v>7453</v>
      </c>
      <c r="H27" s="1035" t="s">
        <v>7454</v>
      </c>
      <c r="I27" s="1035" t="s">
        <v>4234</v>
      </c>
      <c r="J27" s="1035" t="s">
        <v>7455</v>
      </c>
      <c r="K27" s="1035" t="s">
        <v>7456</v>
      </c>
      <c r="L27" s="1035" t="s">
        <v>3782</v>
      </c>
      <c r="M27" s="1035" t="s">
        <v>7457</v>
      </c>
      <c r="N27" s="1035" t="s">
        <v>7458</v>
      </c>
      <c r="O27" s="1035" t="s">
        <v>7459</v>
      </c>
      <c r="P27" s="1035" t="s">
        <v>7335</v>
      </c>
      <c r="Q27" s="1035" t="s">
        <v>3380</v>
      </c>
      <c r="R27" s="1035" t="s">
        <v>2999</v>
      </c>
      <c r="S27" s="1035" t="s">
        <v>5498</v>
      </c>
      <c r="T27" s="1035" t="s">
        <v>6843</v>
      </c>
      <c r="U27" s="1035" t="s">
        <v>7460</v>
      </c>
      <c r="V27" s="1035" t="s">
        <v>4388</v>
      </c>
      <c r="W27" s="1035" t="s">
        <v>7461</v>
      </c>
      <c r="X27" s="1035" t="s">
        <v>7462</v>
      </c>
      <c r="Y27" s="1035" t="s">
        <v>7463</v>
      </c>
      <c r="Z27" s="1035" t="s">
        <v>7464</v>
      </c>
      <c r="AA27" s="1035" t="s">
        <v>7465</v>
      </c>
      <c r="AB27" s="1035"/>
      <c r="AC27" s="1035" t="s">
        <v>7466</v>
      </c>
      <c r="AD27" s="1035" t="s">
        <v>7467</v>
      </c>
      <c r="AE27" s="1035" t="s">
        <v>2993</v>
      </c>
      <c r="AF27" s="1035" t="s">
        <v>7468</v>
      </c>
      <c r="AG27" s="1035" t="s">
        <v>7469</v>
      </c>
      <c r="AH27" s="1035" t="s">
        <v>7470</v>
      </c>
      <c r="AI27" s="1035" t="s">
        <v>4278</v>
      </c>
      <c r="AJ27" s="1035" t="s">
        <v>7471</v>
      </c>
      <c r="AK27" s="1035" t="s">
        <v>7068</v>
      </c>
      <c r="AL27" s="1035" t="s">
        <v>2280</v>
      </c>
      <c r="AM27" s="1035" t="s">
        <v>7472</v>
      </c>
      <c r="AN27" s="1035" t="s">
        <v>4666</v>
      </c>
      <c r="AO27" s="1035" t="s">
        <v>2057</v>
      </c>
      <c r="AP27" s="1035" t="s">
        <v>7473</v>
      </c>
      <c r="AQ27" s="1035" t="s">
        <v>7474</v>
      </c>
      <c r="AR27" s="1035" t="s">
        <v>5731</v>
      </c>
      <c r="AS27" s="1035" t="s">
        <v>7475</v>
      </c>
      <c r="AT27" s="1035" t="s">
        <v>6504</v>
      </c>
      <c r="AU27" s="1035" t="s">
        <v>7476</v>
      </c>
      <c r="AV27" s="1036" t="str">
        <f t="shared" si="1"/>
        <v>2:05</v>
      </c>
      <c r="AW27" s="1094"/>
    </row>
    <row r="28" ht="15.75" customHeight="1">
      <c r="A28" s="1046" t="s">
        <v>2139</v>
      </c>
      <c r="B28" s="1121" t="s">
        <v>6828</v>
      </c>
      <c r="C28" s="1028" t="s">
        <v>7450</v>
      </c>
      <c r="D28" s="1055" t="s">
        <v>7477</v>
      </c>
      <c r="E28" s="1055" t="s">
        <v>7478</v>
      </c>
      <c r="F28" s="1055" t="s">
        <v>7479</v>
      </c>
      <c r="G28" s="1055" t="s">
        <v>7480</v>
      </c>
      <c r="H28" s="1055" t="s">
        <v>7481</v>
      </c>
      <c r="I28" s="1055" t="s">
        <v>7482</v>
      </c>
      <c r="J28" s="1131" t="s">
        <v>6836</v>
      </c>
      <c r="K28" s="1055" t="s">
        <v>7483</v>
      </c>
      <c r="L28" s="1055" t="s">
        <v>7353</v>
      </c>
      <c r="M28" s="1131" t="s">
        <v>6837</v>
      </c>
      <c r="N28" s="1131" t="s">
        <v>6838</v>
      </c>
      <c r="O28" s="1055" t="s">
        <v>7484</v>
      </c>
      <c r="P28" s="1131" t="s">
        <v>6840</v>
      </c>
      <c r="Q28" s="1131" t="s">
        <v>6841</v>
      </c>
      <c r="R28" s="1055" t="s">
        <v>7485</v>
      </c>
      <c r="S28" s="1131" t="s">
        <v>6468</v>
      </c>
      <c r="T28" s="1055" t="s">
        <v>7486</v>
      </c>
      <c r="U28" s="1055" t="s">
        <v>5433</v>
      </c>
      <c r="V28" s="1131" t="s">
        <v>6845</v>
      </c>
      <c r="W28" s="1131" t="s">
        <v>6846</v>
      </c>
      <c r="X28" s="1055" t="s">
        <v>5363</v>
      </c>
      <c r="Y28" s="1055" t="s">
        <v>7487</v>
      </c>
      <c r="Z28" s="1055" t="s">
        <v>7488</v>
      </c>
      <c r="AA28" s="1055" t="s">
        <v>7216</v>
      </c>
      <c r="AB28" s="1055" t="s">
        <v>7489</v>
      </c>
      <c r="AC28" s="1055" t="s">
        <v>5327</v>
      </c>
      <c r="AD28" s="1055" t="s">
        <v>7490</v>
      </c>
      <c r="AE28" s="1055" t="s">
        <v>147</v>
      </c>
      <c r="AF28" s="1055" t="s">
        <v>7491</v>
      </c>
      <c r="AG28" s="1055" t="s">
        <v>7111</v>
      </c>
      <c r="AH28" s="1055" t="s">
        <v>7492</v>
      </c>
      <c r="AI28" s="1055" t="s">
        <v>7211</v>
      </c>
      <c r="AJ28" s="1055" t="s">
        <v>7493</v>
      </c>
      <c r="AK28" s="1055" t="s">
        <v>7494</v>
      </c>
      <c r="AL28" s="1055" t="s">
        <v>2900</v>
      </c>
      <c r="AM28" s="1055" t="s">
        <v>7441</v>
      </c>
      <c r="AN28" s="1055" t="s">
        <v>4411</v>
      </c>
      <c r="AO28" s="1055" t="s">
        <v>5731</v>
      </c>
      <c r="AP28" s="1055" t="s">
        <v>7495</v>
      </c>
      <c r="AQ28" s="1055" t="s">
        <v>768</v>
      </c>
      <c r="AR28" s="1055" t="s">
        <v>7496</v>
      </c>
      <c r="AS28" s="1055" t="s">
        <v>7497</v>
      </c>
      <c r="AT28" s="1055" t="s">
        <v>7498</v>
      </c>
      <c r="AU28" s="1064" t="s">
        <v>6896</v>
      </c>
      <c r="AV28" s="1036" t="str">
        <f t="shared" si="1"/>
        <v>2:50</v>
      </c>
      <c r="AW28" s="1132"/>
    </row>
    <row r="29">
      <c r="A29" s="1046" t="s">
        <v>1441</v>
      </c>
      <c r="B29" s="1121" t="s">
        <v>6799</v>
      </c>
      <c r="C29" s="1028" t="s">
        <v>7499</v>
      </c>
      <c r="D29" s="1114" t="s">
        <v>7500</v>
      </c>
      <c r="E29" s="1068" t="s">
        <v>7398</v>
      </c>
      <c r="F29" s="1068" t="s">
        <v>7501</v>
      </c>
      <c r="G29" s="1068" t="s">
        <v>7502</v>
      </c>
      <c r="H29" s="1069" t="s">
        <v>7503</v>
      </c>
      <c r="I29" s="1069" t="s">
        <v>2671</v>
      </c>
      <c r="J29" s="1071" t="s">
        <v>7504</v>
      </c>
      <c r="K29" s="1071" t="s">
        <v>6150</v>
      </c>
      <c r="L29" s="1071" t="s">
        <v>7505</v>
      </c>
      <c r="M29" s="1071" t="s">
        <v>7506</v>
      </c>
      <c r="N29" s="1071" t="s">
        <v>7507</v>
      </c>
      <c r="O29" s="1071" t="s">
        <v>7508</v>
      </c>
      <c r="P29" s="1071" t="s">
        <v>3001</v>
      </c>
      <c r="Q29" s="1073" t="s">
        <v>7509</v>
      </c>
      <c r="R29" s="1073" t="s">
        <v>7510</v>
      </c>
      <c r="S29" s="1073" t="s">
        <v>7511</v>
      </c>
      <c r="T29" s="1073" t="s">
        <v>7512</v>
      </c>
      <c r="U29" s="1073" t="s">
        <v>7513</v>
      </c>
      <c r="V29" s="1073" t="s">
        <v>7514</v>
      </c>
      <c r="W29" s="1076" t="s">
        <v>7515</v>
      </c>
      <c r="X29" s="1076" t="s">
        <v>7516</v>
      </c>
      <c r="Y29" s="1076" t="s">
        <v>7517</v>
      </c>
      <c r="Z29" s="1076" t="s">
        <v>7518</v>
      </c>
      <c r="AA29" s="1035" t="s">
        <v>1577</v>
      </c>
      <c r="AB29" s="1076" t="s">
        <v>7519</v>
      </c>
      <c r="AC29" s="1076" t="s">
        <v>4848</v>
      </c>
      <c r="AD29" s="1068" t="s">
        <v>7520</v>
      </c>
      <c r="AE29" s="1068" t="s">
        <v>311</v>
      </c>
      <c r="AF29" s="1077" t="s">
        <v>7521</v>
      </c>
      <c r="AG29" s="1077" t="s">
        <v>2976</v>
      </c>
      <c r="AH29" s="1077" t="s">
        <v>4113</v>
      </c>
      <c r="AI29" s="1077" t="s">
        <v>7522</v>
      </c>
      <c r="AJ29" s="1077" t="s">
        <v>7523</v>
      </c>
      <c r="AK29" s="1077" t="s">
        <v>171</v>
      </c>
      <c r="AL29" s="1077" t="s">
        <v>2259</v>
      </c>
      <c r="AM29" s="1079" t="s">
        <v>7524</v>
      </c>
      <c r="AN29" s="1079" t="s">
        <v>7166</v>
      </c>
      <c r="AO29" s="1079" t="s">
        <v>7525</v>
      </c>
      <c r="AP29" s="1079" t="s">
        <v>7526</v>
      </c>
      <c r="AQ29" s="1079" t="s">
        <v>7527</v>
      </c>
      <c r="AR29" s="1079" t="s">
        <v>7528</v>
      </c>
      <c r="AS29" s="1079" t="s">
        <v>1365</v>
      </c>
      <c r="AT29" s="1071" t="s">
        <v>7529</v>
      </c>
      <c r="AU29" s="1064" t="s">
        <v>7530</v>
      </c>
      <c r="AV29" s="1036" t="str">
        <f t="shared" si="1"/>
        <v>3:31</v>
      </c>
      <c r="AW29" s="1110"/>
    </row>
    <row r="30" ht="15.75" customHeight="1">
      <c r="A30" s="1124" t="s">
        <v>7531</v>
      </c>
      <c r="B30" s="1027" t="s">
        <v>6799</v>
      </c>
      <c r="C30" s="1028" t="s">
        <v>7532</v>
      </c>
      <c r="D30" s="1061" t="s">
        <v>7533</v>
      </c>
      <c r="E30" s="1082" t="s">
        <v>479</v>
      </c>
      <c r="F30" s="1082" t="s">
        <v>7534</v>
      </c>
      <c r="G30" s="1082" t="s">
        <v>7535</v>
      </c>
      <c r="H30" s="1070" t="s">
        <v>7536</v>
      </c>
      <c r="I30" s="1070" t="s">
        <v>157</v>
      </c>
      <c r="J30" s="1072" t="s">
        <v>7537</v>
      </c>
      <c r="K30" s="1072" t="s">
        <v>1289</v>
      </c>
      <c r="L30" s="1072" t="s">
        <v>4561</v>
      </c>
      <c r="M30" s="1072" t="s">
        <v>7538</v>
      </c>
      <c r="N30" s="1072" t="s">
        <v>7333</v>
      </c>
      <c r="O30" s="1072" t="s">
        <v>7539</v>
      </c>
      <c r="P30" s="1072" t="s">
        <v>7540</v>
      </c>
      <c r="Q30" s="1075" t="s">
        <v>7541</v>
      </c>
      <c r="R30" s="1075" t="s">
        <v>7542</v>
      </c>
      <c r="S30" s="1075" t="s">
        <v>2057</v>
      </c>
      <c r="T30" s="1075" t="s">
        <v>6979</v>
      </c>
      <c r="U30" s="1075" t="s">
        <v>7543</v>
      </c>
      <c r="V30" s="1075" t="s">
        <v>7434</v>
      </c>
      <c r="W30" s="1084" t="s">
        <v>7544</v>
      </c>
      <c r="X30" s="1084" t="s">
        <v>6904</v>
      </c>
      <c r="Y30" s="1084" t="s">
        <v>7545</v>
      </c>
      <c r="Z30" s="1084" t="s">
        <v>7546</v>
      </c>
      <c r="AA30" s="1084" t="s">
        <v>7547</v>
      </c>
      <c r="AB30" s="1084" t="s">
        <v>2277</v>
      </c>
      <c r="AC30" s="1084" t="s">
        <v>3128</v>
      </c>
      <c r="AD30" s="1082" t="s">
        <v>7548</v>
      </c>
      <c r="AE30" s="1082" t="s">
        <v>3351</v>
      </c>
      <c r="AF30" s="1085" t="s">
        <v>6927</v>
      </c>
      <c r="AG30" s="1085" t="s">
        <v>7549</v>
      </c>
      <c r="AH30" s="1085" t="s">
        <v>5858</v>
      </c>
      <c r="AI30" s="1085" t="s">
        <v>7550</v>
      </c>
      <c r="AJ30" s="1085" t="s">
        <v>7551</v>
      </c>
      <c r="AK30" s="1085" t="s">
        <v>7552</v>
      </c>
      <c r="AL30" s="1085" t="s">
        <v>4538</v>
      </c>
      <c r="AM30" s="1078" t="s">
        <v>7553</v>
      </c>
      <c r="AN30" s="1078" t="s">
        <v>4538</v>
      </c>
      <c r="AO30" s="1078" t="s">
        <v>3415</v>
      </c>
      <c r="AP30" s="1078" t="s">
        <v>7554</v>
      </c>
      <c r="AQ30" s="1078" t="s">
        <v>7555</v>
      </c>
      <c r="AR30" s="1078" t="s">
        <v>7556</v>
      </c>
      <c r="AS30" s="1078" t="s">
        <v>4699</v>
      </c>
      <c r="AT30" s="1072" t="s">
        <v>7557</v>
      </c>
      <c r="AU30" s="1086" t="s">
        <v>7558</v>
      </c>
      <c r="AV30" s="1036" t="str">
        <f t="shared" si="1"/>
        <v>2:54</v>
      </c>
      <c r="AW30" s="1110"/>
    </row>
    <row r="31">
      <c r="A31" s="1122" t="s">
        <v>1993</v>
      </c>
      <c r="B31" s="1130" t="s">
        <v>6799</v>
      </c>
      <c r="C31" s="1035" t="s">
        <v>7559</v>
      </c>
      <c r="D31" s="1055" t="s">
        <v>7560</v>
      </c>
      <c r="E31" s="1035" t="s">
        <v>7561</v>
      </c>
      <c r="F31" s="1035" t="s">
        <v>7562</v>
      </c>
      <c r="G31" s="1035" t="s">
        <v>7563</v>
      </c>
      <c r="H31" s="1055" t="s">
        <v>7564</v>
      </c>
      <c r="I31" s="1035" t="s">
        <v>7565</v>
      </c>
      <c r="J31" s="1035" t="s">
        <v>7566</v>
      </c>
      <c r="K31" s="1035" t="s">
        <v>7567</v>
      </c>
      <c r="L31" s="1035" t="s">
        <v>3071</v>
      </c>
      <c r="M31" s="1035" t="s">
        <v>7568</v>
      </c>
      <c r="N31" s="1035" t="s">
        <v>6947</v>
      </c>
      <c r="O31" s="1035" t="s">
        <v>2074</v>
      </c>
      <c r="P31" s="1035" t="s">
        <v>2917</v>
      </c>
      <c r="Q31" s="1035" t="s">
        <v>827</v>
      </c>
      <c r="R31" s="1035" t="s">
        <v>7569</v>
      </c>
      <c r="S31" s="1035" t="s">
        <v>7570</v>
      </c>
      <c r="T31" s="1035" t="s">
        <v>7571</v>
      </c>
      <c r="U31" s="1035" t="s">
        <v>5482</v>
      </c>
      <c r="V31" s="1035" t="s">
        <v>7572</v>
      </c>
      <c r="W31" s="1035" t="s">
        <v>7573</v>
      </c>
      <c r="X31" s="1035" t="s">
        <v>7574</v>
      </c>
      <c r="Y31" s="1035" t="s">
        <v>3226</v>
      </c>
      <c r="Z31" s="1035" t="s">
        <v>7575</v>
      </c>
      <c r="AA31" s="1076" t="s">
        <v>1193</v>
      </c>
      <c r="AB31" s="1035" t="s">
        <v>7576</v>
      </c>
      <c r="AC31" s="1035" t="s">
        <v>7577</v>
      </c>
      <c r="AD31" s="1035" t="s">
        <v>7578</v>
      </c>
      <c r="AE31" s="1035" t="s">
        <v>3118</v>
      </c>
      <c r="AF31" s="1035" t="s">
        <v>7579</v>
      </c>
      <c r="AG31" s="1035" t="s">
        <v>567</v>
      </c>
      <c r="AH31" s="1035" t="s">
        <v>1600</v>
      </c>
      <c r="AI31" s="1035" t="s">
        <v>7288</v>
      </c>
      <c r="AJ31" s="1035" t="s">
        <v>7580</v>
      </c>
      <c r="AK31" s="1035" t="s">
        <v>7211</v>
      </c>
      <c r="AL31" s="1035" t="s">
        <v>2714</v>
      </c>
      <c r="AM31" s="1035" t="s">
        <v>7581</v>
      </c>
      <c r="AN31" s="1035" t="s">
        <v>6539</v>
      </c>
      <c r="AO31" s="1035" t="s">
        <v>4433</v>
      </c>
      <c r="AP31" s="1035" t="s">
        <v>7582</v>
      </c>
      <c r="AQ31" s="1035" t="s">
        <v>2532</v>
      </c>
      <c r="AR31" s="1035" t="s">
        <v>7583</v>
      </c>
      <c r="AS31" s="1035" t="s">
        <v>254</v>
      </c>
      <c r="AT31" s="1035" t="s">
        <v>7584</v>
      </c>
      <c r="AU31" s="1035" t="s">
        <v>7585</v>
      </c>
      <c r="AV31" s="1035" t="str">
        <f t="shared" si="1"/>
        <v>4:11</v>
      </c>
      <c r="AW31" s="1127" t="s">
        <v>7586</v>
      </c>
    </row>
    <row r="32">
      <c r="A32" s="1122" t="s">
        <v>975</v>
      </c>
      <c r="B32" s="1130" t="s">
        <v>6799</v>
      </c>
      <c r="C32" s="1035" t="s">
        <v>7587</v>
      </c>
      <c r="D32" s="1114" t="s">
        <v>7588</v>
      </c>
      <c r="E32" s="1035" t="s">
        <v>6943</v>
      </c>
      <c r="F32" s="1035" t="s">
        <v>7589</v>
      </c>
      <c r="G32" s="1035" t="s">
        <v>7590</v>
      </c>
      <c r="H32" s="1035" t="s">
        <v>7591</v>
      </c>
      <c r="I32" s="1035" t="s">
        <v>1327</v>
      </c>
      <c r="J32" s="1035" t="s">
        <v>7592</v>
      </c>
      <c r="K32" s="1035" t="s">
        <v>3215</v>
      </c>
      <c r="L32" s="1035" t="s">
        <v>3408</v>
      </c>
      <c r="M32" s="1035" t="s">
        <v>7593</v>
      </c>
      <c r="N32" s="1035" t="s">
        <v>6674</v>
      </c>
      <c r="O32" s="1035" t="s">
        <v>7058</v>
      </c>
      <c r="P32" s="1035" t="s">
        <v>7062</v>
      </c>
      <c r="Q32" s="1035" t="s">
        <v>7594</v>
      </c>
      <c r="R32" s="1035" t="s">
        <v>7595</v>
      </c>
      <c r="S32" s="1035" t="s">
        <v>7596</v>
      </c>
      <c r="T32" s="1035" t="s">
        <v>7597</v>
      </c>
      <c r="U32" s="1035" t="s">
        <v>7041</v>
      </c>
      <c r="V32" s="1035" t="s">
        <v>7598</v>
      </c>
      <c r="W32" s="1035" t="s">
        <v>7158</v>
      </c>
      <c r="X32" s="1035" t="s">
        <v>7084</v>
      </c>
      <c r="Y32" s="1035" t="s">
        <v>4383</v>
      </c>
      <c r="Z32" s="1035" t="s">
        <v>7599</v>
      </c>
      <c r="AA32" s="1035" t="s">
        <v>4621</v>
      </c>
      <c r="AB32" s="1035" t="s">
        <v>7600</v>
      </c>
      <c r="AC32" s="1035" t="s">
        <v>7601</v>
      </c>
      <c r="AD32" s="1035" t="s">
        <v>7602</v>
      </c>
      <c r="AE32" s="1035" t="s">
        <v>3118</v>
      </c>
      <c r="AF32" s="1035" t="s">
        <v>7603</v>
      </c>
      <c r="AG32" s="1035" t="s">
        <v>7604</v>
      </c>
      <c r="AH32" s="1035" t="s">
        <v>4113</v>
      </c>
      <c r="AI32" s="1035" t="s">
        <v>7605</v>
      </c>
      <c r="AJ32" s="1035" t="s">
        <v>7606</v>
      </c>
      <c r="AK32" s="1035" t="s">
        <v>7607</v>
      </c>
      <c r="AL32" s="1035" t="s">
        <v>7608</v>
      </c>
      <c r="AM32" s="1035" t="s">
        <v>7609</v>
      </c>
      <c r="AN32" s="1035" t="s">
        <v>2243</v>
      </c>
      <c r="AO32" s="1035" t="s">
        <v>7496</v>
      </c>
      <c r="AP32" s="1035" t="s">
        <v>7610</v>
      </c>
      <c r="AQ32" s="1035" t="s">
        <v>3818</v>
      </c>
      <c r="AR32" s="1035" t="s">
        <v>7416</v>
      </c>
      <c r="AS32" s="1035" t="s">
        <v>1070</v>
      </c>
      <c r="AT32" s="1035" t="s">
        <v>7611</v>
      </c>
      <c r="AU32" s="1035" t="s">
        <v>7612</v>
      </c>
      <c r="AV32" s="1036" t="str">
        <f t="shared" si="1"/>
        <v>2:25</v>
      </c>
      <c r="AW32" s="1127" t="s">
        <v>7613</v>
      </c>
    </row>
    <row r="33" ht="15.75" customHeight="1">
      <c r="A33" s="1122" t="s">
        <v>3553</v>
      </c>
      <c r="B33" s="1027" t="s">
        <v>6799</v>
      </c>
      <c r="C33" s="1036" t="s">
        <v>7614</v>
      </c>
      <c r="D33" s="1061" t="s">
        <v>7615</v>
      </c>
      <c r="E33" s="1036" t="s">
        <v>7616</v>
      </c>
      <c r="F33" s="1036" t="s">
        <v>7617</v>
      </c>
      <c r="G33" s="1036" t="s">
        <v>7618</v>
      </c>
      <c r="H33" s="1036" t="s">
        <v>7351</v>
      </c>
      <c r="I33" s="1036" t="s">
        <v>7619</v>
      </c>
      <c r="J33" s="1036" t="s">
        <v>7528</v>
      </c>
      <c r="K33" s="1036" t="s">
        <v>7620</v>
      </c>
      <c r="L33" s="1036" t="s">
        <v>7065</v>
      </c>
      <c r="M33" s="1036" t="s">
        <v>3673</v>
      </c>
      <c r="N33" s="1036" t="s">
        <v>6331</v>
      </c>
      <c r="O33" s="1036" t="s">
        <v>7621</v>
      </c>
      <c r="P33" s="1036" t="s">
        <v>7622</v>
      </c>
      <c r="Q33" s="1036" t="s">
        <v>7623</v>
      </c>
      <c r="R33" s="1036" t="s">
        <v>7624</v>
      </c>
      <c r="S33" s="1036" t="s">
        <v>7300</v>
      </c>
      <c r="T33" s="1036" t="s">
        <v>3745</v>
      </c>
      <c r="U33" s="1036" t="s">
        <v>7625</v>
      </c>
      <c r="V33" s="1036" t="s">
        <v>7626</v>
      </c>
      <c r="W33" s="1036" t="s">
        <v>7627</v>
      </c>
      <c r="X33" s="1036" t="s">
        <v>7628</v>
      </c>
      <c r="Y33" s="1036" t="s">
        <v>7629</v>
      </c>
      <c r="Z33" s="1036" t="s">
        <v>7630</v>
      </c>
      <c r="AA33" s="1036" t="s">
        <v>7631</v>
      </c>
      <c r="AB33" s="1036" t="s">
        <v>7632</v>
      </c>
      <c r="AC33" s="1036" t="s">
        <v>2426</v>
      </c>
      <c r="AD33" s="1036" t="s">
        <v>7633</v>
      </c>
      <c r="AE33" s="1036" t="s">
        <v>1136</v>
      </c>
      <c r="AF33" s="1036" t="s">
        <v>7634</v>
      </c>
      <c r="AG33" s="1036" t="s">
        <v>5238</v>
      </c>
      <c r="AH33" s="1036" t="s">
        <v>2093</v>
      </c>
      <c r="AI33" s="1036" t="s">
        <v>7635</v>
      </c>
      <c r="AJ33" s="1036" t="s">
        <v>7636</v>
      </c>
      <c r="AK33" s="1036" t="s">
        <v>4530</v>
      </c>
      <c r="AL33" s="1036" t="s">
        <v>7637</v>
      </c>
      <c r="AM33" s="1036" t="s">
        <v>7638</v>
      </c>
      <c r="AN33" s="1036" t="s">
        <v>3432</v>
      </c>
      <c r="AO33" s="1036" t="s">
        <v>7129</v>
      </c>
      <c r="AP33" s="1036" t="s">
        <v>7639</v>
      </c>
      <c r="AQ33" s="1036" t="s">
        <v>7640</v>
      </c>
      <c r="AR33" s="1036" t="s">
        <v>7051</v>
      </c>
      <c r="AS33" s="1036" t="s">
        <v>3883</v>
      </c>
      <c r="AT33" s="1036" t="s">
        <v>7641</v>
      </c>
      <c r="AU33" s="1036" t="s">
        <v>7642</v>
      </c>
      <c r="AV33" s="1036" t="str">
        <f t="shared" si="1"/>
        <v>2:44</v>
      </c>
      <c r="AW33" s="1045"/>
    </row>
    <row r="34" ht="15.75" customHeight="1">
      <c r="A34" s="1122" t="s">
        <v>1484</v>
      </c>
      <c r="B34" s="1133" t="s">
        <v>6863</v>
      </c>
      <c r="C34" s="1035" t="s">
        <v>7643</v>
      </c>
      <c r="D34" s="1134" t="s">
        <v>6865</v>
      </c>
      <c r="E34" s="1135" t="s">
        <v>6866</v>
      </c>
      <c r="F34" s="1134" t="s">
        <v>6867</v>
      </c>
      <c r="G34" s="1035" t="s">
        <v>7644</v>
      </c>
      <c r="H34" s="1134" t="s">
        <v>6868</v>
      </c>
      <c r="I34" s="1036" t="s">
        <v>557</v>
      </c>
      <c r="J34" s="1082" t="s">
        <v>7645</v>
      </c>
      <c r="K34" s="1036" t="s">
        <v>7333</v>
      </c>
      <c r="L34" s="1082" t="s">
        <v>3429</v>
      </c>
      <c r="M34" s="1036" t="s">
        <v>7079</v>
      </c>
      <c r="N34" s="1134" t="s">
        <v>6873</v>
      </c>
      <c r="O34" s="1036" t="s">
        <v>7646</v>
      </c>
      <c r="P34" s="1082" t="s">
        <v>1285</v>
      </c>
      <c r="Q34" s="1135" t="s">
        <v>6875</v>
      </c>
      <c r="R34" s="1134" t="s">
        <v>6876</v>
      </c>
      <c r="S34" s="1036" t="s">
        <v>855</v>
      </c>
      <c r="T34" s="1082" t="s">
        <v>3537</v>
      </c>
      <c r="U34" s="1135" t="s">
        <v>6879</v>
      </c>
      <c r="V34" s="1134" t="s">
        <v>6880</v>
      </c>
      <c r="W34" s="1036" t="s">
        <v>7647</v>
      </c>
      <c r="X34" s="1134" t="s">
        <v>6882</v>
      </c>
      <c r="Y34" s="1036" t="s">
        <v>7648</v>
      </c>
      <c r="Z34" s="1068" t="s">
        <v>7305</v>
      </c>
      <c r="AA34" s="1036" t="s">
        <v>7649</v>
      </c>
      <c r="AB34" s="1082" t="s">
        <v>7650</v>
      </c>
      <c r="AC34" s="1035" t="s">
        <v>7651</v>
      </c>
      <c r="AD34" s="1136" t="s">
        <v>7652</v>
      </c>
      <c r="AE34" s="1137" t="s">
        <v>7653</v>
      </c>
      <c r="AF34" s="1136" t="s">
        <v>7654</v>
      </c>
      <c r="AG34" s="1138" t="s">
        <v>5478</v>
      </c>
      <c r="AH34" s="1134" t="s">
        <v>3782</v>
      </c>
      <c r="AI34" s="1135" t="s">
        <v>6887</v>
      </c>
      <c r="AJ34" s="1082" t="s">
        <v>7655</v>
      </c>
      <c r="AK34" s="1036" t="s">
        <v>4638</v>
      </c>
      <c r="AL34" s="1134" t="s">
        <v>2645</v>
      </c>
      <c r="AM34" s="1036" t="s">
        <v>7656</v>
      </c>
      <c r="AN34" s="1082" t="s">
        <v>4475</v>
      </c>
      <c r="AO34" s="1135" t="s">
        <v>6891</v>
      </c>
      <c r="AP34" s="1134" t="s">
        <v>6892</v>
      </c>
      <c r="AQ34" s="1135" t="s">
        <v>6893</v>
      </c>
      <c r="AR34" s="1134" t="s">
        <v>6894</v>
      </c>
      <c r="AS34" s="1036" t="s">
        <v>509</v>
      </c>
      <c r="AT34" s="1134" t="s">
        <v>6895</v>
      </c>
      <c r="AU34" s="1035" t="s">
        <v>6896</v>
      </c>
      <c r="AV34" s="1036" t="str">
        <f t="shared" si="1"/>
        <v>2:24</v>
      </c>
      <c r="AW34" s="1127"/>
    </row>
    <row r="35" ht="15.75" customHeight="1">
      <c r="A35" s="1026" t="s">
        <v>7657</v>
      </c>
      <c r="B35" s="1113" t="s">
        <v>6799</v>
      </c>
      <c r="C35" s="1035" t="s">
        <v>7658</v>
      </c>
      <c r="D35" s="1061" t="s">
        <v>7659</v>
      </c>
      <c r="E35" s="1035" t="s">
        <v>7660</v>
      </c>
      <c r="F35" s="1035" t="s">
        <v>7661</v>
      </c>
      <c r="G35" s="1035" t="s">
        <v>6700</v>
      </c>
      <c r="H35" s="1035" t="s">
        <v>7662</v>
      </c>
      <c r="I35" s="1035" t="s">
        <v>7663</v>
      </c>
      <c r="J35" s="1035" t="s">
        <v>1783</v>
      </c>
      <c r="K35" s="1035" t="s">
        <v>7152</v>
      </c>
      <c r="L35" s="1035" t="s">
        <v>6956</v>
      </c>
      <c r="M35" s="1035" t="s">
        <v>7664</v>
      </c>
      <c r="N35" s="1035" t="s">
        <v>7665</v>
      </c>
      <c r="O35" s="1035" t="s">
        <v>7666</v>
      </c>
      <c r="P35" s="1035" t="s">
        <v>3455</v>
      </c>
      <c r="Q35" s="1035" t="s">
        <v>7667</v>
      </c>
      <c r="R35" s="1035" t="s">
        <v>7668</v>
      </c>
      <c r="S35" s="1035" t="s">
        <v>2661</v>
      </c>
      <c r="T35" s="1036" t="s">
        <v>7669</v>
      </c>
      <c r="U35" s="1036" t="s">
        <v>7670</v>
      </c>
      <c r="V35" s="1035" t="s">
        <v>1175</v>
      </c>
      <c r="W35" s="1035" t="s">
        <v>7671</v>
      </c>
      <c r="X35" s="1035" t="s">
        <v>7672</v>
      </c>
      <c r="Y35" s="1035" t="s">
        <v>7673</v>
      </c>
      <c r="Z35" s="1035" t="s">
        <v>1542</v>
      </c>
      <c r="AA35" s="1035" t="s">
        <v>7574</v>
      </c>
      <c r="AB35" s="1035" t="s">
        <v>7674</v>
      </c>
      <c r="AC35" s="1035" t="s">
        <v>4950</v>
      </c>
      <c r="AD35" s="1035" t="s">
        <v>7675</v>
      </c>
      <c r="AE35" s="1035" t="s">
        <v>4711</v>
      </c>
      <c r="AF35" s="1036" t="s">
        <v>7676</v>
      </c>
      <c r="AG35" s="1035" t="s">
        <v>156</v>
      </c>
      <c r="AH35" s="1035" t="s">
        <v>7677</v>
      </c>
      <c r="AI35" s="1035" t="s">
        <v>7678</v>
      </c>
      <c r="AJ35" s="1035" t="s">
        <v>7679</v>
      </c>
      <c r="AK35" s="1035" t="s">
        <v>7680</v>
      </c>
      <c r="AL35" s="1035" t="s">
        <v>7681</v>
      </c>
      <c r="AM35" s="1035" t="s">
        <v>2754</v>
      </c>
      <c r="AN35" s="1035" t="s">
        <v>7264</v>
      </c>
      <c r="AO35" s="1039" t="str">
        <f>HYPERLINK("https://clips.twitch.tv/AltruisticEmpathicManateeDoritosChip","1:20.90")</f>
        <v>1:20.90</v>
      </c>
      <c r="AP35" s="1035" t="s">
        <v>7682</v>
      </c>
      <c r="AQ35" s="1035" t="s">
        <v>7683</v>
      </c>
      <c r="AR35" s="1035" t="s">
        <v>7684</v>
      </c>
      <c r="AS35" s="1035" t="s">
        <v>7219</v>
      </c>
      <c r="AT35" s="1035" t="s">
        <v>7685</v>
      </c>
      <c r="AU35" s="1035" t="s">
        <v>7686</v>
      </c>
      <c r="AV35" s="1036" t="str">
        <f t="shared" si="1"/>
        <v>2:40</v>
      </c>
      <c r="AW35" s="1094" t="s">
        <v>7687</v>
      </c>
    </row>
    <row r="36" ht="15.75" customHeight="1">
      <c r="A36" s="1081" t="s">
        <v>3336</v>
      </c>
      <c r="B36" s="1088" t="s">
        <v>6828</v>
      </c>
      <c r="C36" s="1028" t="s">
        <v>7688</v>
      </c>
      <c r="D36" s="1061" t="s">
        <v>7689</v>
      </c>
      <c r="E36" s="1068" t="s">
        <v>7690</v>
      </c>
      <c r="F36" s="1068" t="s">
        <v>7691</v>
      </c>
      <c r="G36" s="1139" t="s">
        <v>6833</v>
      </c>
      <c r="H36" s="1069" t="s">
        <v>7692</v>
      </c>
      <c r="I36" s="1069" t="s">
        <v>557</v>
      </c>
      <c r="J36" s="1071" t="s">
        <v>3047</v>
      </c>
      <c r="K36" s="1071" t="s">
        <v>7693</v>
      </c>
      <c r="L36" s="1071" t="s">
        <v>7694</v>
      </c>
      <c r="M36" s="1071" t="s">
        <v>7695</v>
      </c>
      <c r="N36" s="1072" t="s">
        <v>598</v>
      </c>
      <c r="O36" s="1071" t="s">
        <v>7696</v>
      </c>
      <c r="P36" s="1071" t="s">
        <v>147</v>
      </c>
      <c r="Q36" s="1073" t="s">
        <v>7697</v>
      </c>
      <c r="R36" s="1073" t="s">
        <v>6921</v>
      </c>
      <c r="S36" s="1075" t="s">
        <v>7184</v>
      </c>
      <c r="T36" s="1073" t="s">
        <v>7524</v>
      </c>
      <c r="U36" s="1075" t="s">
        <v>7698</v>
      </c>
      <c r="V36" s="1075" t="s">
        <v>3084</v>
      </c>
      <c r="W36" s="1076" t="s">
        <v>7699</v>
      </c>
      <c r="X36" s="1076" t="s">
        <v>722</v>
      </c>
      <c r="Y36" s="1076" t="s">
        <v>3004</v>
      </c>
      <c r="Z36" s="1076" t="s">
        <v>7700</v>
      </c>
      <c r="AA36" s="1076" t="s">
        <v>4489</v>
      </c>
      <c r="AB36" s="1076" t="s">
        <v>7701</v>
      </c>
      <c r="AC36" s="1084" t="s">
        <v>5842</v>
      </c>
      <c r="AD36" s="1068" t="s">
        <v>7702</v>
      </c>
      <c r="AE36" s="1082" t="s">
        <v>7703</v>
      </c>
      <c r="AF36" s="1077" t="s">
        <v>7704</v>
      </c>
      <c r="AG36" s="1077" t="s">
        <v>7705</v>
      </c>
      <c r="AH36" s="1077" t="s">
        <v>2551</v>
      </c>
      <c r="AI36" s="1077" t="s">
        <v>7706</v>
      </c>
      <c r="AJ36" s="1077" t="s">
        <v>7707</v>
      </c>
      <c r="AK36" s="1077" t="s">
        <v>7708</v>
      </c>
      <c r="AL36" s="1085" t="s">
        <v>7709</v>
      </c>
      <c r="AM36" s="1079" t="s">
        <v>7710</v>
      </c>
      <c r="AN36" s="1079" t="s">
        <v>3477</v>
      </c>
      <c r="AO36" s="1079" t="s">
        <v>7711</v>
      </c>
      <c r="AP36" s="1079" t="s">
        <v>7712</v>
      </c>
      <c r="AQ36" s="1079" t="s">
        <v>3245</v>
      </c>
      <c r="AR36" s="1079" t="s">
        <v>6894</v>
      </c>
      <c r="AS36" s="1078" t="s">
        <v>2616</v>
      </c>
      <c r="AT36" s="1071" t="s">
        <v>7713</v>
      </c>
      <c r="AU36" s="1064" t="s">
        <v>7714</v>
      </c>
      <c r="AV36" s="1036" t="str">
        <f t="shared" si="1"/>
        <v>2:51</v>
      </c>
      <c r="AW36" s="1102" t="s">
        <v>7715</v>
      </c>
    </row>
    <row r="37" ht="15.75" customHeight="1">
      <c r="A37" s="1122" t="s">
        <v>2606</v>
      </c>
      <c r="B37" s="1140" t="s">
        <v>6863</v>
      </c>
      <c r="C37" s="1036" t="s">
        <v>7716</v>
      </c>
      <c r="D37" s="1061" t="s">
        <v>7717</v>
      </c>
      <c r="E37" s="1036" t="s">
        <v>7718</v>
      </c>
      <c r="F37" s="1036" t="s">
        <v>7719</v>
      </c>
      <c r="G37" s="1036" t="s">
        <v>7720</v>
      </c>
      <c r="H37" s="1036" t="s">
        <v>7721</v>
      </c>
      <c r="I37" s="1036" t="s">
        <v>1013</v>
      </c>
      <c r="J37" s="1036" t="s">
        <v>7722</v>
      </c>
      <c r="K37" s="1036" t="s">
        <v>7571</v>
      </c>
      <c r="L37" s="1036" t="s">
        <v>3151</v>
      </c>
      <c r="M37" s="1036" t="s">
        <v>7510</v>
      </c>
      <c r="N37" s="1036" t="s">
        <v>7723</v>
      </c>
      <c r="O37" s="1036" t="s">
        <v>7724</v>
      </c>
      <c r="P37" s="1141" t="s">
        <v>4321</v>
      </c>
      <c r="Q37" s="1036" t="s">
        <v>6577</v>
      </c>
      <c r="R37" s="1036" t="s">
        <v>7725</v>
      </c>
      <c r="S37" s="1036" t="s">
        <v>852</v>
      </c>
      <c r="T37" s="1036" t="s">
        <v>7726</v>
      </c>
      <c r="U37" s="1036" t="s">
        <v>7727</v>
      </c>
      <c r="V37" s="1036" t="s">
        <v>231</v>
      </c>
      <c r="W37" s="1036" t="s">
        <v>7728</v>
      </c>
      <c r="X37" s="1036" t="s">
        <v>598</v>
      </c>
      <c r="Y37" s="1036" t="s">
        <v>3187</v>
      </c>
      <c r="Z37" s="1036" t="s">
        <v>7729</v>
      </c>
      <c r="AA37" s="1036" t="s">
        <v>7550</v>
      </c>
      <c r="AB37" s="1036" t="s">
        <v>3355</v>
      </c>
      <c r="AC37" s="1036" t="s">
        <v>1634</v>
      </c>
      <c r="AD37" s="1036" t="s">
        <v>7730</v>
      </c>
      <c r="AE37" s="1036" t="s">
        <v>2222</v>
      </c>
      <c r="AF37" s="1141" t="s">
        <v>2065</v>
      </c>
      <c r="AG37" s="1036" t="s">
        <v>7731</v>
      </c>
      <c r="AH37" s="1036" t="s">
        <v>7732</v>
      </c>
      <c r="AI37" s="1036" t="s">
        <v>7733</v>
      </c>
      <c r="AJ37" s="1036" t="s">
        <v>7734</v>
      </c>
      <c r="AK37" s="1036" t="s">
        <v>5615</v>
      </c>
      <c r="AL37" s="1036" t="s">
        <v>7735</v>
      </c>
      <c r="AM37" s="1141" t="s">
        <v>6890</v>
      </c>
      <c r="AN37" s="1135" t="s">
        <v>1095</v>
      </c>
      <c r="AO37" s="1036" t="s">
        <v>4936</v>
      </c>
      <c r="AP37" s="1036" t="s">
        <v>7736</v>
      </c>
      <c r="AQ37" s="1036" t="s">
        <v>7737</v>
      </c>
      <c r="AR37" s="1036" t="s">
        <v>7101</v>
      </c>
      <c r="AS37" s="1141" t="s">
        <v>5102</v>
      </c>
      <c r="AT37" s="1036" t="s">
        <v>7738</v>
      </c>
      <c r="AU37" s="1036" t="s">
        <v>7739</v>
      </c>
      <c r="AV37" s="1036" t="str">
        <f t="shared" si="1"/>
        <v>3:15</v>
      </c>
      <c r="AW37" s="1094" t="s">
        <v>7740</v>
      </c>
    </row>
    <row r="38">
      <c r="A38" s="1046" t="s">
        <v>1155</v>
      </c>
      <c r="B38" s="1121" t="s">
        <v>6799</v>
      </c>
      <c r="C38" s="1028" t="s">
        <v>7741</v>
      </c>
      <c r="D38" s="1114" t="s">
        <v>7742</v>
      </c>
      <c r="E38" s="1068" t="s">
        <v>7743</v>
      </c>
      <c r="F38" s="1068" t="s">
        <v>7744</v>
      </c>
      <c r="G38" s="1068" t="s">
        <v>7745</v>
      </c>
      <c r="H38" s="1069" t="s">
        <v>7746</v>
      </c>
      <c r="I38" s="1069" t="s">
        <v>3128</v>
      </c>
      <c r="J38" s="1071" t="s">
        <v>1530</v>
      </c>
      <c r="K38" s="1071" t="s">
        <v>7024</v>
      </c>
      <c r="L38" s="1071" t="s">
        <v>3131</v>
      </c>
      <c r="M38" s="1071" t="s">
        <v>7747</v>
      </c>
      <c r="N38" s="1071" t="s">
        <v>7748</v>
      </c>
      <c r="O38" s="1071" t="s">
        <v>7749</v>
      </c>
      <c r="P38" s="1071" t="s">
        <v>6954</v>
      </c>
      <c r="Q38" s="1073" t="s">
        <v>7750</v>
      </c>
      <c r="R38" s="1073" t="s">
        <v>7751</v>
      </c>
      <c r="S38" s="1073" t="s">
        <v>7752</v>
      </c>
      <c r="T38" s="1073" t="s">
        <v>7753</v>
      </c>
      <c r="U38" s="1073" t="s">
        <v>7754</v>
      </c>
      <c r="V38" s="1073" t="s">
        <v>7755</v>
      </c>
      <c r="W38" s="1076" t="s">
        <v>7756</v>
      </c>
      <c r="X38" s="1076" t="s">
        <v>7757</v>
      </c>
      <c r="Y38" s="1076" t="s">
        <v>4301</v>
      </c>
      <c r="Z38" s="1076" t="s">
        <v>759</v>
      </c>
      <c r="AA38" s="1076" t="s">
        <v>7758</v>
      </c>
      <c r="AB38" s="1076" t="s">
        <v>5024</v>
      </c>
      <c r="AC38" s="1076" t="s">
        <v>1897</v>
      </c>
      <c r="AD38" s="1068" t="s">
        <v>7759</v>
      </c>
      <c r="AE38" s="1068" t="s">
        <v>4301</v>
      </c>
      <c r="AF38" s="1077" t="s">
        <v>7760</v>
      </c>
      <c r="AG38" s="1077" t="s">
        <v>5685</v>
      </c>
      <c r="AH38" s="1077" t="s">
        <v>2790</v>
      </c>
      <c r="AI38" s="1077" t="s">
        <v>7761</v>
      </c>
      <c r="AJ38" s="1077" t="s">
        <v>7762</v>
      </c>
      <c r="AK38" s="1077" t="s">
        <v>7672</v>
      </c>
      <c r="AL38" s="1077" t="s">
        <v>2622</v>
      </c>
      <c r="AM38" s="1079" t="s">
        <v>7763</v>
      </c>
      <c r="AN38" s="1079" t="s">
        <v>7764</v>
      </c>
      <c r="AO38" s="1079" t="s">
        <v>7765</v>
      </c>
      <c r="AP38" s="1079" t="s">
        <v>7766</v>
      </c>
      <c r="AQ38" s="1079" t="s">
        <v>7345</v>
      </c>
      <c r="AR38" s="1079" t="s">
        <v>7767</v>
      </c>
      <c r="AS38" s="1079" t="s">
        <v>3844</v>
      </c>
      <c r="AT38" s="1071" t="s">
        <v>7768</v>
      </c>
      <c r="AU38" s="1064" t="s">
        <v>7769</v>
      </c>
      <c r="AV38" s="1036" t="str">
        <f t="shared" si="1"/>
        <v>1:34</v>
      </c>
      <c r="AW38" s="1110"/>
    </row>
    <row r="39" ht="15.75" customHeight="1">
      <c r="A39" s="1046" t="s">
        <v>5227</v>
      </c>
      <c r="B39" s="1140" t="s">
        <v>6863</v>
      </c>
      <c r="C39" s="1116" t="s">
        <v>7770</v>
      </c>
      <c r="D39" s="1061" t="s">
        <v>7771</v>
      </c>
      <c r="E39" s="1082" t="s">
        <v>7772</v>
      </c>
      <c r="F39" s="1082" t="s">
        <v>7773</v>
      </c>
      <c r="G39" s="1082" t="s">
        <v>7774</v>
      </c>
      <c r="H39" s="1070" t="s">
        <v>7775</v>
      </c>
      <c r="I39" s="1142" t="s">
        <v>117</v>
      </c>
      <c r="J39" s="1143" t="s">
        <v>6869</v>
      </c>
      <c r="K39" s="1072" t="s">
        <v>2722</v>
      </c>
      <c r="L39" s="1143" t="s">
        <v>6871</v>
      </c>
      <c r="M39" s="1143" t="s">
        <v>6872</v>
      </c>
      <c r="N39" s="1072" t="s">
        <v>7776</v>
      </c>
      <c r="O39" s="1143" t="s">
        <v>6874</v>
      </c>
      <c r="P39" s="1072" t="s">
        <v>157</v>
      </c>
      <c r="Q39" s="1075" t="s">
        <v>7777</v>
      </c>
      <c r="R39" s="1075" t="s">
        <v>7778</v>
      </c>
      <c r="S39" s="1144" t="s">
        <v>6877</v>
      </c>
      <c r="T39" s="1144" t="s">
        <v>6878</v>
      </c>
      <c r="U39" s="1075" t="s">
        <v>7779</v>
      </c>
      <c r="V39" s="1075" t="s">
        <v>999</v>
      </c>
      <c r="W39" s="1145" t="s">
        <v>6881</v>
      </c>
      <c r="X39" s="1084" t="s">
        <v>3081</v>
      </c>
      <c r="Y39" s="1084" t="s">
        <v>1013</v>
      </c>
      <c r="Z39" s="1084" t="s">
        <v>5512</v>
      </c>
      <c r="AA39" s="1084" t="s">
        <v>7288</v>
      </c>
      <c r="AB39" s="1145" t="s">
        <v>6884</v>
      </c>
      <c r="AC39" s="1084" t="s">
        <v>5737</v>
      </c>
      <c r="AD39" s="1146" t="s">
        <v>6885</v>
      </c>
      <c r="AE39" s="1082" t="s">
        <v>7780</v>
      </c>
      <c r="AF39" s="1085" t="s">
        <v>7781</v>
      </c>
      <c r="AG39" s="1147" t="s">
        <v>6886</v>
      </c>
      <c r="AH39" s="1085" t="s">
        <v>2409</v>
      </c>
      <c r="AI39" s="1085" t="s">
        <v>7782</v>
      </c>
      <c r="AJ39" s="1085" t="s">
        <v>7783</v>
      </c>
      <c r="AK39" s="1147" t="s">
        <v>6889</v>
      </c>
      <c r="AL39" s="1085" t="s">
        <v>7784</v>
      </c>
      <c r="AM39" s="1078" t="s">
        <v>4365</v>
      </c>
      <c r="AN39" s="1079" t="s">
        <v>4411</v>
      </c>
      <c r="AO39" s="1078" t="s">
        <v>7785</v>
      </c>
      <c r="AP39" s="1078" t="s">
        <v>7786</v>
      </c>
      <c r="AQ39" s="1078" t="s">
        <v>7787</v>
      </c>
      <c r="AR39" s="1078" t="s">
        <v>7788</v>
      </c>
      <c r="AS39" s="1078" t="s">
        <v>3755</v>
      </c>
      <c r="AT39" s="1072" t="s">
        <v>7789</v>
      </c>
      <c r="AU39" s="1086" t="s">
        <v>7790</v>
      </c>
      <c r="AV39" s="1036" t="str">
        <f t="shared" si="1"/>
        <v>1:58</v>
      </c>
      <c r="AW39" s="1110"/>
    </row>
    <row r="40" ht="15.75" customHeight="1">
      <c r="A40" s="1026" t="s">
        <v>2375</v>
      </c>
      <c r="B40" s="1027" t="s">
        <v>6799</v>
      </c>
      <c r="C40" s="1036" t="s">
        <v>7770</v>
      </c>
      <c r="D40" s="1061" t="s">
        <v>7791</v>
      </c>
      <c r="E40" s="1036" t="s">
        <v>7792</v>
      </c>
      <c r="F40" s="1036" t="s">
        <v>7793</v>
      </c>
      <c r="G40" s="1036" t="s">
        <v>7794</v>
      </c>
      <c r="H40" s="1036" t="s">
        <v>7360</v>
      </c>
      <c r="I40" s="1036" t="s">
        <v>5648</v>
      </c>
      <c r="J40" s="1036" t="s">
        <v>7795</v>
      </c>
      <c r="K40" s="1036" t="s">
        <v>2946</v>
      </c>
      <c r="L40" s="1036" t="s">
        <v>7796</v>
      </c>
      <c r="M40" s="1036" t="s">
        <v>7797</v>
      </c>
      <c r="N40" s="1036" t="s">
        <v>1808</v>
      </c>
      <c r="O40" s="1036" t="s">
        <v>7798</v>
      </c>
      <c r="P40" s="1036" t="s">
        <v>4104</v>
      </c>
      <c r="Q40" s="1036" t="s">
        <v>1663</v>
      </c>
      <c r="R40" s="1036" t="s">
        <v>7751</v>
      </c>
      <c r="S40" s="1036" t="s">
        <v>7378</v>
      </c>
      <c r="T40" s="1036" t="s">
        <v>7799</v>
      </c>
      <c r="U40" s="1036" t="s">
        <v>7800</v>
      </c>
      <c r="V40" s="1036" t="s">
        <v>7801</v>
      </c>
      <c r="W40" s="1036" t="s">
        <v>7802</v>
      </c>
      <c r="X40" s="1036" t="s">
        <v>7803</v>
      </c>
      <c r="Y40" s="1036" t="s">
        <v>157</v>
      </c>
      <c r="Z40" s="1036" t="s">
        <v>6146</v>
      </c>
      <c r="AA40" s="1036" t="s">
        <v>7340</v>
      </c>
      <c r="AB40" s="1036" t="s">
        <v>6908</v>
      </c>
      <c r="AC40" s="1036" t="s">
        <v>4950</v>
      </c>
      <c r="AD40" s="1036" t="s">
        <v>7804</v>
      </c>
      <c r="AE40" s="1036" t="s">
        <v>157</v>
      </c>
      <c r="AF40" s="1036" t="s">
        <v>7805</v>
      </c>
      <c r="AG40" s="1036" t="s">
        <v>6058</v>
      </c>
      <c r="AH40" s="1036" t="s">
        <v>4096</v>
      </c>
      <c r="AI40" s="1036" t="s">
        <v>7806</v>
      </c>
      <c r="AJ40" s="1036" t="s">
        <v>7762</v>
      </c>
      <c r="AK40" s="1036" t="s">
        <v>7807</v>
      </c>
      <c r="AL40" s="1036" t="s">
        <v>7808</v>
      </c>
      <c r="AM40" s="1036" t="s">
        <v>7809</v>
      </c>
      <c r="AN40" s="1036" t="s">
        <v>7810</v>
      </c>
      <c r="AO40" s="1036" t="s">
        <v>7811</v>
      </c>
      <c r="AP40" s="1036" t="s">
        <v>7812</v>
      </c>
      <c r="AQ40" s="1036" t="s">
        <v>7813</v>
      </c>
      <c r="AR40" s="1036" t="s">
        <v>7814</v>
      </c>
      <c r="AS40" s="1036" t="s">
        <v>3390</v>
      </c>
      <c r="AT40" s="1036" t="s">
        <v>7815</v>
      </c>
      <c r="AU40" s="1036" t="s">
        <v>7371</v>
      </c>
      <c r="AV40" s="1036" t="str">
        <f t="shared" si="1"/>
        <v>2:27</v>
      </c>
      <c r="AW40" s="1094"/>
    </row>
    <row r="41" ht="15.75" customHeight="1">
      <c r="A41" s="1046" t="s">
        <v>2472</v>
      </c>
      <c r="B41" s="1148" t="s">
        <v>6828</v>
      </c>
      <c r="C41" s="1028" t="s">
        <v>7816</v>
      </c>
      <c r="D41" s="1068" t="s">
        <v>7817</v>
      </c>
      <c r="E41" s="1055" t="s">
        <v>5590</v>
      </c>
      <c r="F41" s="1055" t="s">
        <v>7818</v>
      </c>
      <c r="G41" s="1068" t="s">
        <v>7819</v>
      </c>
      <c r="H41" s="1069" t="s">
        <v>7820</v>
      </c>
      <c r="I41" s="1055" t="s">
        <v>846</v>
      </c>
      <c r="J41" s="1055" t="s">
        <v>7352</v>
      </c>
      <c r="K41" s="1055" t="s">
        <v>7428</v>
      </c>
      <c r="L41" s="1055" t="s">
        <v>1753</v>
      </c>
      <c r="M41" s="1055" t="s">
        <v>7821</v>
      </c>
      <c r="N41" s="1071" t="s">
        <v>7822</v>
      </c>
      <c r="O41" s="1055" t="s">
        <v>7823</v>
      </c>
      <c r="P41" s="1071" t="s">
        <v>7601</v>
      </c>
      <c r="Q41" s="1055" t="s">
        <v>1750</v>
      </c>
      <c r="R41" s="1055" t="s">
        <v>4908</v>
      </c>
      <c r="S41" s="1073" t="s">
        <v>7328</v>
      </c>
      <c r="T41" s="1055" t="s">
        <v>4789</v>
      </c>
      <c r="U41" s="1073" t="s">
        <v>7824</v>
      </c>
      <c r="V41" s="1055" t="s">
        <v>2268</v>
      </c>
      <c r="W41" s="1055" t="s">
        <v>7825</v>
      </c>
      <c r="X41" s="1055" t="s">
        <v>7064</v>
      </c>
      <c r="Y41" s="1055" t="s">
        <v>7365</v>
      </c>
      <c r="Z41" s="1055" t="s">
        <v>2432</v>
      </c>
      <c r="AA41" s="1076" t="s">
        <v>7826</v>
      </c>
      <c r="AB41" s="1055" t="s">
        <v>3384</v>
      </c>
      <c r="AC41" s="1055" t="s">
        <v>7827</v>
      </c>
      <c r="AD41" s="1055" t="s">
        <v>7828</v>
      </c>
      <c r="AE41" s="1105" t="s">
        <v>6849</v>
      </c>
      <c r="AF41" s="1055" t="s">
        <v>7829</v>
      </c>
      <c r="AG41" s="1055" t="s">
        <v>7441</v>
      </c>
      <c r="AH41" s="1055" t="s">
        <v>7830</v>
      </c>
      <c r="AI41" s="1077" t="s">
        <v>7831</v>
      </c>
      <c r="AJ41" s="1055" t="s">
        <v>7832</v>
      </c>
      <c r="AK41" s="1055" t="s">
        <v>3047</v>
      </c>
      <c r="AL41" s="1055" t="s">
        <v>1600</v>
      </c>
      <c r="AM41" s="1055" t="s">
        <v>7806</v>
      </c>
      <c r="AN41" s="1079" t="s">
        <v>2228</v>
      </c>
      <c r="AO41" s="1055" t="s">
        <v>4372</v>
      </c>
      <c r="AP41" s="1055" t="s">
        <v>7833</v>
      </c>
      <c r="AQ41" s="1079" t="s">
        <v>5188</v>
      </c>
      <c r="AR41" s="1055" t="s">
        <v>7834</v>
      </c>
      <c r="AS41" s="1149" t="s">
        <v>1561</v>
      </c>
      <c r="AT41" s="1055" t="s">
        <v>7835</v>
      </c>
      <c r="AU41" s="1064" t="s">
        <v>7836</v>
      </c>
      <c r="AV41" s="1035" t="s">
        <v>6437</v>
      </c>
      <c r="AW41" s="1102" t="s">
        <v>7837</v>
      </c>
    </row>
    <row r="42" ht="15.75" customHeight="1">
      <c r="A42" s="1046" t="s">
        <v>2212</v>
      </c>
      <c r="B42" s="1148" t="s">
        <v>6828</v>
      </c>
      <c r="C42" s="1028" t="s">
        <v>7838</v>
      </c>
      <c r="D42" s="1061" t="s">
        <v>7839</v>
      </c>
      <c r="E42" s="1068" t="s">
        <v>7840</v>
      </c>
      <c r="F42" s="1068" t="s">
        <v>7841</v>
      </c>
      <c r="G42" s="1068" t="s">
        <v>7842</v>
      </c>
      <c r="H42" s="1069" t="s">
        <v>7843</v>
      </c>
      <c r="I42" s="1069" t="s">
        <v>2309</v>
      </c>
      <c r="J42" s="1071" t="s">
        <v>7844</v>
      </c>
      <c r="K42" s="1071" t="s">
        <v>3138</v>
      </c>
      <c r="L42" s="1071" t="s">
        <v>4511</v>
      </c>
      <c r="M42" s="1071" t="s">
        <v>971</v>
      </c>
      <c r="N42" s="1071" t="s">
        <v>7845</v>
      </c>
      <c r="O42" s="1071" t="s">
        <v>7846</v>
      </c>
      <c r="P42" s="1071" t="s">
        <v>4848</v>
      </c>
      <c r="Q42" s="1073" t="s">
        <v>7847</v>
      </c>
      <c r="R42" s="1073" t="s">
        <v>7848</v>
      </c>
      <c r="S42" s="1073" t="s">
        <v>7101</v>
      </c>
      <c r="T42" s="1073" t="s">
        <v>7845</v>
      </c>
      <c r="U42" s="1073" t="s">
        <v>7849</v>
      </c>
      <c r="V42" s="1073" t="s">
        <v>5040</v>
      </c>
      <c r="W42" s="1076" t="s">
        <v>7515</v>
      </c>
      <c r="X42" s="1076" t="s">
        <v>4643</v>
      </c>
      <c r="Y42" s="1076" t="s">
        <v>7850</v>
      </c>
      <c r="Z42" s="1076" t="s">
        <v>7851</v>
      </c>
      <c r="AA42" s="1076" t="s">
        <v>3440</v>
      </c>
      <c r="AB42" s="1076" t="s">
        <v>7128</v>
      </c>
      <c r="AC42" s="1076" t="s">
        <v>1466</v>
      </c>
      <c r="AD42" s="1068" t="s">
        <v>7852</v>
      </c>
      <c r="AE42" s="1068" t="s">
        <v>7853</v>
      </c>
      <c r="AF42" s="1077" t="s">
        <v>7854</v>
      </c>
      <c r="AG42" s="1077" t="s">
        <v>156</v>
      </c>
      <c r="AH42" s="1077" t="s">
        <v>7830</v>
      </c>
      <c r="AI42" s="1077" t="s">
        <v>7605</v>
      </c>
      <c r="AJ42" s="1150" t="s">
        <v>6853</v>
      </c>
      <c r="AK42" s="1077" t="s">
        <v>7632</v>
      </c>
      <c r="AL42" s="1077" t="s">
        <v>7855</v>
      </c>
      <c r="AM42" s="1079" t="s">
        <v>7856</v>
      </c>
      <c r="AN42" s="1079" t="s">
        <v>7857</v>
      </c>
      <c r="AO42" s="1079" t="s">
        <v>7858</v>
      </c>
      <c r="AP42" s="1079" t="s">
        <v>7859</v>
      </c>
      <c r="AQ42" s="1079" t="s">
        <v>6362</v>
      </c>
      <c r="AR42" s="1079" t="s">
        <v>7860</v>
      </c>
      <c r="AS42" s="1079" t="s">
        <v>5095</v>
      </c>
      <c r="AT42" s="1071" t="s">
        <v>7861</v>
      </c>
      <c r="AU42" s="1151" t="s">
        <v>7862</v>
      </c>
      <c r="AV42" s="1036" t="str">
        <f t="shared" ref="AV42:AV54" si="2">TEXT(AU42-C42,"m:ss")</f>
        <v>4:24</v>
      </c>
      <c r="AW42" s="1065"/>
    </row>
    <row r="43">
      <c r="A43" s="1122" t="s">
        <v>1389</v>
      </c>
      <c r="B43" s="1121" t="s">
        <v>6828</v>
      </c>
      <c r="C43" s="1028" t="s">
        <v>7863</v>
      </c>
      <c r="D43" s="1152" t="s">
        <v>7864</v>
      </c>
      <c r="E43" s="1068" t="s">
        <v>3497</v>
      </c>
      <c r="F43" s="1068" t="s">
        <v>7865</v>
      </c>
      <c r="G43" s="1068" t="s">
        <v>7866</v>
      </c>
      <c r="H43" s="1055" t="s">
        <v>7867</v>
      </c>
      <c r="I43" s="1069" t="s">
        <v>4231</v>
      </c>
      <c r="J43" s="1071" t="s">
        <v>7868</v>
      </c>
      <c r="K43" s="1071" t="s">
        <v>7869</v>
      </c>
      <c r="L43" s="1153" t="s">
        <v>1400</v>
      </c>
      <c r="M43" s="1071" t="s">
        <v>7870</v>
      </c>
      <c r="N43" s="1071" t="s">
        <v>7553</v>
      </c>
      <c r="O43" s="1071" t="s">
        <v>7871</v>
      </c>
      <c r="P43" s="1071" t="s">
        <v>7161</v>
      </c>
      <c r="Q43" s="1073" t="s">
        <v>7872</v>
      </c>
      <c r="R43" s="1154" t="s">
        <v>6842</v>
      </c>
      <c r="S43" s="1073" t="s">
        <v>2058</v>
      </c>
      <c r="T43" s="1073" t="s">
        <v>7873</v>
      </c>
      <c r="U43" s="1073" t="s">
        <v>7874</v>
      </c>
      <c r="V43" s="1073" t="s">
        <v>7875</v>
      </c>
      <c r="W43" s="1076" t="s">
        <v>7876</v>
      </c>
      <c r="X43" s="1076" t="s">
        <v>7877</v>
      </c>
      <c r="Y43" s="1155" t="s">
        <v>509</v>
      </c>
      <c r="Z43" s="1076" t="s">
        <v>7700</v>
      </c>
      <c r="AA43" s="1035" t="s">
        <v>7753</v>
      </c>
      <c r="AB43" s="1076" t="s">
        <v>7878</v>
      </c>
      <c r="AC43" s="1104" t="s">
        <v>4672</v>
      </c>
      <c r="AD43" s="1068" t="s">
        <v>7879</v>
      </c>
      <c r="AE43" s="1068" t="s">
        <v>2222</v>
      </c>
      <c r="AF43" s="1077" t="s">
        <v>7880</v>
      </c>
      <c r="AG43" s="1077" t="s">
        <v>7288</v>
      </c>
      <c r="AH43" s="1077" t="s">
        <v>242</v>
      </c>
      <c r="AI43" s="1077" t="s">
        <v>2046</v>
      </c>
      <c r="AJ43" s="1077" t="s">
        <v>7881</v>
      </c>
      <c r="AK43" s="1077" t="s">
        <v>3123</v>
      </c>
      <c r="AL43" s="1077" t="s">
        <v>3848</v>
      </c>
      <c r="AM43" s="1079" t="s">
        <v>7882</v>
      </c>
      <c r="AN43" s="1079" t="s">
        <v>5092</v>
      </c>
      <c r="AO43" s="1079" t="s">
        <v>6150</v>
      </c>
      <c r="AP43" s="1079" t="s">
        <v>7883</v>
      </c>
      <c r="AQ43" s="1079" t="s">
        <v>7884</v>
      </c>
      <c r="AR43" s="1079" t="s">
        <v>7885</v>
      </c>
      <c r="AS43" s="1079" t="s">
        <v>2583</v>
      </c>
      <c r="AT43" s="1071" t="s">
        <v>7886</v>
      </c>
      <c r="AU43" s="1064" t="s">
        <v>7887</v>
      </c>
      <c r="AV43" s="1086" t="str">
        <f t="shared" si="2"/>
        <v>4:32</v>
      </c>
      <c r="AW43" s="1110"/>
    </row>
    <row r="44">
      <c r="A44" s="1122" t="s">
        <v>2834</v>
      </c>
      <c r="B44" s="1130" t="s">
        <v>6828</v>
      </c>
      <c r="C44" s="1035" t="s">
        <v>7045</v>
      </c>
      <c r="D44" s="1137" t="s">
        <v>7888</v>
      </c>
      <c r="E44" s="1055" t="s">
        <v>7889</v>
      </c>
      <c r="F44" s="1035" t="s">
        <v>7890</v>
      </c>
      <c r="G44" s="1055" t="s">
        <v>7891</v>
      </c>
      <c r="H44" s="1055" t="s">
        <v>3344</v>
      </c>
      <c r="I44" s="1055" t="s">
        <v>7892</v>
      </c>
      <c r="J44" s="1055" t="s">
        <v>5053</v>
      </c>
      <c r="K44" s="1055" t="s">
        <v>7893</v>
      </c>
      <c r="L44" s="1055" t="s">
        <v>7894</v>
      </c>
      <c r="M44" s="1055" t="s">
        <v>2999</v>
      </c>
      <c r="N44" s="1055" t="s">
        <v>5355</v>
      </c>
      <c r="O44" s="1055" t="s">
        <v>7895</v>
      </c>
      <c r="P44" s="1055" t="s">
        <v>297</v>
      </c>
      <c r="Q44" s="1055" t="s">
        <v>7896</v>
      </c>
      <c r="R44" s="1055" t="s">
        <v>2082</v>
      </c>
      <c r="S44" s="1055" t="s">
        <v>2492</v>
      </c>
      <c r="T44" s="1055" t="s">
        <v>7897</v>
      </c>
      <c r="U44" s="1055" t="s">
        <v>7898</v>
      </c>
      <c r="V44" s="1055" t="s">
        <v>1717</v>
      </c>
      <c r="W44" s="1055" t="s">
        <v>920</v>
      </c>
      <c r="X44" s="1055" t="s">
        <v>5479</v>
      </c>
      <c r="Y44" s="1055" t="s">
        <v>7629</v>
      </c>
      <c r="Z44" s="1055" t="s">
        <v>6883</v>
      </c>
      <c r="AA44" s="1055" t="s">
        <v>7899</v>
      </c>
      <c r="AB44" s="1055" t="s">
        <v>7900</v>
      </c>
      <c r="AC44" s="1055" t="s">
        <v>6121</v>
      </c>
      <c r="AD44" s="1055" t="s">
        <v>7901</v>
      </c>
      <c r="AE44" s="1055" t="s">
        <v>363</v>
      </c>
      <c r="AF44" s="1055" t="s">
        <v>7902</v>
      </c>
      <c r="AG44" s="1055" t="s">
        <v>2072</v>
      </c>
      <c r="AH44" s="1055" t="s">
        <v>7903</v>
      </c>
      <c r="AI44" s="1055" t="s">
        <v>567</v>
      </c>
      <c r="AJ44" s="1055" t="s">
        <v>7904</v>
      </c>
      <c r="AK44" s="1055" t="s">
        <v>7905</v>
      </c>
      <c r="AL44" s="1055" t="s">
        <v>2343</v>
      </c>
      <c r="AM44" s="1055" t="s">
        <v>6904</v>
      </c>
      <c r="AN44" s="1055" t="s">
        <v>7694</v>
      </c>
      <c r="AO44" s="1055" t="s">
        <v>7906</v>
      </c>
      <c r="AP44" s="1055" t="s">
        <v>7907</v>
      </c>
      <c r="AQ44" s="1055" t="s">
        <v>3115</v>
      </c>
      <c r="AR44" s="1055" t="s">
        <v>7059</v>
      </c>
      <c r="AS44" s="1055" t="s">
        <v>3082</v>
      </c>
      <c r="AT44" s="1055" t="s">
        <v>7908</v>
      </c>
      <c r="AU44" s="1035" t="s">
        <v>7909</v>
      </c>
      <c r="AV44" s="1035" t="str">
        <f t="shared" si="2"/>
        <v>3:49</v>
      </c>
      <c r="AW44" s="1127" t="s">
        <v>7910</v>
      </c>
    </row>
    <row r="45" ht="15.75" customHeight="1">
      <c r="A45" s="1081" t="s">
        <v>1315</v>
      </c>
      <c r="B45" s="1027" t="s">
        <v>6799</v>
      </c>
      <c r="C45" s="1028" t="s">
        <v>7911</v>
      </c>
      <c r="D45" s="1061" t="s">
        <v>7912</v>
      </c>
      <c r="E45" s="1068" t="s">
        <v>1128</v>
      </c>
      <c r="F45" s="1068" t="s">
        <v>7913</v>
      </c>
      <c r="G45" s="1082" t="s">
        <v>7914</v>
      </c>
      <c r="H45" s="1070" t="s">
        <v>5350</v>
      </c>
      <c r="I45" s="1070" t="s">
        <v>1150</v>
      </c>
      <c r="J45" s="1072" t="s">
        <v>4269</v>
      </c>
      <c r="K45" s="1072" t="s">
        <v>1289</v>
      </c>
      <c r="L45" s="1072" t="s">
        <v>905</v>
      </c>
      <c r="M45" s="1072" t="s">
        <v>7915</v>
      </c>
      <c r="N45" s="1072" t="s">
        <v>7916</v>
      </c>
      <c r="O45" s="1072" t="s">
        <v>7917</v>
      </c>
      <c r="P45" s="1072" t="s">
        <v>7918</v>
      </c>
      <c r="Q45" s="1075" t="s">
        <v>7919</v>
      </c>
      <c r="R45" s="1075" t="s">
        <v>7485</v>
      </c>
      <c r="S45" s="1075" t="s">
        <v>7920</v>
      </c>
      <c r="T45" s="1075" t="s">
        <v>2754</v>
      </c>
      <c r="U45" s="1075" t="s">
        <v>5335</v>
      </c>
      <c r="V45" s="1075" t="s">
        <v>7598</v>
      </c>
      <c r="W45" s="1084" t="s">
        <v>7921</v>
      </c>
      <c r="X45" s="1084" t="s">
        <v>7605</v>
      </c>
      <c r="Y45" s="1084" t="s">
        <v>3187</v>
      </c>
      <c r="Z45" s="1084" t="s">
        <v>6884</v>
      </c>
      <c r="AA45" s="1084" t="s">
        <v>4770</v>
      </c>
      <c r="AB45" s="1084" t="s">
        <v>4433</v>
      </c>
      <c r="AC45" s="1084" t="s">
        <v>7239</v>
      </c>
      <c r="AD45" s="1068" t="s">
        <v>7922</v>
      </c>
      <c r="AE45" s="1082" t="s">
        <v>3931</v>
      </c>
      <c r="AF45" s="1085" t="s">
        <v>7923</v>
      </c>
      <c r="AG45" s="1085" t="s">
        <v>7924</v>
      </c>
      <c r="AH45" s="1085" t="s">
        <v>7925</v>
      </c>
      <c r="AI45" s="1085" t="s">
        <v>1427</v>
      </c>
      <c r="AJ45" s="1085" t="s">
        <v>7926</v>
      </c>
      <c r="AK45" s="1077" t="s">
        <v>5058</v>
      </c>
      <c r="AL45" s="1077" t="s">
        <v>7927</v>
      </c>
      <c r="AM45" s="1078" t="s">
        <v>7928</v>
      </c>
      <c r="AN45" s="1078" t="s">
        <v>7929</v>
      </c>
      <c r="AO45" s="1078" t="s">
        <v>7930</v>
      </c>
      <c r="AP45" s="1078" t="s">
        <v>7931</v>
      </c>
      <c r="AQ45" s="1078" t="s">
        <v>7932</v>
      </c>
      <c r="AR45" s="1079" t="s">
        <v>7401</v>
      </c>
      <c r="AS45" s="1078" t="s">
        <v>3390</v>
      </c>
      <c r="AT45" s="1072" t="s">
        <v>7933</v>
      </c>
      <c r="AU45" s="1086" t="s">
        <v>7934</v>
      </c>
      <c r="AV45" s="1036" t="str">
        <f t="shared" si="2"/>
        <v>4:40</v>
      </c>
      <c r="AW45" s="1110" t="s">
        <v>7935</v>
      </c>
    </row>
    <row r="46">
      <c r="A46" s="1046" t="s">
        <v>1266</v>
      </c>
      <c r="B46" s="1121" t="s">
        <v>6799</v>
      </c>
      <c r="C46" s="1028" t="s">
        <v>7936</v>
      </c>
      <c r="D46" s="1152" t="s">
        <v>7937</v>
      </c>
      <c r="E46" s="1068" t="s">
        <v>7938</v>
      </c>
      <c r="F46" s="1068" t="s">
        <v>7939</v>
      </c>
      <c r="G46" s="1068" t="s">
        <v>7940</v>
      </c>
      <c r="H46" s="1055" t="s">
        <v>7941</v>
      </c>
      <c r="I46" s="1069" t="s">
        <v>458</v>
      </c>
      <c r="J46" s="1071" t="s">
        <v>7942</v>
      </c>
      <c r="K46" s="1071" t="s">
        <v>7943</v>
      </c>
      <c r="L46" s="1071" t="s">
        <v>7944</v>
      </c>
      <c r="M46" s="1071" t="s">
        <v>738</v>
      </c>
      <c r="N46" s="1071" t="s">
        <v>7084</v>
      </c>
      <c r="O46" s="1071" t="s">
        <v>7945</v>
      </c>
      <c r="P46" s="1071" t="s">
        <v>2299</v>
      </c>
      <c r="Q46" s="1073" t="s">
        <v>7946</v>
      </c>
      <c r="R46" s="1073" t="s">
        <v>7947</v>
      </c>
      <c r="S46" s="1073" t="s">
        <v>7711</v>
      </c>
      <c r="T46" s="1073" t="s">
        <v>2430</v>
      </c>
      <c r="U46" s="1073" t="s">
        <v>7948</v>
      </c>
      <c r="V46" s="1073" t="s">
        <v>7234</v>
      </c>
      <c r="W46" s="1076" t="s">
        <v>7949</v>
      </c>
      <c r="X46" s="1076" t="s">
        <v>7950</v>
      </c>
      <c r="Y46" s="1076" t="s">
        <v>7951</v>
      </c>
      <c r="Z46" s="1076" t="s">
        <v>623</v>
      </c>
      <c r="AA46" s="1035" t="s">
        <v>7753</v>
      </c>
      <c r="AB46" s="1076" t="s">
        <v>5946</v>
      </c>
      <c r="AC46" s="1076" t="s">
        <v>7952</v>
      </c>
      <c r="AD46" s="1068" t="s">
        <v>7953</v>
      </c>
      <c r="AE46" s="1068" t="s">
        <v>7954</v>
      </c>
      <c r="AF46" s="1077" t="s">
        <v>7955</v>
      </c>
      <c r="AG46" s="1077" t="s">
        <v>2791</v>
      </c>
      <c r="AH46" s="1077" t="s">
        <v>3740</v>
      </c>
      <c r="AI46" s="1077" t="s">
        <v>7956</v>
      </c>
      <c r="AJ46" s="1077" t="s">
        <v>7957</v>
      </c>
      <c r="AK46" s="1077" t="s">
        <v>7958</v>
      </c>
      <c r="AL46" s="1077" t="s">
        <v>7959</v>
      </c>
      <c r="AM46" s="1079" t="s">
        <v>7960</v>
      </c>
      <c r="AN46" s="1079" t="s">
        <v>5059</v>
      </c>
      <c r="AO46" s="1079" t="s">
        <v>7961</v>
      </c>
      <c r="AP46" s="1079" t="s">
        <v>7962</v>
      </c>
      <c r="AQ46" s="1079" t="s">
        <v>7418</v>
      </c>
      <c r="AR46" s="1079" t="s">
        <v>7963</v>
      </c>
      <c r="AS46" s="1079" t="s">
        <v>4211</v>
      </c>
      <c r="AT46" s="1071" t="s">
        <v>7964</v>
      </c>
      <c r="AU46" s="1064" t="s">
        <v>7965</v>
      </c>
      <c r="AV46" s="1086" t="str">
        <f t="shared" si="2"/>
        <v>5:07</v>
      </c>
      <c r="AW46" s="1102" t="s">
        <v>7966</v>
      </c>
    </row>
    <row r="47" ht="15.75" customHeight="1">
      <c r="A47" s="1046" t="s">
        <v>6404</v>
      </c>
      <c r="B47" s="1121" t="s">
        <v>6799</v>
      </c>
      <c r="C47" s="1028" t="s">
        <v>7967</v>
      </c>
      <c r="D47" s="1068" t="s">
        <v>7968</v>
      </c>
      <c r="E47" s="1068" t="s">
        <v>5777</v>
      </c>
      <c r="F47" s="1068" t="s">
        <v>7534</v>
      </c>
      <c r="G47" s="1068" t="s">
        <v>7969</v>
      </c>
      <c r="H47" s="1069" t="s">
        <v>7970</v>
      </c>
      <c r="I47" s="1069" t="s">
        <v>7971</v>
      </c>
      <c r="J47" s="1071" t="s">
        <v>7972</v>
      </c>
      <c r="K47" s="1071" t="s">
        <v>6819</v>
      </c>
      <c r="L47" s="1071" t="s">
        <v>7000</v>
      </c>
      <c r="M47" s="1071" t="s">
        <v>7973</v>
      </c>
      <c r="N47" s="1071" t="s">
        <v>7260</v>
      </c>
      <c r="O47" s="1071" t="s">
        <v>7974</v>
      </c>
      <c r="P47" s="1071" t="s">
        <v>3568</v>
      </c>
      <c r="Q47" s="1073" t="s">
        <v>7975</v>
      </c>
      <c r="R47" s="1073" t="s">
        <v>7725</v>
      </c>
      <c r="S47" s="1073" t="s">
        <v>1023</v>
      </c>
      <c r="T47" s="1073" t="s">
        <v>2558</v>
      </c>
      <c r="U47" s="1073" t="s">
        <v>7976</v>
      </c>
      <c r="V47" s="1073" t="s">
        <v>7977</v>
      </c>
      <c r="W47" s="1076" t="s">
        <v>7978</v>
      </c>
      <c r="X47" s="1076" t="s">
        <v>5058</v>
      </c>
      <c r="Y47" s="1076" t="s">
        <v>7979</v>
      </c>
      <c r="Z47" s="1076" t="s">
        <v>7980</v>
      </c>
      <c r="AA47" s="1035" t="s">
        <v>7981</v>
      </c>
      <c r="AB47" s="1076" t="s">
        <v>7519</v>
      </c>
      <c r="AC47" s="1076" t="s">
        <v>3705</v>
      </c>
      <c r="AD47" s="1068" t="s">
        <v>7982</v>
      </c>
      <c r="AE47" s="1068" t="s">
        <v>7983</v>
      </c>
      <c r="AF47" s="1156" t="s">
        <v>7984</v>
      </c>
      <c r="AG47" s="1077" t="s">
        <v>5872</v>
      </c>
      <c r="AH47" s="1077" t="s">
        <v>7925</v>
      </c>
      <c r="AI47" s="1077" t="s">
        <v>2791</v>
      </c>
      <c r="AJ47" s="1077" t="s">
        <v>7985</v>
      </c>
      <c r="AK47" s="1077" t="s">
        <v>783</v>
      </c>
      <c r="AL47" s="1077" t="s">
        <v>7959</v>
      </c>
      <c r="AM47" s="1079" t="s">
        <v>4770</v>
      </c>
      <c r="AN47" s="1079" t="s">
        <v>7986</v>
      </c>
      <c r="AO47" s="1079" t="s">
        <v>1940</v>
      </c>
      <c r="AP47" s="1079" t="s">
        <v>7987</v>
      </c>
      <c r="AQ47" s="1079" t="s">
        <v>7988</v>
      </c>
      <c r="AR47" s="1079" t="s">
        <v>7458</v>
      </c>
      <c r="AS47" s="1079" t="s">
        <v>3320</v>
      </c>
      <c r="AT47" s="1071" t="s">
        <v>7989</v>
      </c>
      <c r="AU47" s="1064" t="s">
        <v>7990</v>
      </c>
      <c r="AV47" s="1036" t="str">
        <f t="shared" si="2"/>
        <v>2:25</v>
      </c>
      <c r="AW47" s="1132" t="s">
        <v>7991</v>
      </c>
    </row>
    <row r="48" ht="15.75" customHeight="1">
      <c r="A48" s="1092" t="s">
        <v>7992</v>
      </c>
      <c r="B48" s="1027" t="s">
        <v>6799</v>
      </c>
      <c r="C48" s="1036" t="s">
        <v>7967</v>
      </c>
      <c r="D48" s="1061" t="s">
        <v>7993</v>
      </c>
      <c r="E48" s="1036" t="s">
        <v>7994</v>
      </c>
      <c r="F48" s="1036" t="s">
        <v>7995</v>
      </c>
      <c r="G48" s="1036" t="s">
        <v>7996</v>
      </c>
      <c r="H48" s="1036" t="s">
        <v>7997</v>
      </c>
      <c r="I48" s="1036" t="s">
        <v>3949</v>
      </c>
      <c r="J48" s="1036" t="s">
        <v>7998</v>
      </c>
      <c r="K48" s="1036" t="s">
        <v>2404</v>
      </c>
      <c r="L48" s="1036" t="s">
        <v>1079</v>
      </c>
      <c r="M48" s="1036" t="s">
        <v>738</v>
      </c>
      <c r="N48" s="1036" t="s">
        <v>7999</v>
      </c>
      <c r="O48" s="1036" t="s">
        <v>3714</v>
      </c>
      <c r="P48" s="1036" t="s">
        <v>6835</v>
      </c>
      <c r="Q48" s="1036" t="s">
        <v>8000</v>
      </c>
      <c r="R48" s="1036" t="s">
        <v>8001</v>
      </c>
      <c r="S48" s="1036" t="s">
        <v>7684</v>
      </c>
      <c r="T48" s="1036" t="s">
        <v>7763</v>
      </c>
      <c r="U48" s="1036" t="s">
        <v>8002</v>
      </c>
      <c r="V48" s="1036" t="s">
        <v>8003</v>
      </c>
      <c r="W48" s="1036" t="s">
        <v>8004</v>
      </c>
      <c r="X48" s="1036" t="s">
        <v>8005</v>
      </c>
      <c r="Y48" s="1036" t="s">
        <v>3705</v>
      </c>
      <c r="Z48" s="1036" t="s">
        <v>5326</v>
      </c>
      <c r="AA48" s="1036" t="s">
        <v>7214</v>
      </c>
      <c r="AB48" s="1036" t="s">
        <v>8006</v>
      </c>
      <c r="AC48" s="1036" t="s">
        <v>157</v>
      </c>
      <c r="AD48" s="1036" t="s">
        <v>5198</v>
      </c>
      <c r="AE48" s="1036" t="s">
        <v>3128</v>
      </c>
      <c r="AF48" s="1036" t="s">
        <v>6833</v>
      </c>
      <c r="AG48" s="1036" t="s">
        <v>8007</v>
      </c>
      <c r="AH48" s="1036" t="s">
        <v>8008</v>
      </c>
      <c r="AI48" s="1036" t="s">
        <v>8009</v>
      </c>
      <c r="AJ48" s="1036" t="s">
        <v>8010</v>
      </c>
      <c r="AK48" s="1036" t="s">
        <v>7758</v>
      </c>
      <c r="AL48" s="1036" t="s">
        <v>4089</v>
      </c>
      <c r="AM48" s="1036" t="s">
        <v>8011</v>
      </c>
      <c r="AN48" s="1036" t="s">
        <v>8012</v>
      </c>
      <c r="AO48" s="1036" t="s">
        <v>8013</v>
      </c>
      <c r="AP48" s="1036" t="s">
        <v>8014</v>
      </c>
      <c r="AQ48" s="1036" t="s">
        <v>2532</v>
      </c>
      <c r="AR48" s="1036" t="s">
        <v>8015</v>
      </c>
      <c r="AS48" s="1036" t="s">
        <v>3688</v>
      </c>
      <c r="AT48" s="1036" t="s">
        <v>8016</v>
      </c>
      <c r="AU48" s="1111" t="str">
        <f>HYPERLINK("https://splits.io/pc9","1:16:48")</f>
        <v>1:16:48</v>
      </c>
      <c r="AV48" s="1036" t="str">
        <f t="shared" si="2"/>
        <v>2:27</v>
      </c>
      <c r="AW48" s="1045" t="s">
        <v>8017</v>
      </c>
    </row>
    <row r="49" ht="15.75" customHeight="1">
      <c r="A49" s="1081" t="s">
        <v>4430</v>
      </c>
      <c r="B49" s="1027" t="s">
        <v>6799</v>
      </c>
      <c r="C49" s="1116" t="s">
        <v>7967</v>
      </c>
      <c r="D49" s="1061" t="s">
        <v>8018</v>
      </c>
      <c r="E49" s="1082" t="s">
        <v>1004</v>
      </c>
      <c r="F49" s="1082" t="s">
        <v>8019</v>
      </c>
      <c r="G49" s="1082" t="s">
        <v>4235</v>
      </c>
      <c r="H49" s="1070" t="s">
        <v>7536</v>
      </c>
      <c r="I49" s="1070" t="s">
        <v>3705</v>
      </c>
      <c r="J49" s="1072" t="s">
        <v>8020</v>
      </c>
      <c r="K49" s="1072" t="s">
        <v>6693</v>
      </c>
      <c r="L49" s="1072" t="s">
        <v>6529</v>
      </c>
      <c r="M49" s="1072" t="s">
        <v>469</v>
      </c>
      <c r="N49" s="1072" t="s">
        <v>8021</v>
      </c>
      <c r="O49" s="1072" t="s">
        <v>7724</v>
      </c>
      <c r="P49" s="1072" t="s">
        <v>8022</v>
      </c>
      <c r="Q49" s="1075" t="s">
        <v>8023</v>
      </c>
      <c r="R49" s="1075" t="s">
        <v>7485</v>
      </c>
      <c r="S49" s="1075" t="s">
        <v>6930</v>
      </c>
      <c r="T49" s="1075" t="s">
        <v>8024</v>
      </c>
      <c r="U49" s="1075" t="s">
        <v>8025</v>
      </c>
      <c r="V49" s="1075" t="s">
        <v>8026</v>
      </c>
      <c r="W49" s="1084" t="s">
        <v>8027</v>
      </c>
      <c r="X49" s="1084" t="s">
        <v>8028</v>
      </c>
      <c r="Y49" s="1084" t="s">
        <v>8029</v>
      </c>
      <c r="Z49" s="1084" t="s">
        <v>7181</v>
      </c>
      <c r="AA49" s="1084" t="s">
        <v>7242</v>
      </c>
      <c r="AB49" s="1084" t="s">
        <v>5728</v>
      </c>
      <c r="AC49" s="1084" t="s">
        <v>8030</v>
      </c>
      <c r="AD49" s="1082" t="s">
        <v>8031</v>
      </c>
      <c r="AE49" s="1068" t="s">
        <v>4301</v>
      </c>
      <c r="AF49" s="1085" t="s">
        <v>8032</v>
      </c>
      <c r="AG49" s="1085" t="s">
        <v>8033</v>
      </c>
      <c r="AH49" s="1085" t="s">
        <v>2361</v>
      </c>
      <c r="AI49" s="1085" t="s">
        <v>3430</v>
      </c>
      <c r="AJ49" s="1085" t="s">
        <v>6499</v>
      </c>
      <c r="AK49" s="1085" t="s">
        <v>3294</v>
      </c>
      <c r="AL49" s="1085" t="s">
        <v>7986</v>
      </c>
      <c r="AM49" s="1078" t="s">
        <v>8034</v>
      </c>
      <c r="AN49" s="1078" t="s">
        <v>8035</v>
      </c>
      <c r="AO49" s="1078" t="s">
        <v>6972</v>
      </c>
      <c r="AP49" s="1078" t="s">
        <v>7962</v>
      </c>
      <c r="AQ49" s="1078" t="s">
        <v>8036</v>
      </c>
      <c r="AR49" s="1078" t="s">
        <v>3803</v>
      </c>
      <c r="AS49" s="1078" t="s">
        <v>2451</v>
      </c>
      <c r="AT49" s="1072" t="s">
        <v>8037</v>
      </c>
      <c r="AU49" s="1086" t="s">
        <v>8038</v>
      </c>
      <c r="AV49" s="1036" t="str">
        <f t="shared" si="2"/>
        <v>3:33</v>
      </c>
      <c r="AW49" s="1120"/>
    </row>
    <row r="50" ht="15.75" customHeight="1">
      <c r="A50" s="1026" t="s">
        <v>3023</v>
      </c>
      <c r="B50" s="1027" t="s">
        <v>6799</v>
      </c>
      <c r="C50" s="1036" t="s">
        <v>6962</v>
      </c>
      <c r="D50" s="1061" t="s">
        <v>8039</v>
      </c>
      <c r="E50" s="1036" t="s">
        <v>6943</v>
      </c>
      <c r="F50" s="1036" t="s">
        <v>8040</v>
      </c>
      <c r="G50" s="1036" t="s">
        <v>8041</v>
      </c>
      <c r="H50" s="1036" t="s">
        <v>8042</v>
      </c>
      <c r="I50" s="1036" t="s">
        <v>7619</v>
      </c>
      <c r="J50" s="1036" t="s">
        <v>401</v>
      </c>
      <c r="K50" s="1036" t="s">
        <v>5213</v>
      </c>
      <c r="L50" s="1036" t="s">
        <v>2588</v>
      </c>
      <c r="M50" s="1036" t="s">
        <v>7973</v>
      </c>
      <c r="N50" s="1036" t="s">
        <v>7002</v>
      </c>
      <c r="O50" s="1036" t="s">
        <v>8043</v>
      </c>
      <c r="P50" s="1036" t="s">
        <v>4076</v>
      </c>
      <c r="Q50" s="1036" t="s">
        <v>8044</v>
      </c>
      <c r="R50" s="1036" t="s">
        <v>1564</v>
      </c>
      <c r="S50" s="1036" t="s">
        <v>8045</v>
      </c>
      <c r="T50" s="1036" t="s">
        <v>8046</v>
      </c>
      <c r="U50" s="1036" t="s">
        <v>8047</v>
      </c>
      <c r="V50" s="1036" t="s">
        <v>8048</v>
      </c>
      <c r="W50" s="1036" t="s">
        <v>8049</v>
      </c>
      <c r="X50" s="1036" t="s">
        <v>1126</v>
      </c>
      <c r="Y50" s="1036" t="s">
        <v>7127</v>
      </c>
      <c r="Z50" s="1036" t="s">
        <v>5512</v>
      </c>
      <c r="AA50" s="1036" t="s">
        <v>8050</v>
      </c>
      <c r="AB50" s="1036" t="s">
        <v>5730</v>
      </c>
      <c r="AC50" s="1036" t="s">
        <v>5842</v>
      </c>
      <c r="AD50" s="1036" t="s">
        <v>8051</v>
      </c>
      <c r="AE50" s="1036" t="s">
        <v>7076</v>
      </c>
      <c r="AF50" s="1036" t="s">
        <v>8052</v>
      </c>
      <c r="AG50" s="1036" t="s">
        <v>304</v>
      </c>
      <c r="AH50" s="1036" t="s">
        <v>8008</v>
      </c>
      <c r="AI50" s="1036" t="s">
        <v>8053</v>
      </c>
      <c r="AJ50" s="1036" t="s">
        <v>8054</v>
      </c>
      <c r="AK50" s="1036" t="s">
        <v>7845</v>
      </c>
      <c r="AL50" s="1036" t="s">
        <v>4072</v>
      </c>
      <c r="AM50" s="1036" t="s">
        <v>7382</v>
      </c>
      <c r="AN50" s="1036" t="s">
        <v>7301</v>
      </c>
      <c r="AO50" s="1036" t="s">
        <v>7788</v>
      </c>
      <c r="AP50" s="1036" t="s">
        <v>8055</v>
      </c>
      <c r="AQ50" s="1036" t="s">
        <v>8056</v>
      </c>
      <c r="AR50" s="1036" t="s">
        <v>7456</v>
      </c>
      <c r="AS50" s="1036" t="s">
        <v>8057</v>
      </c>
      <c r="AT50" s="1036" t="s">
        <v>7760</v>
      </c>
      <c r="AU50" s="1036" t="s">
        <v>8058</v>
      </c>
      <c r="AV50" s="1036" t="str">
        <f t="shared" si="2"/>
        <v>3:13</v>
      </c>
      <c r="AW50" s="1045" t="s">
        <v>8059</v>
      </c>
    </row>
    <row r="51" ht="15.75" customHeight="1">
      <c r="A51" s="1046" t="s">
        <v>424</v>
      </c>
      <c r="B51" s="1140" t="s">
        <v>6863</v>
      </c>
      <c r="C51" s="1116" t="s">
        <v>8060</v>
      </c>
      <c r="D51" s="1061" t="s">
        <v>8061</v>
      </c>
      <c r="E51" s="1082" t="s">
        <v>7568</v>
      </c>
      <c r="F51" s="1082" t="s">
        <v>7135</v>
      </c>
      <c r="G51" s="1146" t="s">
        <v>556</v>
      </c>
      <c r="H51" s="1070" t="s">
        <v>8062</v>
      </c>
      <c r="I51" s="1070" t="s">
        <v>1506</v>
      </c>
      <c r="J51" s="1072" t="s">
        <v>2595</v>
      </c>
      <c r="K51" s="1072" t="s">
        <v>8063</v>
      </c>
      <c r="L51" s="1072" t="s">
        <v>1175</v>
      </c>
      <c r="M51" s="1072" t="s">
        <v>7624</v>
      </c>
      <c r="N51" s="1072" t="s">
        <v>8064</v>
      </c>
      <c r="O51" s="1072" t="s">
        <v>8065</v>
      </c>
      <c r="P51" s="1072" t="s">
        <v>3772</v>
      </c>
      <c r="Q51" s="1075" t="s">
        <v>744</v>
      </c>
      <c r="R51" s="1075" t="s">
        <v>8066</v>
      </c>
      <c r="S51" s="1075" t="s">
        <v>8067</v>
      </c>
      <c r="T51" s="1075" t="s">
        <v>8068</v>
      </c>
      <c r="U51" s="1075" t="s">
        <v>7639</v>
      </c>
      <c r="V51" s="1075" t="s">
        <v>265</v>
      </c>
      <c r="W51" s="1084" t="s">
        <v>8069</v>
      </c>
      <c r="X51" s="1084" t="s">
        <v>8070</v>
      </c>
      <c r="Y51" s="1084" t="s">
        <v>472</v>
      </c>
      <c r="Z51" s="1084" t="s">
        <v>7701</v>
      </c>
      <c r="AA51" s="1084" t="s">
        <v>2016</v>
      </c>
      <c r="AB51" s="1084" t="s">
        <v>8071</v>
      </c>
      <c r="AC51" s="1084" t="s">
        <v>8072</v>
      </c>
      <c r="AD51" s="1068" t="s">
        <v>8073</v>
      </c>
      <c r="AE51" s="1082" t="s">
        <v>3500</v>
      </c>
      <c r="AF51" s="1085" t="s">
        <v>7438</v>
      </c>
      <c r="AG51" s="1085" t="s">
        <v>3582</v>
      </c>
      <c r="AH51" s="1085" t="s">
        <v>7000</v>
      </c>
      <c r="AI51" s="1085" t="s">
        <v>4977</v>
      </c>
      <c r="AJ51" s="1085" t="s">
        <v>8074</v>
      </c>
      <c r="AK51" s="1085" t="s">
        <v>6922</v>
      </c>
      <c r="AL51" s="1085" t="s">
        <v>4100</v>
      </c>
      <c r="AM51" s="1078" t="s">
        <v>8075</v>
      </c>
      <c r="AN51" s="1078" t="s">
        <v>8076</v>
      </c>
      <c r="AO51" s="1078" t="s">
        <v>7693</v>
      </c>
      <c r="AP51" s="1078" t="s">
        <v>8077</v>
      </c>
      <c r="AQ51" s="1078" t="s">
        <v>8078</v>
      </c>
      <c r="AR51" s="1078" t="s">
        <v>8079</v>
      </c>
      <c r="AS51" s="1078" t="s">
        <v>7565</v>
      </c>
      <c r="AT51" s="1072" t="s">
        <v>8080</v>
      </c>
      <c r="AU51" s="1086" t="s">
        <v>8081</v>
      </c>
      <c r="AV51" s="1036" t="str">
        <f t="shared" si="2"/>
        <v>2:51</v>
      </c>
      <c r="AW51" s="1110"/>
    </row>
    <row r="52" ht="15.75" customHeight="1">
      <c r="A52" s="1122" t="s">
        <v>3553</v>
      </c>
      <c r="B52" s="1088" t="s">
        <v>6828</v>
      </c>
      <c r="C52" s="1036" t="s">
        <v>8082</v>
      </c>
      <c r="D52" s="1061" t="s">
        <v>8083</v>
      </c>
      <c r="E52" s="1036" t="s">
        <v>8084</v>
      </c>
      <c r="F52" s="1036" t="s">
        <v>7625</v>
      </c>
      <c r="G52" s="1036" t="s">
        <v>7453</v>
      </c>
      <c r="H52" s="1036" t="s">
        <v>8085</v>
      </c>
      <c r="I52" s="1036" t="s">
        <v>8086</v>
      </c>
      <c r="J52" s="1036" t="s">
        <v>7645</v>
      </c>
      <c r="K52" s="1036" t="s">
        <v>6972</v>
      </c>
      <c r="L52" s="1036" t="s">
        <v>3323</v>
      </c>
      <c r="M52" s="1036" t="s">
        <v>8087</v>
      </c>
      <c r="N52" s="1036" t="s">
        <v>4789</v>
      </c>
      <c r="O52" s="1036" t="s">
        <v>7666</v>
      </c>
      <c r="P52" s="1036" t="s">
        <v>260</v>
      </c>
      <c r="Q52" s="1036" t="s">
        <v>8088</v>
      </c>
      <c r="R52" s="1036" t="s">
        <v>8089</v>
      </c>
      <c r="S52" s="1036" t="s">
        <v>7930</v>
      </c>
      <c r="T52" s="1036" t="s">
        <v>1808</v>
      </c>
      <c r="U52" s="1036" t="s">
        <v>8090</v>
      </c>
      <c r="V52" s="1036" t="s">
        <v>8091</v>
      </c>
      <c r="W52" s="1036" t="s">
        <v>8004</v>
      </c>
      <c r="X52" s="1036" t="s">
        <v>7928</v>
      </c>
      <c r="Y52" s="1036" t="s">
        <v>1466</v>
      </c>
      <c r="Z52" s="1036" t="s">
        <v>268</v>
      </c>
      <c r="AA52" s="1036" t="s">
        <v>5058</v>
      </c>
      <c r="AB52" s="1036" t="s">
        <v>8092</v>
      </c>
      <c r="AC52" s="1036" t="s">
        <v>4503</v>
      </c>
      <c r="AD52" s="1036" t="s">
        <v>8093</v>
      </c>
      <c r="AE52" s="1036" t="s">
        <v>711</v>
      </c>
      <c r="AF52" s="1036" t="s">
        <v>8094</v>
      </c>
      <c r="AG52" s="1036" t="s">
        <v>8095</v>
      </c>
      <c r="AH52" s="1036" t="s">
        <v>2499</v>
      </c>
      <c r="AI52" s="1036" t="s">
        <v>8096</v>
      </c>
      <c r="AJ52" s="1036" t="s">
        <v>8097</v>
      </c>
      <c r="AK52" s="1036" t="s">
        <v>7650</v>
      </c>
      <c r="AL52" s="1036" t="s">
        <v>8098</v>
      </c>
      <c r="AM52" s="1036" t="s">
        <v>8099</v>
      </c>
      <c r="AN52" s="1036" t="s">
        <v>8100</v>
      </c>
      <c r="AO52" s="1036" t="s">
        <v>7711</v>
      </c>
      <c r="AP52" s="1036" t="s">
        <v>3653</v>
      </c>
      <c r="AQ52" s="1036" t="s">
        <v>8101</v>
      </c>
      <c r="AR52" s="1036" t="s">
        <v>8102</v>
      </c>
      <c r="AS52" s="1036" t="s">
        <v>5095</v>
      </c>
      <c r="AT52" s="1036" t="s">
        <v>8103</v>
      </c>
      <c r="AU52" s="1036" t="s">
        <v>8104</v>
      </c>
      <c r="AV52" s="1036" t="str">
        <f t="shared" si="2"/>
        <v>2:37</v>
      </c>
      <c r="AW52" s="1094" t="s">
        <v>8105</v>
      </c>
    </row>
    <row r="53" ht="15.75" customHeight="1">
      <c r="A53" s="1122" t="s">
        <v>3864</v>
      </c>
      <c r="B53" s="1130" t="s">
        <v>6828</v>
      </c>
      <c r="C53" s="1028" t="s">
        <v>8106</v>
      </c>
      <c r="D53" s="1114" t="s">
        <v>8107</v>
      </c>
      <c r="E53" s="1068" t="s">
        <v>8108</v>
      </c>
      <c r="F53" s="1068" t="s">
        <v>661</v>
      </c>
      <c r="G53" s="1068" t="s">
        <v>8109</v>
      </c>
      <c r="H53" s="1069" t="s">
        <v>8110</v>
      </c>
      <c r="I53" s="1069" t="s">
        <v>8111</v>
      </c>
      <c r="J53" s="1071" t="s">
        <v>1783</v>
      </c>
      <c r="K53" s="1157" t="s">
        <v>5544</v>
      </c>
      <c r="L53" s="1071" t="s">
        <v>1165</v>
      </c>
      <c r="M53" s="1115" t="s">
        <v>8112</v>
      </c>
      <c r="N53" s="1071" t="s">
        <v>8113</v>
      </c>
      <c r="O53" s="1071" t="s">
        <v>8114</v>
      </c>
      <c r="P53" s="1071" t="s">
        <v>7979</v>
      </c>
      <c r="Q53" s="1073" t="s">
        <v>8115</v>
      </c>
      <c r="R53" s="1073" t="s">
        <v>8116</v>
      </c>
      <c r="S53" s="1073" t="s">
        <v>6821</v>
      </c>
      <c r="T53" s="1073" t="s">
        <v>8117</v>
      </c>
      <c r="U53" s="1073" t="s">
        <v>7793</v>
      </c>
      <c r="V53" s="1115" t="s">
        <v>8118</v>
      </c>
      <c r="W53" s="1115" t="s">
        <v>8119</v>
      </c>
      <c r="X53" s="1076" t="s">
        <v>7574</v>
      </c>
      <c r="Y53" s="1055" t="s">
        <v>4133</v>
      </c>
      <c r="Z53" s="1076" t="s">
        <v>780</v>
      </c>
      <c r="AA53" s="1076" t="s">
        <v>8120</v>
      </c>
      <c r="AB53" s="1115" t="s">
        <v>8121</v>
      </c>
      <c r="AC53" s="1076" t="s">
        <v>7076</v>
      </c>
      <c r="AD53" s="1068" t="s">
        <v>8122</v>
      </c>
      <c r="AE53" s="1068" t="s">
        <v>2685</v>
      </c>
      <c r="AF53" s="1077" t="s">
        <v>8123</v>
      </c>
      <c r="AG53" s="1077" t="s">
        <v>304</v>
      </c>
      <c r="AH53" s="1077" t="s">
        <v>8124</v>
      </c>
      <c r="AI53" s="1077" t="s">
        <v>4856</v>
      </c>
      <c r="AJ53" s="1077" t="s">
        <v>8125</v>
      </c>
      <c r="AK53" s="1077" t="s">
        <v>8126</v>
      </c>
      <c r="AL53" s="1077" t="s">
        <v>1600</v>
      </c>
      <c r="AM53" s="1079" t="s">
        <v>8127</v>
      </c>
      <c r="AN53" s="1079" t="s">
        <v>2347</v>
      </c>
      <c r="AO53" s="1079" t="s">
        <v>1780</v>
      </c>
      <c r="AP53" s="1079" t="s">
        <v>2508</v>
      </c>
      <c r="AQ53" s="1079" t="s">
        <v>347</v>
      </c>
      <c r="AR53" s="1079" t="s">
        <v>7885</v>
      </c>
      <c r="AS53" s="1079" t="s">
        <v>3781</v>
      </c>
      <c r="AT53" s="1071" t="s">
        <v>8128</v>
      </c>
      <c r="AU53" s="1064" t="s">
        <v>8129</v>
      </c>
      <c r="AV53" s="1036" t="str">
        <f t="shared" si="2"/>
        <v>4:14</v>
      </c>
      <c r="AW53" s="1102" t="s">
        <v>8130</v>
      </c>
    </row>
    <row r="54">
      <c r="A54" s="1046" t="s">
        <v>2399</v>
      </c>
      <c r="B54" s="1121" t="s">
        <v>6799</v>
      </c>
      <c r="C54" s="1028" t="s">
        <v>8131</v>
      </c>
      <c r="D54" s="1152" t="s">
        <v>8132</v>
      </c>
      <c r="E54" s="1068" t="s">
        <v>1944</v>
      </c>
      <c r="F54" s="1068" t="s">
        <v>8133</v>
      </c>
      <c r="G54" s="1068" t="s">
        <v>8134</v>
      </c>
      <c r="H54" s="1068" t="s">
        <v>8135</v>
      </c>
      <c r="I54" s="1068" t="s">
        <v>4424</v>
      </c>
      <c r="J54" s="1071" t="s">
        <v>7055</v>
      </c>
      <c r="K54" s="1071" t="s">
        <v>8136</v>
      </c>
      <c r="L54" s="1071" t="s">
        <v>8137</v>
      </c>
      <c r="M54" s="1071" t="s">
        <v>7431</v>
      </c>
      <c r="N54" s="1071" t="s">
        <v>1374</v>
      </c>
      <c r="O54" s="1071" t="s">
        <v>8138</v>
      </c>
      <c r="P54" s="1071" t="s">
        <v>4231</v>
      </c>
      <c r="Q54" s="1073" t="s">
        <v>8139</v>
      </c>
      <c r="R54" s="1073" t="s">
        <v>2234</v>
      </c>
      <c r="S54" s="1073" t="s">
        <v>7998</v>
      </c>
      <c r="T54" s="1073" t="s">
        <v>8140</v>
      </c>
      <c r="U54" s="1073" t="s">
        <v>8141</v>
      </c>
      <c r="V54" s="1073" t="s">
        <v>5087</v>
      </c>
      <c r="W54" s="1076" t="s">
        <v>8142</v>
      </c>
      <c r="X54" s="1076" t="s">
        <v>191</v>
      </c>
      <c r="Y54" s="1076" t="s">
        <v>786</v>
      </c>
      <c r="Z54" s="1076" t="s">
        <v>780</v>
      </c>
      <c r="AA54" s="1035" t="s">
        <v>7899</v>
      </c>
      <c r="AB54" s="1076" t="s">
        <v>4568</v>
      </c>
      <c r="AC54" s="1076" t="s">
        <v>3145</v>
      </c>
      <c r="AD54" s="1068" t="s">
        <v>8143</v>
      </c>
      <c r="AE54" s="1068" t="s">
        <v>7673</v>
      </c>
      <c r="AF54" s="1077" t="s">
        <v>8144</v>
      </c>
      <c r="AG54" s="1077" t="s">
        <v>7856</v>
      </c>
      <c r="AH54" s="1077" t="s">
        <v>7735</v>
      </c>
      <c r="AI54" s="1077" t="s">
        <v>194</v>
      </c>
      <c r="AJ54" s="1077" t="s">
        <v>8145</v>
      </c>
      <c r="AK54" s="1077" t="s">
        <v>8146</v>
      </c>
      <c r="AL54" s="1077" t="s">
        <v>3503</v>
      </c>
      <c r="AM54" s="1079" t="s">
        <v>2115</v>
      </c>
      <c r="AN54" s="1079" t="s">
        <v>2228</v>
      </c>
      <c r="AO54" s="1079" t="s">
        <v>7811</v>
      </c>
      <c r="AP54" s="1079" t="s">
        <v>8147</v>
      </c>
      <c r="AQ54" s="1079" t="s">
        <v>8148</v>
      </c>
      <c r="AR54" s="1079" t="s">
        <v>7088</v>
      </c>
      <c r="AS54" s="1079" t="s">
        <v>1181</v>
      </c>
      <c r="AT54" s="1071" t="s">
        <v>8149</v>
      </c>
      <c r="AU54" s="1064" t="s">
        <v>8150</v>
      </c>
      <c r="AV54" s="1036" t="str">
        <f t="shared" si="2"/>
        <v>3:34</v>
      </c>
      <c r="AW54" s="1110"/>
    </row>
    <row r="55" ht="15.75" customHeight="1">
      <c r="A55" s="1046" t="s">
        <v>893</v>
      </c>
      <c r="B55" s="1121" t="s">
        <v>6863</v>
      </c>
      <c r="C55" s="1028" t="s">
        <v>8151</v>
      </c>
      <c r="D55" s="1152" t="s">
        <v>8152</v>
      </c>
      <c r="E55" s="1068" t="s">
        <v>8153</v>
      </c>
      <c r="F55" s="1055" t="s">
        <v>8154</v>
      </c>
      <c r="G55" s="1068" t="s">
        <v>8155</v>
      </c>
      <c r="H55" s="1033" t="s">
        <v>8156</v>
      </c>
      <c r="I55" s="1033">
        <v>49.81</v>
      </c>
      <c r="J55" s="1033" t="s">
        <v>8157</v>
      </c>
      <c r="K55" s="1033" t="s">
        <v>8158</v>
      </c>
      <c r="L55" s="1033">
        <v>59.57</v>
      </c>
      <c r="M55" s="1033" t="s">
        <v>8159</v>
      </c>
      <c r="N55" s="1033" t="s">
        <v>8160</v>
      </c>
      <c r="O55" s="1034" t="s">
        <v>7189</v>
      </c>
      <c r="P55" s="1034" t="s">
        <v>5327</v>
      </c>
      <c r="Q55" s="1034" t="s">
        <v>8161</v>
      </c>
      <c r="R55" s="1033" t="s">
        <v>8162</v>
      </c>
      <c r="S55" s="1033" t="s">
        <v>7684</v>
      </c>
      <c r="T55" s="1033" t="s">
        <v>8163</v>
      </c>
      <c r="U55" s="1033" t="s">
        <v>8164</v>
      </c>
      <c r="V55" s="1033" t="s">
        <v>3259</v>
      </c>
      <c r="W55" s="1033" t="s">
        <v>8165</v>
      </c>
      <c r="X55" s="1033" t="s">
        <v>8166</v>
      </c>
      <c r="Y55" s="1033">
        <v>49.54</v>
      </c>
      <c r="Z55" s="1158" t="s">
        <v>6883</v>
      </c>
      <c r="AA55" s="1158" t="s">
        <v>501</v>
      </c>
      <c r="AB55" s="1034" t="s">
        <v>3051</v>
      </c>
      <c r="AC55" s="1033">
        <v>49.53</v>
      </c>
      <c r="AD55" s="1033" t="s">
        <v>1220</v>
      </c>
      <c r="AE55" s="1033">
        <v>48.87</v>
      </c>
      <c r="AF55" s="1033" t="s">
        <v>8167</v>
      </c>
      <c r="AG55" s="1033" t="s">
        <v>8168</v>
      </c>
      <c r="AH55" s="1033">
        <v>59.93</v>
      </c>
      <c r="AI55" s="1033" t="s">
        <v>8169</v>
      </c>
      <c r="AJ55" s="1158" t="s">
        <v>6888</v>
      </c>
      <c r="AK55" s="1033" t="s">
        <v>6906</v>
      </c>
      <c r="AL55" s="1033">
        <v>59.13</v>
      </c>
      <c r="AM55" s="1033" t="s">
        <v>8102</v>
      </c>
      <c r="AN55" s="1033">
        <v>57.86</v>
      </c>
      <c r="AO55" s="1033" t="s">
        <v>5612</v>
      </c>
      <c r="AP55" s="1033" t="s">
        <v>8170</v>
      </c>
      <c r="AQ55" s="1158" t="s">
        <v>6893</v>
      </c>
      <c r="AR55" s="1033" t="s">
        <v>4820</v>
      </c>
      <c r="AS55" s="1033">
        <v>47.67</v>
      </c>
      <c r="AT55" s="1071" t="s">
        <v>8171</v>
      </c>
      <c r="AU55" s="1064" t="s">
        <v>8172</v>
      </c>
      <c r="AV55" s="1064" t="s">
        <v>6460</v>
      </c>
      <c r="AW55" s="1132" t="s">
        <v>8173</v>
      </c>
    </row>
    <row r="56" ht="15.75" customHeight="1">
      <c r="A56" s="1026" t="s">
        <v>1863</v>
      </c>
      <c r="B56" s="1088" t="s">
        <v>6828</v>
      </c>
      <c r="C56" s="1036" t="s">
        <v>8174</v>
      </c>
      <c r="D56" s="1061" t="s">
        <v>8175</v>
      </c>
      <c r="E56" s="1036" t="s">
        <v>3912</v>
      </c>
      <c r="F56" s="1036" t="s">
        <v>8176</v>
      </c>
      <c r="G56" s="1036" t="s">
        <v>8177</v>
      </c>
      <c r="H56" s="1036" t="s">
        <v>8178</v>
      </c>
      <c r="I56" s="1036" t="s">
        <v>932</v>
      </c>
      <c r="J56" s="1036" t="s">
        <v>1573</v>
      </c>
      <c r="K56" s="1036" t="s">
        <v>595</v>
      </c>
      <c r="L56" s="1036" t="s">
        <v>1874</v>
      </c>
      <c r="M56" s="1036" t="s">
        <v>7485</v>
      </c>
      <c r="N56" s="1036" t="s">
        <v>3946</v>
      </c>
      <c r="O56" s="1036" t="s">
        <v>8179</v>
      </c>
      <c r="P56" s="1036" t="s">
        <v>1309</v>
      </c>
      <c r="Q56" s="1036" t="s">
        <v>8180</v>
      </c>
      <c r="R56" s="1036" t="s">
        <v>8181</v>
      </c>
      <c r="S56" s="1036" t="s">
        <v>8182</v>
      </c>
      <c r="T56" s="1036" t="s">
        <v>7604</v>
      </c>
      <c r="U56" s="1036" t="s">
        <v>8183</v>
      </c>
      <c r="V56" s="1036" t="s">
        <v>8184</v>
      </c>
      <c r="W56" s="1036" t="s">
        <v>8185</v>
      </c>
      <c r="X56" s="1036" t="s">
        <v>8096</v>
      </c>
      <c r="Y56" s="1036" t="s">
        <v>7180</v>
      </c>
      <c r="Z56" s="1036" t="s">
        <v>8186</v>
      </c>
      <c r="AA56" s="1036" t="s">
        <v>8187</v>
      </c>
      <c r="AB56" s="1036" t="s">
        <v>2661</v>
      </c>
      <c r="AC56" s="1036" t="s">
        <v>4503</v>
      </c>
      <c r="AD56" s="1036" t="s">
        <v>8188</v>
      </c>
      <c r="AE56" s="1036" t="s">
        <v>876</v>
      </c>
      <c r="AF56" s="1036" t="s">
        <v>8189</v>
      </c>
      <c r="AG56" s="1036" t="s">
        <v>8190</v>
      </c>
      <c r="AH56" s="1036" t="s">
        <v>1079</v>
      </c>
      <c r="AI56" s="1036" t="s">
        <v>8191</v>
      </c>
      <c r="AJ56" s="1036" t="s">
        <v>8192</v>
      </c>
      <c r="AK56" s="1036" t="s">
        <v>1510</v>
      </c>
      <c r="AL56" s="1036" t="s">
        <v>7709</v>
      </c>
      <c r="AM56" s="1036" t="s">
        <v>8193</v>
      </c>
      <c r="AN56" s="1036" t="s">
        <v>7637</v>
      </c>
      <c r="AO56" s="1036" t="s">
        <v>8194</v>
      </c>
      <c r="AP56" s="1036" t="s">
        <v>8195</v>
      </c>
      <c r="AQ56" s="1036" t="s">
        <v>8196</v>
      </c>
      <c r="AR56" s="1036" t="s">
        <v>8197</v>
      </c>
      <c r="AS56" s="1036" t="s">
        <v>3788</v>
      </c>
      <c r="AT56" s="1036" t="s">
        <v>8198</v>
      </c>
      <c r="AU56" s="1036" t="s">
        <v>8199</v>
      </c>
      <c r="AV56" s="1036" t="str">
        <f t="shared" ref="AV56:AV67" si="3">TEXT(AU56-C56,"m:ss")</f>
        <v>2:06</v>
      </c>
      <c r="AW56" s="1127" t="s">
        <v>8200</v>
      </c>
    </row>
    <row r="57" ht="15.75" customHeight="1">
      <c r="A57" s="1081" t="s">
        <v>819</v>
      </c>
      <c r="B57" s="1027" t="s">
        <v>6799</v>
      </c>
      <c r="C57" s="1116" t="s">
        <v>7093</v>
      </c>
      <c r="D57" s="1061" t="s">
        <v>8201</v>
      </c>
      <c r="E57" s="1082" t="s">
        <v>5517</v>
      </c>
      <c r="F57" s="1082" t="s">
        <v>8202</v>
      </c>
      <c r="G57" s="1082" t="s">
        <v>8203</v>
      </c>
      <c r="H57" s="1070" t="s">
        <v>8204</v>
      </c>
      <c r="I57" s="1070" t="s">
        <v>8205</v>
      </c>
      <c r="J57" s="1072" t="s">
        <v>8206</v>
      </c>
      <c r="K57" s="1072" t="s">
        <v>1048</v>
      </c>
      <c r="L57" s="1072" t="s">
        <v>8207</v>
      </c>
      <c r="M57" s="1072" t="s">
        <v>8208</v>
      </c>
      <c r="N57" s="1072" t="s">
        <v>7763</v>
      </c>
      <c r="O57" s="1072" t="s">
        <v>8209</v>
      </c>
      <c r="P57" s="1072" t="s">
        <v>786</v>
      </c>
      <c r="Q57" s="1075" t="s">
        <v>8210</v>
      </c>
      <c r="R57" s="1075" t="s">
        <v>1439</v>
      </c>
      <c r="S57" s="1075" t="s">
        <v>3873</v>
      </c>
      <c r="T57" s="1075" t="s">
        <v>8211</v>
      </c>
      <c r="U57" s="1075" t="s">
        <v>8002</v>
      </c>
      <c r="V57" s="1075" t="s">
        <v>5089</v>
      </c>
      <c r="W57" s="1084" t="s">
        <v>8209</v>
      </c>
      <c r="X57" s="1084" t="s">
        <v>8212</v>
      </c>
      <c r="Y57" s="1084" t="s">
        <v>7653</v>
      </c>
      <c r="Z57" s="1084" t="s">
        <v>8213</v>
      </c>
      <c r="AA57" s="1084" t="s">
        <v>194</v>
      </c>
      <c r="AB57" s="1084" t="s">
        <v>1140</v>
      </c>
      <c r="AC57" s="1084" t="s">
        <v>8214</v>
      </c>
      <c r="AD57" s="1082" t="s">
        <v>8051</v>
      </c>
      <c r="AE57" s="1082" t="s">
        <v>4950</v>
      </c>
      <c r="AF57" s="1085" t="s">
        <v>8215</v>
      </c>
      <c r="AG57" s="1085" t="s">
        <v>8216</v>
      </c>
      <c r="AH57" s="1085" t="s">
        <v>905</v>
      </c>
      <c r="AI57" s="1085" t="s">
        <v>8217</v>
      </c>
      <c r="AJ57" s="1085" t="s">
        <v>8218</v>
      </c>
      <c r="AK57" s="1085" t="s">
        <v>8219</v>
      </c>
      <c r="AL57" s="1085" t="s">
        <v>2484</v>
      </c>
      <c r="AM57" s="1078" t="s">
        <v>8220</v>
      </c>
      <c r="AN57" s="1078" t="s">
        <v>8221</v>
      </c>
      <c r="AO57" s="1079" t="s">
        <v>8222</v>
      </c>
      <c r="AP57" s="1078" t="s">
        <v>8223</v>
      </c>
      <c r="AQ57" s="1078" t="s">
        <v>8148</v>
      </c>
      <c r="AR57" s="1078" t="s">
        <v>7362</v>
      </c>
      <c r="AS57" s="1078" t="s">
        <v>7445</v>
      </c>
      <c r="AT57" s="1072" t="s">
        <v>7286</v>
      </c>
      <c r="AU57" s="1064" t="s">
        <v>8224</v>
      </c>
      <c r="AV57" s="1036" t="str">
        <f t="shared" si="3"/>
        <v>0:37</v>
      </c>
      <c r="AW57" s="1110" t="s">
        <v>8225</v>
      </c>
    </row>
    <row r="58">
      <c r="A58" s="1122" t="s">
        <v>5684</v>
      </c>
      <c r="B58" s="1130" t="s">
        <v>6799</v>
      </c>
      <c r="C58" s="1035" t="s">
        <v>8226</v>
      </c>
      <c r="D58" s="1137" t="s">
        <v>8227</v>
      </c>
      <c r="E58" s="1055" t="s">
        <v>466</v>
      </c>
      <c r="F58" s="1055" t="s">
        <v>8228</v>
      </c>
      <c r="G58" s="1055" t="s">
        <v>8229</v>
      </c>
      <c r="H58" s="1055" t="s">
        <v>6823</v>
      </c>
      <c r="I58" s="1055" t="s">
        <v>711</v>
      </c>
      <c r="J58" s="1055" t="s">
        <v>3123</v>
      </c>
      <c r="K58" s="1055" t="s">
        <v>8230</v>
      </c>
      <c r="L58" s="1055" t="s">
        <v>1753</v>
      </c>
      <c r="M58" s="1055" t="s">
        <v>8231</v>
      </c>
      <c r="N58" s="1055" t="s">
        <v>7111</v>
      </c>
      <c r="O58" s="1055" t="s">
        <v>7035</v>
      </c>
      <c r="P58" s="1055" t="s">
        <v>549</v>
      </c>
      <c r="Q58" s="1055" t="s">
        <v>8232</v>
      </c>
      <c r="R58" s="1055" t="s">
        <v>8233</v>
      </c>
      <c r="S58" s="1055" t="s">
        <v>1109</v>
      </c>
      <c r="T58" s="1055" t="s">
        <v>6887</v>
      </c>
      <c r="U58" s="1055" t="s">
        <v>4846</v>
      </c>
      <c r="V58" s="1055" t="s">
        <v>8234</v>
      </c>
      <c r="W58" s="1055" t="s">
        <v>8235</v>
      </c>
      <c r="X58" s="1055" t="s">
        <v>8236</v>
      </c>
      <c r="Y58" s="1055" t="s">
        <v>8237</v>
      </c>
      <c r="Z58" s="1055" t="s">
        <v>8238</v>
      </c>
      <c r="AA58" s="1055" t="s">
        <v>4315</v>
      </c>
      <c r="AB58" s="1055" t="s">
        <v>720</v>
      </c>
      <c r="AC58" s="1055" t="s">
        <v>8239</v>
      </c>
      <c r="AD58" s="1055" t="s">
        <v>8240</v>
      </c>
      <c r="AE58" s="1055" t="s">
        <v>8241</v>
      </c>
      <c r="AF58" s="1055" t="s">
        <v>8242</v>
      </c>
      <c r="AG58" s="1055" t="s">
        <v>8243</v>
      </c>
      <c r="AH58" s="1055" t="s">
        <v>1753</v>
      </c>
      <c r="AI58" s="1055" t="s">
        <v>4139</v>
      </c>
      <c r="AJ58" s="1055" t="s">
        <v>8244</v>
      </c>
      <c r="AK58" s="1055" t="s">
        <v>8245</v>
      </c>
      <c r="AL58" s="1055" t="s">
        <v>6469</v>
      </c>
      <c r="AM58" s="1055" t="s">
        <v>5479</v>
      </c>
      <c r="AN58" s="1055" t="s">
        <v>1336</v>
      </c>
      <c r="AO58" s="1055" t="s">
        <v>8246</v>
      </c>
      <c r="AP58" s="1055" t="s">
        <v>8147</v>
      </c>
      <c r="AQ58" s="1055" t="s">
        <v>8148</v>
      </c>
      <c r="AR58" s="1055" t="s">
        <v>5316</v>
      </c>
      <c r="AS58" s="1055" t="s">
        <v>5095</v>
      </c>
      <c r="AT58" s="1055" t="s">
        <v>8247</v>
      </c>
      <c r="AU58" s="1035" t="s">
        <v>8248</v>
      </c>
      <c r="AV58" s="1036" t="str">
        <f t="shared" si="3"/>
        <v>4:21</v>
      </c>
      <c r="AW58" s="1127" t="s">
        <v>8249</v>
      </c>
    </row>
    <row r="59">
      <c r="A59" s="1046" t="s">
        <v>1819</v>
      </c>
      <c r="B59" s="1121" t="s">
        <v>6799</v>
      </c>
      <c r="C59" s="1028" t="s">
        <v>8250</v>
      </c>
      <c r="D59" s="1114" t="s">
        <v>8251</v>
      </c>
      <c r="E59" s="1068" t="s">
        <v>7616</v>
      </c>
      <c r="F59" s="1068" t="s">
        <v>8252</v>
      </c>
      <c r="G59" s="1068" t="s">
        <v>8253</v>
      </c>
      <c r="H59" s="1069" t="s">
        <v>8254</v>
      </c>
      <c r="I59" s="1069" t="s">
        <v>3772</v>
      </c>
      <c r="J59" s="1071" t="s">
        <v>3047</v>
      </c>
      <c r="K59" s="1071" t="s">
        <v>7265</v>
      </c>
      <c r="L59" s="1071"/>
      <c r="M59" s="1071" t="s">
        <v>8255</v>
      </c>
      <c r="N59" s="1071" t="s">
        <v>7556</v>
      </c>
      <c r="O59" s="1071" t="s">
        <v>6881</v>
      </c>
      <c r="P59" s="1071" t="s">
        <v>8256</v>
      </c>
      <c r="Q59" s="1073" t="s">
        <v>8257</v>
      </c>
      <c r="R59" s="1073" t="s">
        <v>7595</v>
      </c>
      <c r="S59" s="1073" t="s">
        <v>4568</v>
      </c>
      <c r="T59" s="1073" t="s">
        <v>8258</v>
      </c>
      <c r="U59" s="1073" t="s">
        <v>8259</v>
      </c>
      <c r="V59" s="1073" t="s">
        <v>7626</v>
      </c>
      <c r="W59" s="1076" t="s">
        <v>8260</v>
      </c>
      <c r="X59" s="1076" t="s">
        <v>5058</v>
      </c>
      <c r="Y59" s="1076" t="s">
        <v>2865</v>
      </c>
      <c r="Z59" s="1076" t="s">
        <v>7546</v>
      </c>
      <c r="AA59" s="1076" t="s">
        <v>5622</v>
      </c>
      <c r="AB59" s="1076" t="s">
        <v>2189</v>
      </c>
      <c r="AC59" s="1076" t="s">
        <v>2426</v>
      </c>
      <c r="AD59" s="1068" t="s">
        <v>8261</v>
      </c>
      <c r="AE59" s="1068" t="s">
        <v>7954</v>
      </c>
      <c r="AF59" s="1077" t="s">
        <v>8262</v>
      </c>
      <c r="AG59" s="1077" t="s">
        <v>8007</v>
      </c>
      <c r="AH59" s="1077" t="s">
        <v>8263</v>
      </c>
      <c r="AI59" s="1077" t="s">
        <v>8264</v>
      </c>
      <c r="AJ59" s="1077" t="s">
        <v>8265</v>
      </c>
      <c r="AK59" s="1077" t="s">
        <v>8266</v>
      </c>
      <c r="AL59" s="1077" t="s">
        <v>8267</v>
      </c>
      <c r="AM59" s="1079" t="s">
        <v>8268</v>
      </c>
      <c r="AN59" s="1079" t="s">
        <v>1400</v>
      </c>
      <c r="AO59" s="1079" t="s">
        <v>7860</v>
      </c>
      <c r="AP59" s="1079" t="s">
        <v>8269</v>
      </c>
      <c r="AQ59" s="1079" t="s">
        <v>8270</v>
      </c>
      <c r="AR59" s="1079" t="s">
        <v>7710</v>
      </c>
      <c r="AS59" s="1079" t="s">
        <v>8271</v>
      </c>
      <c r="AT59" s="1071" t="s">
        <v>8272</v>
      </c>
      <c r="AU59" s="1064" t="s">
        <v>8273</v>
      </c>
      <c r="AV59" s="1036" t="str">
        <f t="shared" si="3"/>
        <v>4:12</v>
      </c>
      <c r="AW59" s="1110"/>
    </row>
    <row r="60" ht="15.75" customHeight="1">
      <c r="A60" s="1124" t="s">
        <v>8274</v>
      </c>
      <c r="B60" s="1027" t="s">
        <v>6799</v>
      </c>
      <c r="C60" s="1116" t="s">
        <v>8275</v>
      </c>
      <c r="D60" s="1061" t="s">
        <v>8276</v>
      </c>
      <c r="E60" s="1082" t="s">
        <v>8277</v>
      </c>
      <c r="F60" s="1082" t="s">
        <v>8278</v>
      </c>
      <c r="G60" s="1082" t="s">
        <v>8279</v>
      </c>
      <c r="H60" s="1070" t="s">
        <v>5376</v>
      </c>
      <c r="I60" s="1070" t="s">
        <v>3187</v>
      </c>
      <c r="J60" s="1072" t="s">
        <v>8280</v>
      </c>
      <c r="K60" s="1072" t="s">
        <v>8281</v>
      </c>
      <c r="L60" s="1072" t="s">
        <v>1874</v>
      </c>
      <c r="M60" s="1072" t="s">
        <v>7695</v>
      </c>
      <c r="N60" s="1072" t="s">
        <v>7441</v>
      </c>
      <c r="O60" s="1072" t="s">
        <v>8282</v>
      </c>
      <c r="P60" s="1072" t="s">
        <v>1452</v>
      </c>
      <c r="Q60" s="1075" t="s">
        <v>702</v>
      </c>
      <c r="R60" s="1075" t="s">
        <v>4228</v>
      </c>
      <c r="S60" s="1075" t="s">
        <v>8283</v>
      </c>
      <c r="T60" s="1075" t="s">
        <v>5685</v>
      </c>
      <c r="U60" s="1075" t="s">
        <v>8284</v>
      </c>
      <c r="V60" s="1075" t="s">
        <v>5089</v>
      </c>
      <c r="W60" s="1084" t="s">
        <v>8285</v>
      </c>
      <c r="X60" s="1084" t="s">
        <v>8286</v>
      </c>
      <c r="Y60" s="1084" t="s">
        <v>1150</v>
      </c>
      <c r="Z60" s="1084" t="s">
        <v>8287</v>
      </c>
      <c r="AA60" s="1084" t="s">
        <v>7605</v>
      </c>
      <c r="AB60" s="1084" t="s">
        <v>8288</v>
      </c>
      <c r="AC60" s="1084" t="s">
        <v>2222</v>
      </c>
      <c r="AD60" s="1082" t="s">
        <v>8289</v>
      </c>
      <c r="AE60" s="1082" t="s">
        <v>5842</v>
      </c>
      <c r="AF60" s="1085" t="s">
        <v>8290</v>
      </c>
      <c r="AG60" s="1085" t="s">
        <v>8219</v>
      </c>
      <c r="AH60" s="1085" t="s">
        <v>8291</v>
      </c>
      <c r="AI60" s="1085" t="s">
        <v>8292</v>
      </c>
      <c r="AJ60" s="1085" t="s">
        <v>8293</v>
      </c>
      <c r="AK60" s="1085" t="s">
        <v>406</v>
      </c>
      <c r="AL60" s="1085" t="s">
        <v>3432</v>
      </c>
      <c r="AM60" s="1078" t="s">
        <v>7826</v>
      </c>
      <c r="AN60" s="1078" t="s">
        <v>2844</v>
      </c>
      <c r="AO60" s="1079" t="s">
        <v>2931</v>
      </c>
      <c r="AP60" s="1079" t="s">
        <v>8294</v>
      </c>
      <c r="AQ60" s="1078" t="s">
        <v>8295</v>
      </c>
      <c r="AR60" s="1078" t="s">
        <v>8296</v>
      </c>
      <c r="AS60" s="1078" t="s">
        <v>8297</v>
      </c>
      <c r="AT60" s="1072" t="s">
        <v>8298</v>
      </c>
      <c r="AU60" s="1159" t="str">
        <f>HYPERLINK("https://splits.io/m3t","1:18:40")</f>
        <v>1:18:40</v>
      </c>
      <c r="AV60" s="1036" t="str">
        <f t="shared" si="3"/>
        <v>3:48</v>
      </c>
      <c r="AW60" s="1120" t="s">
        <v>8299</v>
      </c>
    </row>
    <row r="61" ht="15.75" customHeight="1">
      <c r="A61" s="1092" t="s">
        <v>8300</v>
      </c>
      <c r="B61" s="1027" t="s">
        <v>6799</v>
      </c>
      <c r="C61" s="1036" t="s">
        <v>8301</v>
      </c>
      <c r="D61" s="1061" t="s">
        <v>8302</v>
      </c>
      <c r="E61" s="1036" t="s">
        <v>8303</v>
      </c>
      <c r="F61" s="1036" t="s">
        <v>8304</v>
      </c>
      <c r="G61" s="1036" t="s">
        <v>8305</v>
      </c>
      <c r="H61" s="1036" t="s">
        <v>8306</v>
      </c>
      <c r="I61" s="1036" t="s">
        <v>8307</v>
      </c>
      <c r="J61" s="1036" t="s">
        <v>7330</v>
      </c>
      <c r="K61" s="1036" t="s">
        <v>3873</v>
      </c>
      <c r="L61" s="1036" t="s">
        <v>4074</v>
      </c>
      <c r="M61" s="1036" t="s">
        <v>8001</v>
      </c>
      <c r="N61" s="1036" t="s">
        <v>4621</v>
      </c>
      <c r="O61" s="1036" t="s">
        <v>8308</v>
      </c>
      <c r="P61" s="1036" t="s">
        <v>8309</v>
      </c>
      <c r="Q61" s="1036" t="s">
        <v>8310</v>
      </c>
      <c r="R61" s="1036" t="s">
        <v>651</v>
      </c>
      <c r="S61" s="1036" t="s">
        <v>7405</v>
      </c>
      <c r="T61" s="1036" t="s">
        <v>305</v>
      </c>
      <c r="U61" s="1036" t="s">
        <v>1203</v>
      </c>
      <c r="V61" s="1036" t="s">
        <v>243</v>
      </c>
      <c r="W61" s="1036" t="s">
        <v>8311</v>
      </c>
      <c r="X61" s="1036" t="s">
        <v>7678</v>
      </c>
      <c r="Y61" s="1036" t="s">
        <v>1466</v>
      </c>
      <c r="Z61" s="1036" t="s">
        <v>8312</v>
      </c>
      <c r="AA61" s="1036" t="s">
        <v>7441</v>
      </c>
      <c r="AB61" s="1036" t="s">
        <v>8313</v>
      </c>
      <c r="AC61" s="1036" t="s">
        <v>3128</v>
      </c>
      <c r="AD61" s="1036" t="s">
        <v>8314</v>
      </c>
      <c r="AE61" s="1036" t="s">
        <v>549</v>
      </c>
      <c r="AF61" s="1036" t="s">
        <v>8315</v>
      </c>
      <c r="AG61" s="1036" t="s">
        <v>8316</v>
      </c>
      <c r="AH61" s="1036" t="s">
        <v>2361</v>
      </c>
      <c r="AI61" s="1036" t="s">
        <v>8317</v>
      </c>
      <c r="AJ61" s="1036" t="s">
        <v>8318</v>
      </c>
      <c r="AK61" s="1036" t="s">
        <v>3372</v>
      </c>
      <c r="AL61" s="1036" t="s">
        <v>8319</v>
      </c>
      <c r="AM61" s="1036" t="s">
        <v>654</v>
      </c>
      <c r="AN61" s="1036" t="s">
        <v>6949</v>
      </c>
      <c r="AO61" s="1036" t="s">
        <v>7182</v>
      </c>
      <c r="AP61" s="1036" t="s">
        <v>8320</v>
      </c>
      <c r="AQ61" s="1036" t="s">
        <v>8321</v>
      </c>
      <c r="AR61" s="1036" t="s">
        <v>8322</v>
      </c>
      <c r="AS61" s="1036" t="s">
        <v>8323</v>
      </c>
      <c r="AT61" s="1036" t="s">
        <v>8324</v>
      </c>
      <c r="AU61" s="1036" t="s">
        <v>8325</v>
      </c>
      <c r="AV61" s="1036" t="str">
        <f t="shared" si="3"/>
        <v>3:32</v>
      </c>
      <c r="AW61" s="1045" t="s">
        <v>8326</v>
      </c>
    </row>
    <row r="62" ht="15.75" customHeight="1">
      <c r="A62" s="1124" t="s">
        <v>8327</v>
      </c>
      <c r="B62" s="1088" t="s">
        <v>6828</v>
      </c>
      <c r="C62" s="1116" t="s">
        <v>8328</v>
      </c>
      <c r="D62" s="1061" t="s">
        <v>8329</v>
      </c>
      <c r="E62" s="1068" t="s">
        <v>8330</v>
      </c>
      <c r="F62" s="1082" t="s">
        <v>8331</v>
      </c>
      <c r="G62" s="1082" t="s">
        <v>8332</v>
      </c>
      <c r="H62" s="1070" t="s">
        <v>8333</v>
      </c>
      <c r="I62" s="1070" t="s">
        <v>8334</v>
      </c>
      <c r="J62" s="1072" t="s">
        <v>8335</v>
      </c>
      <c r="K62" s="1072" t="s">
        <v>3197</v>
      </c>
      <c r="L62" s="1072" t="s">
        <v>8336</v>
      </c>
      <c r="M62" s="1072" t="s">
        <v>8337</v>
      </c>
      <c r="N62" s="1072" t="s">
        <v>8338</v>
      </c>
      <c r="O62" s="1072" t="s">
        <v>8339</v>
      </c>
      <c r="P62" s="1072" t="s">
        <v>7663</v>
      </c>
      <c r="Q62" s="1075" t="s">
        <v>8340</v>
      </c>
      <c r="R62" s="1075" t="s">
        <v>8341</v>
      </c>
      <c r="S62" s="1075" t="s">
        <v>8342</v>
      </c>
      <c r="T62" s="1075" t="s">
        <v>8343</v>
      </c>
      <c r="U62" s="1075" t="s">
        <v>7610</v>
      </c>
      <c r="V62" s="1075" t="s">
        <v>2268</v>
      </c>
      <c r="W62" s="1084" t="s">
        <v>8344</v>
      </c>
      <c r="X62" s="1084" t="s">
        <v>7678</v>
      </c>
      <c r="Y62" s="1084" t="s">
        <v>3615</v>
      </c>
      <c r="Z62" s="1084" t="s">
        <v>5733</v>
      </c>
      <c r="AA62" s="1084" t="s">
        <v>4643</v>
      </c>
      <c r="AB62" s="1084" t="s">
        <v>6993</v>
      </c>
      <c r="AC62" s="1084" t="s">
        <v>458</v>
      </c>
      <c r="AD62" s="1082" t="s">
        <v>8345</v>
      </c>
      <c r="AE62" s="1082" t="s">
        <v>8029</v>
      </c>
      <c r="AF62" s="1085" t="s">
        <v>8346</v>
      </c>
      <c r="AG62" s="1085" t="s">
        <v>2127</v>
      </c>
      <c r="AH62" s="1085" t="s">
        <v>4791</v>
      </c>
      <c r="AI62" s="1085" t="s">
        <v>8347</v>
      </c>
      <c r="AJ62" s="1085" t="s">
        <v>8348</v>
      </c>
      <c r="AK62" s="1085" t="s">
        <v>7456</v>
      </c>
      <c r="AL62" s="1085" t="s">
        <v>3151</v>
      </c>
      <c r="AM62" s="1078" t="s">
        <v>8349</v>
      </c>
      <c r="AN62" s="1078" t="s">
        <v>8098</v>
      </c>
      <c r="AO62" s="1078" t="s">
        <v>2058</v>
      </c>
      <c r="AP62" s="1078" t="s">
        <v>8350</v>
      </c>
      <c r="AQ62" s="1078" t="s">
        <v>1354</v>
      </c>
      <c r="AR62" s="1078" t="s">
        <v>6882</v>
      </c>
      <c r="AS62" s="1078" t="s">
        <v>3844</v>
      </c>
      <c r="AT62" s="1072" t="s">
        <v>8351</v>
      </c>
      <c r="AU62" s="1086" t="s">
        <v>8352</v>
      </c>
      <c r="AV62" s="1036" t="str">
        <f t="shared" si="3"/>
        <v>2:58</v>
      </c>
      <c r="AW62" s="1110" t="s">
        <v>8353</v>
      </c>
    </row>
    <row r="63" ht="15.75" customHeight="1">
      <c r="A63" s="1046" t="s">
        <v>2873</v>
      </c>
      <c r="B63" s="1133" t="s">
        <v>6799</v>
      </c>
      <c r="C63" s="1160" t="s">
        <v>7348</v>
      </c>
      <c r="D63" s="1068" t="s">
        <v>8354</v>
      </c>
      <c r="E63" s="1068" t="s">
        <v>199</v>
      </c>
      <c r="F63" s="1068" t="s">
        <v>8355</v>
      </c>
      <c r="G63" s="1068" t="s">
        <v>7087</v>
      </c>
      <c r="H63" s="1069" t="s">
        <v>8356</v>
      </c>
      <c r="I63" s="1069" t="s">
        <v>8357</v>
      </c>
      <c r="J63" s="1071" t="s">
        <v>8358</v>
      </c>
      <c r="K63" s="1071" t="s">
        <v>8359</v>
      </c>
      <c r="L63" s="1071" t="s">
        <v>3740</v>
      </c>
      <c r="M63" s="1071" t="s">
        <v>8360</v>
      </c>
      <c r="N63" s="1161" t="s">
        <v>8361</v>
      </c>
      <c r="O63" s="1071" t="s">
        <v>3011</v>
      </c>
      <c r="P63" s="1071" t="s">
        <v>3837</v>
      </c>
      <c r="Q63" s="1073" t="s">
        <v>8362</v>
      </c>
      <c r="R63" s="1073" t="s">
        <v>1180</v>
      </c>
      <c r="S63" s="1073" t="s">
        <v>8363</v>
      </c>
      <c r="T63" s="1073" t="s">
        <v>8364</v>
      </c>
      <c r="U63" s="1073" t="s">
        <v>350</v>
      </c>
      <c r="V63" s="1073" t="s">
        <v>8365</v>
      </c>
      <c r="W63" s="1076" t="s">
        <v>8366</v>
      </c>
      <c r="X63" s="1076" t="s">
        <v>8367</v>
      </c>
      <c r="Y63" s="1076" t="s">
        <v>2742</v>
      </c>
      <c r="Z63" s="1076" t="s">
        <v>8368</v>
      </c>
      <c r="AA63" s="1076" t="s">
        <v>4862</v>
      </c>
      <c r="AB63" s="1076" t="s">
        <v>6993</v>
      </c>
      <c r="AC63" s="1076" t="s">
        <v>260</v>
      </c>
      <c r="AD63" s="1068" t="s">
        <v>8369</v>
      </c>
      <c r="AE63" s="1068" t="s">
        <v>4076</v>
      </c>
      <c r="AF63" s="1077" t="s">
        <v>8370</v>
      </c>
      <c r="AG63" s="1077" t="s">
        <v>8347</v>
      </c>
      <c r="AH63" s="1077" t="s">
        <v>7903</v>
      </c>
      <c r="AI63" s="1077" t="s">
        <v>8371</v>
      </c>
      <c r="AJ63" s="1077" t="s">
        <v>8372</v>
      </c>
      <c r="AK63" s="1162" t="s">
        <v>7731</v>
      </c>
      <c r="AL63" s="1077" t="s">
        <v>8373</v>
      </c>
      <c r="AM63" s="1079" t="s">
        <v>8374</v>
      </c>
      <c r="AN63" s="1079" t="s">
        <v>8375</v>
      </c>
      <c r="AO63" s="1079" t="s">
        <v>5053</v>
      </c>
      <c r="AP63" s="1079" t="s">
        <v>8376</v>
      </c>
      <c r="AQ63" s="1055" t="s">
        <v>3623</v>
      </c>
      <c r="AR63" s="1163" t="s">
        <v>8222</v>
      </c>
      <c r="AS63" s="1079" t="s">
        <v>8377</v>
      </c>
      <c r="AT63" s="1071" t="s">
        <v>8378</v>
      </c>
      <c r="AU63" s="1064" t="s">
        <v>8379</v>
      </c>
      <c r="AV63" s="1036" t="str">
        <f t="shared" si="3"/>
        <v>3:17</v>
      </c>
      <c r="AW63" s="1102" t="s">
        <v>8380</v>
      </c>
    </row>
    <row r="64" ht="15.75" customHeight="1">
      <c r="A64" s="1026" t="s">
        <v>5595</v>
      </c>
      <c r="B64" s="1088" t="s">
        <v>6828</v>
      </c>
      <c r="C64" s="1036" t="s">
        <v>7476</v>
      </c>
      <c r="D64" s="1061" t="s">
        <v>8381</v>
      </c>
      <c r="E64" s="1036" t="s">
        <v>8382</v>
      </c>
      <c r="F64" s="1036" t="s">
        <v>8383</v>
      </c>
      <c r="G64" s="1036" t="s">
        <v>8384</v>
      </c>
      <c r="H64" s="1036" t="s">
        <v>8385</v>
      </c>
      <c r="I64" s="1036" t="s">
        <v>8386</v>
      </c>
      <c r="J64" s="1036" t="s">
        <v>6855</v>
      </c>
      <c r="K64" s="1036" t="s">
        <v>7930</v>
      </c>
      <c r="L64" s="1036" t="s">
        <v>8387</v>
      </c>
      <c r="M64" s="1036" t="s">
        <v>2082</v>
      </c>
      <c r="N64" s="1036" t="s">
        <v>8388</v>
      </c>
      <c r="O64" s="1036" t="s">
        <v>8389</v>
      </c>
      <c r="P64" s="1036" t="s">
        <v>355</v>
      </c>
      <c r="Q64" s="1036" t="s">
        <v>8390</v>
      </c>
      <c r="R64" s="1036" t="s">
        <v>886</v>
      </c>
      <c r="S64" s="1036" t="s">
        <v>4802</v>
      </c>
      <c r="T64" s="1036" t="s">
        <v>5685</v>
      </c>
      <c r="U64" s="1036" t="s">
        <v>4850</v>
      </c>
      <c r="V64" s="1036" t="s">
        <v>6374</v>
      </c>
      <c r="W64" s="1036" t="s">
        <v>8391</v>
      </c>
      <c r="X64" s="1036" t="s">
        <v>8392</v>
      </c>
      <c r="Y64" s="1036" t="s">
        <v>557</v>
      </c>
      <c r="Z64" s="1036" t="s">
        <v>8393</v>
      </c>
      <c r="AA64" s="1036" t="s">
        <v>671</v>
      </c>
      <c r="AB64" s="1036" t="s">
        <v>8394</v>
      </c>
      <c r="AC64" s="1036" t="s">
        <v>8395</v>
      </c>
      <c r="AD64" s="1036" t="s">
        <v>8396</v>
      </c>
      <c r="AE64" s="1036" t="s">
        <v>1634</v>
      </c>
      <c r="AF64" s="1036" t="s">
        <v>8397</v>
      </c>
      <c r="AG64" s="1036" t="s">
        <v>7678</v>
      </c>
      <c r="AH64" s="1036" t="s">
        <v>6198</v>
      </c>
      <c r="AI64" s="1036" t="s">
        <v>8191</v>
      </c>
      <c r="AJ64" s="1036" t="s">
        <v>8398</v>
      </c>
      <c r="AK64" s="1036" t="s">
        <v>8399</v>
      </c>
      <c r="AL64" s="1036" t="s">
        <v>3073</v>
      </c>
      <c r="AM64" s="1036" t="s">
        <v>7782</v>
      </c>
      <c r="AN64" s="1036" t="s">
        <v>3151</v>
      </c>
      <c r="AO64" s="1036" t="s">
        <v>3197</v>
      </c>
      <c r="AP64" s="1036" t="s">
        <v>4022</v>
      </c>
      <c r="AQ64" s="1036" t="s">
        <v>8400</v>
      </c>
      <c r="AR64" s="1036" t="s">
        <v>8401</v>
      </c>
      <c r="AS64" s="1036" t="s">
        <v>7517</v>
      </c>
      <c r="AT64" s="1036" t="s">
        <v>7794</v>
      </c>
      <c r="AU64" s="1036" t="s">
        <v>8402</v>
      </c>
      <c r="AV64" s="1036" t="str">
        <f t="shared" si="3"/>
        <v>3:10</v>
      </c>
      <c r="AW64" s="1094" t="s">
        <v>8403</v>
      </c>
    </row>
    <row r="65" ht="15.75" customHeight="1">
      <c r="A65" s="1081" t="s">
        <v>4009</v>
      </c>
      <c r="B65" s="1140" t="s">
        <v>6863</v>
      </c>
      <c r="C65" s="1028" t="s">
        <v>8404</v>
      </c>
      <c r="D65" s="1067" t="s">
        <v>8405</v>
      </c>
      <c r="E65" s="1082" t="s">
        <v>7354</v>
      </c>
      <c r="F65" s="1068" t="s">
        <v>8406</v>
      </c>
      <c r="G65" s="1082" t="s">
        <v>8407</v>
      </c>
      <c r="H65" s="1070" t="s">
        <v>7273</v>
      </c>
      <c r="I65" s="1070" t="s">
        <v>103</v>
      </c>
      <c r="J65" s="1072" t="s">
        <v>7088</v>
      </c>
      <c r="K65" s="1072" t="s">
        <v>2818</v>
      </c>
      <c r="L65" s="1072" t="s">
        <v>8408</v>
      </c>
      <c r="M65" s="1071" t="s">
        <v>7358</v>
      </c>
      <c r="N65" s="1071" t="s">
        <v>3726</v>
      </c>
      <c r="O65" s="1071" t="s">
        <v>8260</v>
      </c>
      <c r="P65" s="1072" t="s">
        <v>7076</v>
      </c>
      <c r="Q65" s="1073" t="s">
        <v>8409</v>
      </c>
      <c r="R65" s="1075" t="s">
        <v>8410</v>
      </c>
      <c r="S65" s="1073" t="s">
        <v>8411</v>
      </c>
      <c r="T65" s="1075" t="s">
        <v>7669</v>
      </c>
      <c r="U65" s="1075" t="s">
        <v>8412</v>
      </c>
      <c r="V65" s="1075" t="s">
        <v>964</v>
      </c>
      <c r="W65" s="1084" t="s">
        <v>8413</v>
      </c>
      <c r="X65" s="1076" t="s">
        <v>8414</v>
      </c>
      <c r="Y65" s="1164" t="s">
        <v>5106</v>
      </c>
      <c r="Z65" s="1076" t="s">
        <v>8415</v>
      </c>
      <c r="AA65" s="1076" t="s">
        <v>8416</v>
      </c>
      <c r="AB65" s="1076" t="s">
        <v>8417</v>
      </c>
      <c r="AC65" s="1164" t="s">
        <v>5648</v>
      </c>
      <c r="AD65" s="1082" t="s">
        <v>8418</v>
      </c>
      <c r="AE65" s="1068" t="s">
        <v>1013</v>
      </c>
      <c r="AF65" s="1118" t="str">
        <f>HYPERLINK("https://www.youtube.com/watch?v=T9zbmFd23uk","2:38.85")</f>
        <v>2:38.85</v>
      </c>
      <c r="AG65" s="1077" t="s">
        <v>241</v>
      </c>
      <c r="AH65" s="1085" t="s">
        <v>746</v>
      </c>
      <c r="AI65" s="1085" t="s">
        <v>4499</v>
      </c>
      <c r="AJ65" s="1077" t="s">
        <v>8419</v>
      </c>
      <c r="AK65" s="1077" t="s">
        <v>7168</v>
      </c>
      <c r="AL65" s="1077" t="s">
        <v>4100</v>
      </c>
      <c r="AM65" s="1079" t="s">
        <v>5238</v>
      </c>
      <c r="AN65" s="1079" t="s">
        <v>8420</v>
      </c>
      <c r="AO65" s="1079" t="s">
        <v>7583</v>
      </c>
      <c r="AP65" s="1078" t="s">
        <v>3194</v>
      </c>
      <c r="AQ65" s="1079" t="s">
        <v>7787</v>
      </c>
      <c r="AR65" s="1079" t="s">
        <v>8421</v>
      </c>
      <c r="AS65" s="1079" t="s">
        <v>8422</v>
      </c>
      <c r="AT65" s="1072" t="s">
        <v>8423</v>
      </c>
      <c r="AU65" s="1064" t="s">
        <v>8424</v>
      </c>
      <c r="AV65" s="1036" t="str">
        <f t="shared" si="3"/>
        <v>3:51</v>
      </c>
      <c r="AW65" s="1102" t="s">
        <v>5682</v>
      </c>
    </row>
    <row r="66">
      <c r="A66" s="1122" t="s">
        <v>4081</v>
      </c>
      <c r="B66" s="1130" t="s">
        <v>6828</v>
      </c>
      <c r="C66" s="1165" t="s">
        <v>8425</v>
      </c>
      <c r="D66" s="1114" t="s">
        <v>8426</v>
      </c>
      <c r="E66" s="1035" t="s">
        <v>8427</v>
      </c>
      <c r="F66" s="1035" t="s">
        <v>8428</v>
      </c>
      <c r="G66" s="1035" t="s">
        <v>8429</v>
      </c>
      <c r="H66" s="1035" t="s">
        <v>8430</v>
      </c>
      <c r="I66" s="1035" t="s">
        <v>8431</v>
      </c>
      <c r="J66" s="1035" t="s">
        <v>8432</v>
      </c>
      <c r="K66" s="1035" t="s">
        <v>7972</v>
      </c>
      <c r="L66" s="1035" t="s">
        <v>8433</v>
      </c>
      <c r="M66" s="1035" t="s">
        <v>5435</v>
      </c>
      <c r="N66" s="1035" t="s">
        <v>8434</v>
      </c>
      <c r="O66" s="1035" t="s">
        <v>8435</v>
      </c>
      <c r="P66" s="1035" t="s">
        <v>297</v>
      </c>
      <c r="Q66" s="1035" t="s">
        <v>6577</v>
      </c>
      <c r="R66" s="1035" t="s">
        <v>8436</v>
      </c>
      <c r="S66" s="1035" t="s">
        <v>8212</v>
      </c>
      <c r="T66" s="1035" t="s">
        <v>8437</v>
      </c>
      <c r="U66" s="1035" t="s">
        <v>8438</v>
      </c>
      <c r="V66" s="1035" t="s">
        <v>8439</v>
      </c>
      <c r="W66" s="1035" t="s">
        <v>4962</v>
      </c>
      <c r="X66" s="1035" t="s">
        <v>8440</v>
      </c>
      <c r="Y66" s="1035" t="s">
        <v>5736</v>
      </c>
      <c r="Z66" s="1035" t="s">
        <v>373</v>
      </c>
      <c r="AA66" s="1036" t="s">
        <v>8212</v>
      </c>
      <c r="AB66" s="1035" t="s">
        <v>8441</v>
      </c>
      <c r="AC66" s="1035" t="s">
        <v>5648</v>
      </c>
      <c r="AD66" s="1035" t="s">
        <v>8442</v>
      </c>
      <c r="AE66" s="1035" t="s">
        <v>1082</v>
      </c>
      <c r="AF66" s="1035" t="s">
        <v>6447</v>
      </c>
      <c r="AG66" s="1035" t="s">
        <v>8443</v>
      </c>
      <c r="AH66" s="1035" t="s">
        <v>1165</v>
      </c>
      <c r="AI66" s="1035" t="s">
        <v>193</v>
      </c>
      <c r="AJ66" s="1035" t="s">
        <v>2632</v>
      </c>
      <c r="AK66" s="1035" t="s">
        <v>8444</v>
      </c>
      <c r="AL66" s="1035" t="s">
        <v>4713</v>
      </c>
      <c r="AM66" s="1035" t="s">
        <v>2127</v>
      </c>
      <c r="AN66" s="1035" t="s">
        <v>8445</v>
      </c>
      <c r="AO66" s="1035" t="s">
        <v>2576</v>
      </c>
      <c r="AP66" s="1035" t="s">
        <v>8446</v>
      </c>
      <c r="AQ66" s="1035" t="s">
        <v>5434</v>
      </c>
      <c r="AR66" s="1035" t="s">
        <v>8158</v>
      </c>
      <c r="AS66" s="1035" t="s">
        <v>7497</v>
      </c>
      <c r="AT66" s="1035" t="s">
        <v>8447</v>
      </c>
      <c r="AU66" s="1035" t="s">
        <v>8448</v>
      </c>
      <c r="AV66" s="1036" t="str">
        <f t="shared" si="3"/>
        <v>3:48</v>
      </c>
      <c r="AW66" s="1094"/>
    </row>
    <row r="67" ht="15.75" customHeight="1">
      <c r="A67" s="1026" t="s">
        <v>8449</v>
      </c>
      <c r="B67" s="1027" t="s">
        <v>6799</v>
      </c>
      <c r="C67" s="1036" t="s">
        <v>8450</v>
      </c>
      <c r="D67" s="1061" t="s">
        <v>8451</v>
      </c>
      <c r="E67" s="1036" t="s">
        <v>7478</v>
      </c>
      <c r="F67" s="1036" t="s">
        <v>8452</v>
      </c>
      <c r="G67" s="1036" t="s">
        <v>8125</v>
      </c>
      <c r="H67" s="1036" t="s">
        <v>8453</v>
      </c>
      <c r="I67" s="1036" t="s">
        <v>4328</v>
      </c>
      <c r="J67" s="1036" t="s">
        <v>8454</v>
      </c>
      <c r="K67" s="1036" t="s">
        <v>8455</v>
      </c>
      <c r="L67" s="1036" t="s">
        <v>7386</v>
      </c>
      <c r="M67" s="1036" t="s">
        <v>2948</v>
      </c>
      <c r="N67" s="1036" t="s">
        <v>8456</v>
      </c>
      <c r="O67" s="1036" t="s">
        <v>8457</v>
      </c>
      <c r="P67" s="1036" t="s">
        <v>7487</v>
      </c>
      <c r="Q67" s="1036" t="s">
        <v>1997</v>
      </c>
      <c r="R67" s="1036" t="s">
        <v>8458</v>
      </c>
      <c r="S67" s="1036" t="s">
        <v>7785</v>
      </c>
      <c r="T67" s="1036" t="s">
        <v>5255</v>
      </c>
      <c r="U67" s="1036" t="s">
        <v>8459</v>
      </c>
      <c r="V67" s="1036" t="s">
        <v>8460</v>
      </c>
      <c r="W67" s="1036" t="s">
        <v>5452</v>
      </c>
      <c r="X67" s="1036" t="s">
        <v>8461</v>
      </c>
      <c r="Y67" s="1036" t="s">
        <v>1013</v>
      </c>
      <c r="Z67" s="1036" t="s">
        <v>8287</v>
      </c>
      <c r="AA67" s="1084" t="s">
        <v>1531</v>
      </c>
      <c r="AB67" s="1036" t="s">
        <v>8462</v>
      </c>
      <c r="AC67" s="1036" t="s">
        <v>802</v>
      </c>
      <c r="AD67" s="1036" t="s">
        <v>8463</v>
      </c>
      <c r="AE67" s="1036" t="s">
        <v>802</v>
      </c>
      <c r="AF67" s="1036" t="s">
        <v>8464</v>
      </c>
      <c r="AG67" s="1036" t="s">
        <v>8053</v>
      </c>
      <c r="AH67" s="1036" t="s">
        <v>8465</v>
      </c>
      <c r="AI67" s="1036" t="s">
        <v>8466</v>
      </c>
      <c r="AJ67" s="1036" t="s">
        <v>8467</v>
      </c>
      <c r="AK67" s="1036" t="s">
        <v>8468</v>
      </c>
      <c r="AL67" s="1036" t="s">
        <v>7944</v>
      </c>
      <c r="AM67" s="1036" t="s">
        <v>882</v>
      </c>
      <c r="AN67" s="1036" t="s">
        <v>1950</v>
      </c>
      <c r="AO67" s="1036" t="s">
        <v>8469</v>
      </c>
      <c r="AP67" s="1036" t="s">
        <v>8470</v>
      </c>
      <c r="AQ67" s="1036" t="s">
        <v>8471</v>
      </c>
      <c r="AR67" s="1036" t="s">
        <v>8472</v>
      </c>
      <c r="AS67" s="1036" t="s">
        <v>7219</v>
      </c>
      <c r="AT67" s="1036" t="s">
        <v>7341</v>
      </c>
      <c r="AU67" s="1036" t="s">
        <v>8473</v>
      </c>
      <c r="AV67" s="1036" t="str">
        <f t="shared" si="3"/>
        <v>3:40</v>
      </c>
      <c r="AW67" s="1045" t="s">
        <v>8474</v>
      </c>
    </row>
    <row r="68" ht="15.75" customHeight="1">
      <c r="A68" s="1046" t="s">
        <v>3282</v>
      </c>
      <c r="B68" s="1121" t="s">
        <v>6799</v>
      </c>
      <c r="C68" s="1028" t="s">
        <v>8475</v>
      </c>
      <c r="D68" s="1152" t="s">
        <v>8476</v>
      </c>
      <c r="E68" s="1068" t="s">
        <v>2314</v>
      </c>
      <c r="F68" s="1068" t="s">
        <v>7543</v>
      </c>
      <c r="G68" s="1068" t="s">
        <v>8477</v>
      </c>
      <c r="H68" s="1055" t="s">
        <v>8478</v>
      </c>
      <c r="I68" s="1069" t="s">
        <v>8307</v>
      </c>
      <c r="J68" s="1071" t="s">
        <v>7333</v>
      </c>
      <c r="K68" s="1071" t="s">
        <v>4396</v>
      </c>
      <c r="L68" s="1071" t="s">
        <v>5812</v>
      </c>
      <c r="M68" s="1071" t="s">
        <v>4036</v>
      </c>
      <c r="N68" s="1071" t="s">
        <v>8479</v>
      </c>
      <c r="O68" s="1071" t="s">
        <v>5610</v>
      </c>
      <c r="P68" s="1071" t="s">
        <v>8480</v>
      </c>
      <c r="Q68" s="1073" t="s">
        <v>8481</v>
      </c>
      <c r="R68" s="1073" t="s">
        <v>6946</v>
      </c>
      <c r="S68" s="1073" t="s">
        <v>1699</v>
      </c>
      <c r="T68" s="1073" t="s">
        <v>407</v>
      </c>
      <c r="U68" s="1073" t="s">
        <v>646</v>
      </c>
      <c r="V68" s="1073" t="s">
        <v>8482</v>
      </c>
      <c r="W68" s="1076" t="s">
        <v>8483</v>
      </c>
      <c r="X68" s="1076" t="s">
        <v>491</v>
      </c>
      <c r="Y68" s="1076" t="s">
        <v>8484</v>
      </c>
      <c r="Z68" s="1076" t="s">
        <v>7444</v>
      </c>
      <c r="AA68" s="1035" t="s">
        <v>8485</v>
      </c>
      <c r="AB68" s="1076" t="s">
        <v>8417</v>
      </c>
      <c r="AC68" s="1076" t="s">
        <v>8205</v>
      </c>
      <c r="AD68" s="1068" t="s">
        <v>8486</v>
      </c>
      <c r="AE68" s="1068" t="s">
        <v>8309</v>
      </c>
      <c r="AF68" s="1077" t="s">
        <v>6940</v>
      </c>
      <c r="AG68" s="1077" t="s">
        <v>3863</v>
      </c>
      <c r="AH68" s="1077" t="s">
        <v>8487</v>
      </c>
      <c r="AI68" s="1077" t="s">
        <v>8488</v>
      </c>
      <c r="AJ68" s="1077" t="s">
        <v>8489</v>
      </c>
      <c r="AK68" s="1077" t="s">
        <v>8490</v>
      </c>
      <c r="AL68" s="1077" t="s">
        <v>4072</v>
      </c>
      <c r="AM68" s="1079" t="s">
        <v>8491</v>
      </c>
      <c r="AN68" s="1079" t="s">
        <v>3634</v>
      </c>
      <c r="AO68" s="1079" t="s">
        <v>7134</v>
      </c>
      <c r="AP68" s="1079" t="s">
        <v>8492</v>
      </c>
      <c r="AQ68" s="1079" t="s">
        <v>3096</v>
      </c>
      <c r="AR68" s="1079" t="s">
        <v>8493</v>
      </c>
      <c r="AS68" s="1079" t="s">
        <v>3844</v>
      </c>
      <c r="AT68" s="1071" t="s">
        <v>8494</v>
      </c>
      <c r="AU68" s="1064" t="s">
        <v>8495</v>
      </c>
      <c r="AV68" s="1064" t="s">
        <v>6740</v>
      </c>
      <c r="AW68" s="1102" t="s">
        <v>8496</v>
      </c>
    </row>
    <row r="69">
      <c r="A69" s="1046" t="s">
        <v>2944</v>
      </c>
      <c r="B69" s="1121" t="s">
        <v>6799</v>
      </c>
      <c r="C69" s="1035" t="s">
        <v>7612</v>
      </c>
      <c r="D69" s="1114" t="s">
        <v>8497</v>
      </c>
      <c r="E69" s="1035" t="s">
        <v>8498</v>
      </c>
      <c r="F69" s="1035" t="s">
        <v>8499</v>
      </c>
      <c r="G69" s="1035" t="s">
        <v>8500</v>
      </c>
      <c r="H69" s="1035" t="s">
        <v>8501</v>
      </c>
      <c r="I69" s="1035" t="s">
        <v>557</v>
      </c>
      <c r="J69" s="1035" t="s">
        <v>6517</v>
      </c>
      <c r="K69" s="1035" t="s">
        <v>3873</v>
      </c>
      <c r="L69" s="1035" t="s">
        <v>8502</v>
      </c>
      <c r="M69" s="1035" t="s">
        <v>4863</v>
      </c>
      <c r="N69" s="1035" t="s">
        <v>7705</v>
      </c>
      <c r="O69" s="1035" t="s">
        <v>8503</v>
      </c>
      <c r="P69" s="1035" t="s">
        <v>549</v>
      </c>
      <c r="Q69" s="1035" t="s">
        <v>8504</v>
      </c>
      <c r="R69" s="1035" t="s">
        <v>8505</v>
      </c>
      <c r="S69" s="1035" t="s">
        <v>4862</v>
      </c>
      <c r="T69" s="1035" t="s">
        <v>6674</v>
      </c>
      <c r="U69" s="1035" t="s">
        <v>8506</v>
      </c>
      <c r="V69" s="1035" t="s">
        <v>8507</v>
      </c>
      <c r="W69" s="1035" t="s">
        <v>8508</v>
      </c>
      <c r="X69" s="1035" t="s">
        <v>8509</v>
      </c>
      <c r="Y69" s="1035" t="s">
        <v>4500</v>
      </c>
      <c r="Z69" s="1035" t="s">
        <v>8510</v>
      </c>
      <c r="AA69" s="1055" t="s">
        <v>8461</v>
      </c>
      <c r="AB69" s="1035" t="s">
        <v>8312</v>
      </c>
      <c r="AC69" s="1035" t="s">
        <v>7190</v>
      </c>
      <c r="AD69" s="1035" t="s">
        <v>5372</v>
      </c>
      <c r="AE69" s="1035" t="s">
        <v>3568</v>
      </c>
      <c r="AF69" s="1041" t="s">
        <v>8511</v>
      </c>
      <c r="AG69" s="1035" t="s">
        <v>3624</v>
      </c>
      <c r="AH69" s="1035" t="s">
        <v>2991</v>
      </c>
      <c r="AI69" s="1035" t="s">
        <v>8512</v>
      </c>
      <c r="AJ69" s="1035" t="s">
        <v>8513</v>
      </c>
      <c r="AK69" s="1035" t="s">
        <v>8514</v>
      </c>
      <c r="AL69" s="1035" t="s">
        <v>4169</v>
      </c>
      <c r="AM69" s="1035" t="s">
        <v>1795</v>
      </c>
      <c r="AN69" s="1035" t="s">
        <v>8515</v>
      </c>
      <c r="AO69" s="1035" t="s">
        <v>7031</v>
      </c>
      <c r="AP69" s="1035" t="s">
        <v>4580</v>
      </c>
      <c r="AQ69" s="1035" t="s">
        <v>8516</v>
      </c>
      <c r="AR69" s="1035" t="s">
        <v>722</v>
      </c>
      <c r="AS69" s="1035" t="s">
        <v>8517</v>
      </c>
      <c r="AT69" s="1035" t="s">
        <v>5462</v>
      </c>
      <c r="AU69" s="1035" t="s">
        <v>8518</v>
      </c>
      <c r="AV69" s="1036" t="str">
        <f>TEXT(AU69-C69,"m:ss")</f>
        <v>4:19</v>
      </c>
      <c r="AW69" s="1127" t="s">
        <v>8519</v>
      </c>
    </row>
    <row r="70">
      <c r="A70" s="1122" t="s">
        <v>3524</v>
      </c>
      <c r="B70" s="1130" t="s">
        <v>6863</v>
      </c>
      <c r="C70" s="1035" t="s">
        <v>8520</v>
      </c>
      <c r="D70" s="1035" t="s">
        <v>8521</v>
      </c>
      <c r="E70" s="1035" t="s">
        <v>955</v>
      </c>
      <c r="F70" s="1035" t="s">
        <v>8522</v>
      </c>
      <c r="G70" s="1035" t="s">
        <v>8523</v>
      </c>
      <c r="H70" s="1055" t="s">
        <v>8524</v>
      </c>
      <c r="I70" s="1035" t="s">
        <v>4648</v>
      </c>
      <c r="J70" s="1035" t="s">
        <v>6851</v>
      </c>
      <c r="K70" s="1135" t="s">
        <v>6870</v>
      </c>
      <c r="L70" s="1035" t="s">
        <v>8525</v>
      </c>
      <c r="M70" s="1035" t="s">
        <v>8526</v>
      </c>
      <c r="N70" s="1035" t="s">
        <v>8527</v>
      </c>
      <c r="O70" s="1035" t="s">
        <v>6885</v>
      </c>
      <c r="P70" s="1035" t="s">
        <v>3500</v>
      </c>
      <c r="Q70" s="1035" t="s">
        <v>8528</v>
      </c>
      <c r="R70" s="1035" t="s">
        <v>8529</v>
      </c>
      <c r="S70" s="1035" t="s">
        <v>8530</v>
      </c>
      <c r="T70" s="1035" t="s">
        <v>8070</v>
      </c>
      <c r="U70" s="1035" t="s">
        <v>1088</v>
      </c>
      <c r="V70" s="1035" t="s">
        <v>8531</v>
      </c>
      <c r="W70" s="1035" t="s">
        <v>8532</v>
      </c>
      <c r="X70" s="1035" t="s">
        <v>8533</v>
      </c>
      <c r="Y70" s="1035" t="s">
        <v>8534</v>
      </c>
      <c r="Z70" s="1035" t="s">
        <v>1228</v>
      </c>
      <c r="AA70" s="1076" t="s">
        <v>8535</v>
      </c>
      <c r="AB70" s="1035" t="s">
        <v>963</v>
      </c>
      <c r="AC70" s="1035" t="s">
        <v>8307</v>
      </c>
      <c r="AD70" s="1035" t="s">
        <v>8536</v>
      </c>
      <c r="AE70" s="1135" t="s">
        <v>2299</v>
      </c>
      <c r="AF70" s="1035" t="s">
        <v>8537</v>
      </c>
      <c r="AG70" s="1035" t="s">
        <v>8538</v>
      </c>
      <c r="AH70" s="1035" t="s">
        <v>1724</v>
      </c>
      <c r="AI70" s="1035" t="s">
        <v>8539</v>
      </c>
      <c r="AJ70" s="1035" t="s">
        <v>8540</v>
      </c>
      <c r="AK70" s="1035" t="s">
        <v>5616</v>
      </c>
      <c r="AL70" s="1035" t="s">
        <v>8541</v>
      </c>
      <c r="AM70" s="1035" t="s">
        <v>3898</v>
      </c>
      <c r="AN70" s="1035" t="s">
        <v>7709</v>
      </c>
      <c r="AO70" s="1035" t="s">
        <v>8542</v>
      </c>
      <c r="AP70" s="1035" t="s">
        <v>8543</v>
      </c>
      <c r="AQ70" s="1035" t="s">
        <v>8544</v>
      </c>
      <c r="AR70" s="1035" t="s">
        <v>8545</v>
      </c>
      <c r="AS70" s="1035" t="s">
        <v>6976</v>
      </c>
      <c r="AT70" s="1035" t="s">
        <v>8546</v>
      </c>
      <c r="AU70" s="1035" t="s">
        <v>8547</v>
      </c>
      <c r="AV70" s="1035" t="s">
        <v>8548</v>
      </c>
      <c r="AW70" s="1127" t="s">
        <v>8549</v>
      </c>
    </row>
    <row r="71" ht="15.75" customHeight="1">
      <c r="A71" s="1124" t="s">
        <v>8550</v>
      </c>
      <c r="B71" s="1027" t="s">
        <v>6799</v>
      </c>
      <c r="C71" s="1116" t="s">
        <v>8551</v>
      </c>
      <c r="D71" s="1061" t="s">
        <v>8552</v>
      </c>
      <c r="E71" s="1082" t="s">
        <v>5590</v>
      </c>
      <c r="F71" s="1082" t="s">
        <v>8553</v>
      </c>
      <c r="G71" s="1082" t="s">
        <v>8554</v>
      </c>
      <c r="H71" s="1070" t="s">
        <v>8555</v>
      </c>
      <c r="I71" s="1070" t="s">
        <v>8556</v>
      </c>
      <c r="J71" s="1072" t="s">
        <v>8557</v>
      </c>
      <c r="K71" s="1072" t="s">
        <v>3123</v>
      </c>
      <c r="L71" s="1072" t="s">
        <v>3203</v>
      </c>
      <c r="M71" s="1072" t="s">
        <v>8558</v>
      </c>
      <c r="N71" s="1072" t="s">
        <v>8559</v>
      </c>
      <c r="O71" s="1072" t="s">
        <v>6848</v>
      </c>
      <c r="P71" s="1072" t="s">
        <v>260</v>
      </c>
      <c r="Q71" s="1075" t="s">
        <v>8560</v>
      </c>
      <c r="R71" s="1075" t="s">
        <v>8233</v>
      </c>
      <c r="S71" s="1075" t="s">
        <v>5053</v>
      </c>
      <c r="T71" s="1075" t="s">
        <v>7309</v>
      </c>
      <c r="U71" s="1075" t="s">
        <v>8561</v>
      </c>
      <c r="V71" s="1075" t="s">
        <v>8365</v>
      </c>
      <c r="W71" s="1084" t="s">
        <v>8562</v>
      </c>
      <c r="X71" s="1084" t="s">
        <v>4474</v>
      </c>
      <c r="Y71" s="1084" t="s">
        <v>802</v>
      </c>
      <c r="Z71" s="1084" t="s">
        <v>5730</v>
      </c>
      <c r="AA71" s="1035" t="s">
        <v>8563</v>
      </c>
      <c r="AB71" s="1084" t="s">
        <v>1574</v>
      </c>
      <c r="AC71" s="1084" t="s">
        <v>8480</v>
      </c>
      <c r="AD71" s="1082" t="s">
        <v>2459</v>
      </c>
      <c r="AE71" s="1082" t="s">
        <v>7299</v>
      </c>
      <c r="AF71" s="1085" t="s">
        <v>8564</v>
      </c>
      <c r="AG71" s="1085" t="s">
        <v>1762</v>
      </c>
      <c r="AH71" s="1085" t="s">
        <v>3570</v>
      </c>
      <c r="AI71" s="1085" t="s">
        <v>8565</v>
      </c>
      <c r="AJ71" s="1085" t="s">
        <v>8566</v>
      </c>
      <c r="AK71" s="1085" t="s">
        <v>7574</v>
      </c>
      <c r="AL71" s="1085" t="s">
        <v>8567</v>
      </c>
      <c r="AM71" s="1078" t="s">
        <v>8568</v>
      </c>
      <c r="AN71" s="1078" t="s">
        <v>8569</v>
      </c>
      <c r="AO71" s="1078" t="s">
        <v>7113</v>
      </c>
      <c r="AP71" s="1078" t="s">
        <v>8570</v>
      </c>
      <c r="AQ71" s="1078" t="s">
        <v>8571</v>
      </c>
      <c r="AR71" s="1078" t="s">
        <v>566</v>
      </c>
      <c r="AS71" s="1078" t="s">
        <v>8297</v>
      </c>
      <c r="AT71" s="1072" t="s">
        <v>8572</v>
      </c>
      <c r="AU71" s="1086" t="s">
        <v>8573</v>
      </c>
      <c r="AV71" s="1036" t="str">
        <f t="shared" ref="AV71:AV78" si="4">TEXT(AU71-C71,"m:ss")</f>
        <v>4:28</v>
      </c>
      <c r="AW71" s="1120" t="s">
        <v>8574</v>
      </c>
    </row>
    <row r="72" ht="15.75" customHeight="1">
      <c r="A72" s="1122" t="s">
        <v>8575</v>
      </c>
      <c r="B72" s="1130" t="s">
        <v>6799</v>
      </c>
      <c r="C72" s="1035" t="s">
        <v>8576</v>
      </c>
      <c r="D72" s="1114" t="s">
        <v>8577</v>
      </c>
      <c r="E72" s="1035" t="s">
        <v>466</v>
      </c>
      <c r="F72" s="1035" t="s">
        <v>8578</v>
      </c>
      <c r="G72" s="1035" t="s">
        <v>8579</v>
      </c>
      <c r="H72" s="1035" t="s">
        <v>8580</v>
      </c>
      <c r="I72" s="1035" t="s">
        <v>4571</v>
      </c>
      <c r="J72" s="1055" t="s">
        <v>8581</v>
      </c>
      <c r="K72" s="1035" t="s">
        <v>6838</v>
      </c>
      <c r="L72" s="1035" t="s">
        <v>2820</v>
      </c>
      <c r="M72" s="1035" t="s">
        <v>1394</v>
      </c>
      <c r="N72" s="1035" t="s">
        <v>8582</v>
      </c>
      <c r="O72" s="1035" t="s">
        <v>7895</v>
      </c>
      <c r="P72" s="1035" t="s">
        <v>3187</v>
      </c>
      <c r="Q72" s="1035" t="s">
        <v>8583</v>
      </c>
      <c r="R72" s="1035" t="s">
        <v>8584</v>
      </c>
      <c r="S72" s="1035" t="s">
        <v>5488</v>
      </c>
      <c r="T72" s="1035" t="s">
        <v>8585</v>
      </c>
      <c r="U72" s="1035" t="s">
        <v>8586</v>
      </c>
      <c r="V72" s="1035" t="s">
        <v>7407</v>
      </c>
      <c r="W72" s="1035" t="s">
        <v>8587</v>
      </c>
      <c r="X72" s="1035" t="s">
        <v>8243</v>
      </c>
      <c r="Y72" s="1035" t="s">
        <v>7326</v>
      </c>
      <c r="Z72" s="1035" t="s">
        <v>7292</v>
      </c>
      <c r="AA72" s="1076" t="s">
        <v>8588</v>
      </c>
      <c r="AB72" s="1035" t="s">
        <v>8045</v>
      </c>
      <c r="AC72" s="1035" t="s">
        <v>7161</v>
      </c>
      <c r="AD72" s="1035" t="s">
        <v>8589</v>
      </c>
      <c r="AE72" s="1035" t="s">
        <v>3772</v>
      </c>
      <c r="AF72" s="1035" t="s">
        <v>8590</v>
      </c>
      <c r="AG72" s="1035" t="s">
        <v>8591</v>
      </c>
      <c r="AH72" s="1035" t="s">
        <v>3203</v>
      </c>
      <c r="AI72" s="1035" t="s">
        <v>8592</v>
      </c>
      <c r="AJ72" s="1035" t="s">
        <v>8593</v>
      </c>
      <c r="AK72" s="1035" t="s">
        <v>8594</v>
      </c>
      <c r="AL72" s="1035" t="s">
        <v>2245</v>
      </c>
      <c r="AM72" s="1035" t="s">
        <v>8594</v>
      </c>
      <c r="AN72" s="1035" t="s">
        <v>2245</v>
      </c>
      <c r="AO72" s="1035" t="s">
        <v>4820</v>
      </c>
      <c r="AP72" s="1035" t="s">
        <v>8595</v>
      </c>
      <c r="AQ72" s="1035" t="s">
        <v>2306</v>
      </c>
      <c r="AR72" s="1035" t="s">
        <v>8321</v>
      </c>
      <c r="AS72" s="1035" t="s">
        <v>8596</v>
      </c>
      <c r="AT72" s="1035" t="s">
        <v>8597</v>
      </c>
      <c r="AU72" s="1035" t="s">
        <v>8598</v>
      </c>
      <c r="AV72" s="1036" t="str">
        <f t="shared" si="4"/>
        <v>5:58</v>
      </c>
      <c r="AW72" s="1127" t="s">
        <v>8599</v>
      </c>
    </row>
    <row r="73" ht="15.75" customHeight="1">
      <c r="A73" s="1046" t="s">
        <v>2286</v>
      </c>
      <c r="B73" s="1113" t="s">
        <v>6828</v>
      </c>
      <c r="C73" s="1028" t="s">
        <v>7790</v>
      </c>
      <c r="D73" s="1061" t="s">
        <v>8600</v>
      </c>
      <c r="E73" s="1068" t="s">
        <v>3673</v>
      </c>
      <c r="F73" s="1068" t="s">
        <v>4732</v>
      </c>
      <c r="G73" s="1068" t="s">
        <v>7551</v>
      </c>
      <c r="H73" s="1069" t="s">
        <v>7150</v>
      </c>
      <c r="I73" s="1069" t="s">
        <v>8601</v>
      </c>
      <c r="J73" s="1071" t="s">
        <v>1503</v>
      </c>
      <c r="K73" s="1071" t="s">
        <v>7722</v>
      </c>
      <c r="L73" s="1071" t="s">
        <v>8439</v>
      </c>
      <c r="M73" s="1071" t="s">
        <v>5457</v>
      </c>
      <c r="N73" s="1071" t="s">
        <v>2845</v>
      </c>
      <c r="O73" s="1071" t="s">
        <v>8602</v>
      </c>
      <c r="P73" s="1071" t="s">
        <v>1327</v>
      </c>
      <c r="Q73" s="1073" t="s">
        <v>8603</v>
      </c>
      <c r="R73" s="1073" t="s">
        <v>8604</v>
      </c>
      <c r="S73" s="1073" t="s">
        <v>3275</v>
      </c>
      <c r="T73" s="1073" t="s">
        <v>8605</v>
      </c>
      <c r="U73" s="1073" t="s">
        <v>8606</v>
      </c>
      <c r="V73" s="1073" t="s">
        <v>127</v>
      </c>
      <c r="W73" s="1076" t="s">
        <v>8607</v>
      </c>
      <c r="X73" s="1076" t="s">
        <v>8608</v>
      </c>
      <c r="Y73" s="1076" t="s">
        <v>4697</v>
      </c>
      <c r="Z73" s="1076" t="s">
        <v>8609</v>
      </c>
      <c r="AA73" s="1076" t="s">
        <v>8610</v>
      </c>
      <c r="AB73" s="1076" t="s">
        <v>4591</v>
      </c>
      <c r="AC73" s="1076" t="s">
        <v>8072</v>
      </c>
      <c r="AD73" s="1068" t="s">
        <v>8611</v>
      </c>
      <c r="AE73" s="1068" t="s">
        <v>3392</v>
      </c>
      <c r="AF73" s="1077" t="s">
        <v>2318</v>
      </c>
      <c r="AG73" s="1077" t="s">
        <v>8009</v>
      </c>
      <c r="AH73" s="1077" t="s">
        <v>7514</v>
      </c>
      <c r="AI73" s="1077" t="s">
        <v>8612</v>
      </c>
      <c r="AJ73" s="1077" t="s">
        <v>8613</v>
      </c>
      <c r="AK73" s="1077" t="s">
        <v>7084</v>
      </c>
      <c r="AL73" s="1077" t="s">
        <v>8614</v>
      </c>
      <c r="AM73" s="1079" t="s">
        <v>8615</v>
      </c>
      <c r="AN73" s="1079" t="s">
        <v>8616</v>
      </c>
      <c r="AO73" s="1079" t="s">
        <v>3138</v>
      </c>
      <c r="AP73" s="1079" t="s">
        <v>8617</v>
      </c>
      <c r="AQ73" s="1079" t="s">
        <v>8618</v>
      </c>
      <c r="AR73" s="1079" t="s">
        <v>191</v>
      </c>
      <c r="AS73" s="1079" t="s">
        <v>7007</v>
      </c>
      <c r="AT73" s="1071" t="s">
        <v>8619</v>
      </c>
      <c r="AU73" s="1064" t="s">
        <v>8620</v>
      </c>
      <c r="AV73" s="1036" t="str">
        <f t="shared" si="4"/>
        <v>4:45</v>
      </c>
      <c r="AW73" s="1102"/>
    </row>
    <row r="74" ht="15.75" customHeight="1">
      <c r="A74" s="1026" t="s">
        <v>4686</v>
      </c>
      <c r="B74" s="1088" t="s">
        <v>6828</v>
      </c>
      <c r="C74" s="1036" t="s">
        <v>8621</v>
      </c>
      <c r="D74" s="1061" t="s">
        <v>8622</v>
      </c>
      <c r="E74" s="1036" t="s">
        <v>7772</v>
      </c>
      <c r="F74" s="1036" t="s">
        <v>8623</v>
      </c>
      <c r="G74" s="1036" t="s">
        <v>8167</v>
      </c>
      <c r="H74" s="1036" t="s">
        <v>8624</v>
      </c>
      <c r="I74" s="1036" t="s">
        <v>8625</v>
      </c>
      <c r="J74" s="1036" t="s">
        <v>8626</v>
      </c>
      <c r="K74" s="1036" t="s">
        <v>8182</v>
      </c>
      <c r="L74" s="1036" t="s">
        <v>4197</v>
      </c>
      <c r="M74" s="1036" t="s">
        <v>8627</v>
      </c>
      <c r="N74" s="1036" t="s">
        <v>8628</v>
      </c>
      <c r="O74" s="1036" t="s">
        <v>8629</v>
      </c>
      <c r="P74" s="1036" t="s">
        <v>4933</v>
      </c>
      <c r="Q74" s="1036" t="s">
        <v>8630</v>
      </c>
      <c r="R74" s="1036" t="s">
        <v>8631</v>
      </c>
      <c r="S74" s="1036" t="s">
        <v>8632</v>
      </c>
      <c r="T74" s="1036" t="s">
        <v>2251</v>
      </c>
      <c r="U74" s="1036" t="s">
        <v>275</v>
      </c>
      <c r="V74" s="1036" t="s">
        <v>8633</v>
      </c>
      <c r="W74" s="1036" t="s">
        <v>8634</v>
      </c>
      <c r="X74" s="1036" t="s">
        <v>8545</v>
      </c>
      <c r="Y74" s="1036" t="s">
        <v>4506</v>
      </c>
      <c r="Z74" s="1036" t="s">
        <v>6993</v>
      </c>
      <c r="AA74" s="1084" t="s">
        <v>8635</v>
      </c>
      <c r="AB74" s="1036" t="s">
        <v>268</v>
      </c>
      <c r="AC74" s="1036" t="s">
        <v>8072</v>
      </c>
      <c r="AD74" s="1036" t="s">
        <v>8636</v>
      </c>
      <c r="AE74" s="1036" t="s">
        <v>7482</v>
      </c>
      <c r="AF74" s="1036" t="s">
        <v>7523</v>
      </c>
      <c r="AG74" s="1036" t="s">
        <v>8637</v>
      </c>
      <c r="AH74" s="1036" t="s">
        <v>746</v>
      </c>
      <c r="AI74" s="1036" t="s">
        <v>4233</v>
      </c>
      <c r="AJ74" s="1036" t="s">
        <v>8638</v>
      </c>
      <c r="AK74" s="1036" t="s">
        <v>8639</v>
      </c>
      <c r="AL74" s="1036" t="s">
        <v>8640</v>
      </c>
      <c r="AM74" s="1036" t="s">
        <v>8641</v>
      </c>
      <c r="AN74" s="1036" t="s">
        <v>5069</v>
      </c>
      <c r="AO74" s="1036" t="s">
        <v>8642</v>
      </c>
      <c r="AP74" s="1036" t="s">
        <v>8643</v>
      </c>
      <c r="AQ74" s="1036" t="s">
        <v>8644</v>
      </c>
      <c r="AR74" s="1036" t="s">
        <v>8605</v>
      </c>
      <c r="AS74" s="1036" t="s">
        <v>7007</v>
      </c>
      <c r="AT74" s="1036" t="s">
        <v>8645</v>
      </c>
      <c r="AU74" s="1036" t="s">
        <v>8646</v>
      </c>
      <c r="AV74" s="1036" t="str">
        <f t="shared" si="4"/>
        <v>3:59</v>
      </c>
      <c r="AW74" s="1094" t="s">
        <v>8647</v>
      </c>
    </row>
    <row r="75" ht="15.75" customHeight="1">
      <c r="A75" s="1124" t="s">
        <v>8648</v>
      </c>
      <c r="B75" s="1140" t="s">
        <v>6863</v>
      </c>
      <c r="C75" s="1116" t="s">
        <v>8649</v>
      </c>
      <c r="D75" s="1061" t="s">
        <v>8650</v>
      </c>
      <c r="E75" s="1082" t="s">
        <v>8651</v>
      </c>
      <c r="F75" s="1082" t="s">
        <v>8652</v>
      </c>
      <c r="G75" s="1082" t="s">
        <v>8653</v>
      </c>
      <c r="H75" s="1070" t="s">
        <v>8062</v>
      </c>
      <c r="I75" s="1070" t="s">
        <v>8654</v>
      </c>
      <c r="J75" s="1072" t="s">
        <v>8655</v>
      </c>
      <c r="K75" s="1072" t="s">
        <v>8358</v>
      </c>
      <c r="L75" s="1072" t="s">
        <v>829</v>
      </c>
      <c r="M75" s="1072" t="s">
        <v>6387</v>
      </c>
      <c r="N75" s="1072" t="s">
        <v>8656</v>
      </c>
      <c r="O75" s="1072" t="s">
        <v>8657</v>
      </c>
      <c r="P75" s="1072" t="s">
        <v>3949</v>
      </c>
      <c r="Q75" s="1075" t="s">
        <v>8658</v>
      </c>
      <c r="R75" s="1075" t="s">
        <v>7725</v>
      </c>
      <c r="S75" s="1075" t="s">
        <v>3666</v>
      </c>
      <c r="T75" s="1075" t="s">
        <v>5124</v>
      </c>
      <c r="U75" s="1075" t="s">
        <v>4266</v>
      </c>
      <c r="V75" s="1075" t="s">
        <v>4341</v>
      </c>
      <c r="W75" s="1084" t="s">
        <v>8659</v>
      </c>
      <c r="X75" s="1084" t="s">
        <v>8660</v>
      </c>
      <c r="Y75" s="1084" t="s">
        <v>8661</v>
      </c>
      <c r="Z75" s="1084" t="s">
        <v>4541</v>
      </c>
      <c r="AA75" s="1076" t="s">
        <v>8662</v>
      </c>
      <c r="AB75" s="1084" t="s">
        <v>3494</v>
      </c>
      <c r="AC75" s="1084" t="s">
        <v>1466</v>
      </c>
      <c r="AD75" s="1082" t="s">
        <v>8663</v>
      </c>
      <c r="AE75" s="1082" t="s">
        <v>8484</v>
      </c>
      <c r="AF75" s="1085" t="s">
        <v>8664</v>
      </c>
      <c r="AG75" s="1085" t="s">
        <v>8665</v>
      </c>
      <c r="AH75" s="1085" t="s">
        <v>7057</v>
      </c>
      <c r="AI75" s="1085" t="s">
        <v>8666</v>
      </c>
      <c r="AJ75" s="1085" t="s">
        <v>8667</v>
      </c>
      <c r="AK75" s="1085" t="s">
        <v>6974</v>
      </c>
      <c r="AL75" s="1085" t="s">
        <v>1600</v>
      </c>
      <c r="AM75" s="1078" t="s">
        <v>2046</v>
      </c>
      <c r="AN75" s="1078" t="s">
        <v>2667</v>
      </c>
      <c r="AO75" s="1078" t="s">
        <v>8668</v>
      </c>
      <c r="AP75" s="1078" t="s">
        <v>6647</v>
      </c>
      <c r="AQ75" s="1078" t="s">
        <v>8669</v>
      </c>
      <c r="AR75" s="1078" t="s">
        <v>7309</v>
      </c>
      <c r="AS75" s="1078" t="s">
        <v>3082</v>
      </c>
      <c r="AT75" s="1072" t="s">
        <v>8670</v>
      </c>
      <c r="AU75" s="1086" t="s">
        <v>8671</v>
      </c>
      <c r="AV75" s="1036" t="str">
        <f t="shared" si="4"/>
        <v>2:38</v>
      </c>
      <c r="AW75" s="1110"/>
    </row>
    <row r="76" ht="15.75" customHeight="1">
      <c r="A76" s="1046" t="s">
        <v>4986</v>
      </c>
      <c r="B76" s="1121" t="s">
        <v>6799</v>
      </c>
      <c r="C76" s="1028" t="s">
        <v>8672</v>
      </c>
      <c r="D76" s="1055" t="s">
        <v>8673</v>
      </c>
      <c r="E76" s="1055" t="s">
        <v>8674</v>
      </c>
      <c r="F76" s="1055" t="s">
        <v>8675</v>
      </c>
      <c r="G76" s="1055" t="s">
        <v>8676</v>
      </c>
      <c r="H76" s="1055" t="s">
        <v>8677</v>
      </c>
      <c r="I76" s="1055" t="s">
        <v>1634</v>
      </c>
      <c r="J76" s="1055" t="s">
        <v>8678</v>
      </c>
      <c r="K76" s="1055" t="s">
        <v>3215</v>
      </c>
      <c r="L76" s="1055" t="s">
        <v>4203</v>
      </c>
      <c r="M76" s="1055" t="s">
        <v>8679</v>
      </c>
      <c r="N76" s="1055" t="s">
        <v>8680</v>
      </c>
      <c r="O76" s="1055" t="s">
        <v>6417</v>
      </c>
      <c r="P76" s="1055" t="s">
        <v>8681</v>
      </c>
      <c r="Q76" s="1055" t="s">
        <v>8682</v>
      </c>
      <c r="R76" s="1055" t="s">
        <v>8683</v>
      </c>
      <c r="S76" s="1055" t="s">
        <v>8461</v>
      </c>
      <c r="T76" s="1055" t="s">
        <v>8684</v>
      </c>
      <c r="U76" s="1055" t="s">
        <v>1035</v>
      </c>
      <c r="V76" s="1055" t="s">
        <v>8487</v>
      </c>
      <c r="W76" s="1055" t="s">
        <v>8685</v>
      </c>
      <c r="X76" s="1055" t="s">
        <v>8686</v>
      </c>
      <c r="Y76" s="1055" t="s">
        <v>4571</v>
      </c>
      <c r="Z76" s="1055" t="s">
        <v>8687</v>
      </c>
      <c r="AA76" s="1035" t="s">
        <v>8688</v>
      </c>
      <c r="AB76" s="1055" t="s">
        <v>8689</v>
      </c>
      <c r="AC76" s="1055" t="s">
        <v>6744</v>
      </c>
      <c r="AD76" s="1055" t="s">
        <v>8690</v>
      </c>
      <c r="AE76" s="1055" t="s">
        <v>7653</v>
      </c>
      <c r="AF76" s="1055" t="s">
        <v>8691</v>
      </c>
      <c r="AG76" s="1055" t="s">
        <v>8692</v>
      </c>
      <c r="AH76" s="1055" t="s">
        <v>8693</v>
      </c>
      <c r="AI76" s="1055" t="s">
        <v>8694</v>
      </c>
      <c r="AJ76" s="1055" t="s">
        <v>8695</v>
      </c>
      <c r="AK76" s="1077" t="s">
        <v>8696</v>
      </c>
      <c r="AL76" s="1055" t="s">
        <v>7709</v>
      </c>
      <c r="AM76" s="1055" t="s">
        <v>8697</v>
      </c>
      <c r="AN76" s="1055" t="s">
        <v>8003</v>
      </c>
      <c r="AO76" s="1055" t="s">
        <v>8698</v>
      </c>
      <c r="AP76" s="1055" t="s">
        <v>8699</v>
      </c>
      <c r="AQ76" s="1055" t="s">
        <v>8700</v>
      </c>
      <c r="AR76" s="1079" t="s">
        <v>2818</v>
      </c>
      <c r="AS76" s="1055" t="s">
        <v>2354</v>
      </c>
      <c r="AT76" s="1055" t="s">
        <v>8701</v>
      </c>
      <c r="AU76" s="1064" t="s">
        <v>8702</v>
      </c>
      <c r="AV76" s="1036" t="str">
        <f t="shared" si="4"/>
        <v>3:53</v>
      </c>
      <c r="AW76" s="1102" t="s">
        <v>8703</v>
      </c>
    </row>
    <row r="77">
      <c r="A77" s="1122" t="s">
        <v>8704</v>
      </c>
      <c r="B77" s="1130" t="s">
        <v>6863</v>
      </c>
      <c r="C77" s="1035" t="s">
        <v>7990</v>
      </c>
      <c r="D77" s="1137" t="s">
        <v>8705</v>
      </c>
      <c r="E77" s="1035" t="s">
        <v>8706</v>
      </c>
      <c r="F77" s="1068" t="s">
        <v>8707</v>
      </c>
      <c r="G77" s="1035" t="s">
        <v>8708</v>
      </c>
      <c r="H77" s="1035" t="s">
        <v>6892</v>
      </c>
      <c r="I77" s="1035" t="s">
        <v>1506</v>
      </c>
      <c r="J77" s="1035" t="s">
        <v>2798</v>
      </c>
      <c r="K77" s="1035" t="s">
        <v>8709</v>
      </c>
      <c r="L77" s="1035" t="s">
        <v>8515</v>
      </c>
      <c r="M77" s="1035" t="s">
        <v>2156</v>
      </c>
      <c r="N77" s="1035" t="s">
        <v>7763</v>
      </c>
      <c r="O77" s="1035" t="s">
        <v>8710</v>
      </c>
      <c r="P77" s="1035" t="s">
        <v>8711</v>
      </c>
      <c r="Q77" s="1035" t="s">
        <v>7933</v>
      </c>
      <c r="R77" s="1035" t="s">
        <v>8712</v>
      </c>
      <c r="S77" s="1035" t="s">
        <v>8713</v>
      </c>
      <c r="T77" s="1035" t="s">
        <v>4954</v>
      </c>
      <c r="U77" s="1035" t="s">
        <v>7291</v>
      </c>
      <c r="V77" s="1035" t="s">
        <v>8048</v>
      </c>
      <c r="W77" s="1035" t="s">
        <v>8562</v>
      </c>
      <c r="X77" s="1035" t="s">
        <v>8714</v>
      </c>
      <c r="Y77" s="1035" t="s">
        <v>7619</v>
      </c>
      <c r="Z77" s="1035" t="s">
        <v>4805</v>
      </c>
      <c r="AA77" s="1084" t="s">
        <v>6058</v>
      </c>
      <c r="AB77" s="1035" t="s">
        <v>2852</v>
      </c>
      <c r="AC77" s="1035" t="s">
        <v>8715</v>
      </c>
      <c r="AD77" s="1035" t="s">
        <v>8716</v>
      </c>
      <c r="AE77" s="1035" t="s">
        <v>8484</v>
      </c>
      <c r="AF77" s="1035" t="s">
        <v>8123</v>
      </c>
      <c r="AG77" s="1035" t="s">
        <v>8717</v>
      </c>
      <c r="AH77" s="1035" t="s">
        <v>8718</v>
      </c>
      <c r="AI77" s="1035" t="s">
        <v>8719</v>
      </c>
      <c r="AJ77" s="1035" t="s">
        <v>8720</v>
      </c>
      <c r="AK77" s="1035" t="s">
        <v>7285</v>
      </c>
      <c r="AL77" s="1035" t="s">
        <v>8721</v>
      </c>
      <c r="AM77" s="1035" t="s">
        <v>8722</v>
      </c>
      <c r="AN77" s="1035" t="s">
        <v>498</v>
      </c>
      <c r="AO77" s="1035" t="s">
        <v>3803</v>
      </c>
      <c r="AP77" s="1035" t="s">
        <v>8723</v>
      </c>
      <c r="AQ77" s="1035" t="s">
        <v>8724</v>
      </c>
      <c r="AR77" s="1035" t="s">
        <v>8725</v>
      </c>
      <c r="AS77" s="1035" t="s">
        <v>4725</v>
      </c>
      <c r="AT77" s="1035" t="s">
        <v>8726</v>
      </c>
      <c r="AU77" s="1035" t="s">
        <v>8727</v>
      </c>
      <c r="AV77" s="1036" t="str">
        <f t="shared" si="4"/>
        <v>4:10</v>
      </c>
      <c r="AW77" s="1094"/>
    </row>
    <row r="78" ht="15.75" customHeight="1">
      <c r="A78" s="1124" t="s">
        <v>8728</v>
      </c>
      <c r="B78" s="1140" t="s">
        <v>6863</v>
      </c>
      <c r="C78" s="1028" t="s">
        <v>8729</v>
      </c>
      <c r="D78" s="1061" t="s">
        <v>8730</v>
      </c>
      <c r="E78" s="1082" t="s">
        <v>8498</v>
      </c>
      <c r="F78" s="1082" t="s">
        <v>5068</v>
      </c>
      <c r="G78" s="1082" t="s">
        <v>8731</v>
      </c>
      <c r="H78" s="1070" t="s">
        <v>8732</v>
      </c>
      <c r="I78" s="1070" t="s">
        <v>3392</v>
      </c>
      <c r="J78" s="1072" t="s">
        <v>8733</v>
      </c>
      <c r="K78" s="1072" t="s">
        <v>6878</v>
      </c>
      <c r="L78" s="1072" t="s">
        <v>3815</v>
      </c>
      <c r="M78" s="1072" t="s">
        <v>8734</v>
      </c>
      <c r="N78" s="1072" t="s">
        <v>8735</v>
      </c>
      <c r="O78" s="1072" t="s">
        <v>3263</v>
      </c>
      <c r="P78" s="1072" t="s">
        <v>458</v>
      </c>
      <c r="Q78" s="1073" t="s">
        <v>8736</v>
      </c>
      <c r="R78" s="1075" t="s">
        <v>8162</v>
      </c>
      <c r="S78" s="1075" t="s">
        <v>3440</v>
      </c>
      <c r="T78" s="1075" t="s">
        <v>8392</v>
      </c>
      <c r="U78" s="1075" t="s">
        <v>8737</v>
      </c>
      <c r="V78" s="1075" t="s">
        <v>5810</v>
      </c>
      <c r="W78" s="1084" t="s">
        <v>8738</v>
      </c>
      <c r="X78" s="1084" t="s">
        <v>1881</v>
      </c>
      <c r="Y78" s="1084" t="s">
        <v>2787</v>
      </c>
      <c r="Z78" s="1084" t="s">
        <v>7129</v>
      </c>
      <c r="AA78" s="1035" t="s">
        <v>8739</v>
      </c>
      <c r="AB78" s="1084" t="s">
        <v>7795</v>
      </c>
      <c r="AC78" s="1084" t="s">
        <v>846</v>
      </c>
      <c r="AD78" s="1082" t="s">
        <v>8740</v>
      </c>
      <c r="AE78" s="1082" t="s">
        <v>8534</v>
      </c>
      <c r="AF78" s="1077" t="s">
        <v>8741</v>
      </c>
      <c r="AG78" s="1085" t="s">
        <v>8742</v>
      </c>
      <c r="AH78" s="1085" t="s">
        <v>7234</v>
      </c>
      <c r="AI78" s="1085" t="s">
        <v>8743</v>
      </c>
      <c r="AJ78" s="1085" t="s">
        <v>8744</v>
      </c>
      <c r="AK78" s="1085" t="s">
        <v>7620</v>
      </c>
      <c r="AL78" s="1085" t="s">
        <v>8745</v>
      </c>
      <c r="AM78" s="1078" t="s">
        <v>8746</v>
      </c>
      <c r="AN78" s="1078" t="s">
        <v>7709</v>
      </c>
      <c r="AO78" s="1078" t="s">
        <v>7571</v>
      </c>
      <c r="AP78" s="1078" t="s">
        <v>8747</v>
      </c>
      <c r="AQ78" s="1078" t="s">
        <v>8748</v>
      </c>
      <c r="AR78" s="1078" t="s">
        <v>566</v>
      </c>
      <c r="AS78" s="1078" t="s">
        <v>7106</v>
      </c>
      <c r="AT78" s="1072" t="s">
        <v>3689</v>
      </c>
      <c r="AU78" s="1086" t="s">
        <v>8749</v>
      </c>
      <c r="AV78" s="1036" t="str">
        <f t="shared" si="4"/>
        <v>3:27</v>
      </c>
      <c r="AW78" s="1102" t="s">
        <v>8750</v>
      </c>
    </row>
    <row r="79">
      <c r="A79" s="1122" t="s">
        <v>4130</v>
      </c>
      <c r="B79" s="1130" t="s">
        <v>6863</v>
      </c>
      <c r="C79" s="1035" t="s">
        <v>8751</v>
      </c>
      <c r="D79" s="1137" t="s">
        <v>8752</v>
      </c>
      <c r="E79" s="1035" t="s">
        <v>7457</v>
      </c>
      <c r="F79" s="1035" t="s">
        <v>7157</v>
      </c>
      <c r="G79" s="1035" t="s">
        <v>8753</v>
      </c>
      <c r="H79" s="1055" t="s">
        <v>7157</v>
      </c>
      <c r="I79" s="1035" t="s">
        <v>8754</v>
      </c>
      <c r="J79" s="1035" t="s">
        <v>8755</v>
      </c>
      <c r="K79" s="1035" t="s">
        <v>8194</v>
      </c>
      <c r="L79" s="1035" t="s">
        <v>3800</v>
      </c>
      <c r="M79" s="1035" t="s">
        <v>6916</v>
      </c>
      <c r="N79" s="1035" t="s">
        <v>7782</v>
      </c>
      <c r="O79" s="1035" t="s">
        <v>8756</v>
      </c>
      <c r="P79" s="1035" t="s">
        <v>8072</v>
      </c>
      <c r="Q79" s="1035" t="s">
        <v>8757</v>
      </c>
      <c r="R79" s="1035" t="s">
        <v>8758</v>
      </c>
      <c r="S79" s="1035" t="s">
        <v>8759</v>
      </c>
      <c r="T79" s="1035" t="s">
        <v>8760</v>
      </c>
      <c r="U79" s="1035" t="s">
        <v>8761</v>
      </c>
      <c r="V79" s="1035" t="s">
        <v>8091</v>
      </c>
      <c r="W79" s="1035" t="s">
        <v>8762</v>
      </c>
      <c r="X79" s="1035" t="s">
        <v>3304</v>
      </c>
      <c r="Y79" s="1035" t="s">
        <v>1087</v>
      </c>
      <c r="Z79" s="1035" t="s">
        <v>7785</v>
      </c>
      <c r="AA79" s="1076" t="s">
        <v>8535</v>
      </c>
      <c r="AB79" s="1035" t="s">
        <v>6917</v>
      </c>
      <c r="AC79" s="1035" t="s">
        <v>4648</v>
      </c>
      <c r="AD79" s="1035" t="s">
        <v>8763</v>
      </c>
      <c r="AE79" s="1035" t="s">
        <v>4506</v>
      </c>
      <c r="AF79" s="1035" t="s">
        <v>8764</v>
      </c>
      <c r="AG79" s="1035" t="s">
        <v>8765</v>
      </c>
      <c r="AH79" s="1035" t="s">
        <v>8766</v>
      </c>
      <c r="AI79" s="1035" t="s">
        <v>8767</v>
      </c>
      <c r="AJ79" s="1035" t="s">
        <v>8768</v>
      </c>
      <c r="AK79" s="1035" t="s">
        <v>8197</v>
      </c>
      <c r="AL79" s="1035" t="s">
        <v>3600</v>
      </c>
      <c r="AM79" s="1035" t="s">
        <v>5502</v>
      </c>
      <c r="AN79" s="1035" t="s">
        <v>8769</v>
      </c>
      <c r="AO79" s="1035" t="s">
        <v>8770</v>
      </c>
      <c r="AP79" s="1035" t="s">
        <v>8771</v>
      </c>
      <c r="AQ79" s="1035" t="s">
        <v>8772</v>
      </c>
      <c r="AR79" s="1035" t="s">
        <v>2494</v>
      </c>
      <c r="AS79" s="1035" t="s">
        <v>509</v>
      </c>
      <c r="AT79" s="1035" t="s">
        <v>8773</v>
      </c>
      <c r="AU79" s="1035" t="s">
        <v>8774</v>
      </c>
      <c r="AV79" s="1035" t="s">
        <v>8775</v>
      </c>
      <c r="AW79" s="1094"/>
    </row>
    <row r="80" ht="15.75" customHeight="1">
      <c r="A80" s="1092" t="s">
        <v>5107</v>
      </c>
      <c r="B80" s="1140" t="s">
        <v>6863</v>
      </c>
      <c r="C80" s="1036" t="s">
        <v>8776</v>
      </c>
      <c r="D80" s="1036" t="s">
        <v>8777</v>
      </c>
      <c r="E80" s="1036" t="s">
        <v>8778</v>
      </c>
      <c r="F80" s="1036" t="s">
        <v>8779</v>
      </c>
      <c r="G80" s="1036" t="s">
        <v>3223</v>
      </c>
      <c r="H80" s="1036" t="s">
        <v>8780</v>
      </c>
      <c r="I80" s="1036" t="s">
        <v>8754</v>
      </c>
      <c r="J80" s="1036" t="s">
        <v>8781</v>
      </c>
      <c r="K80" s="1036" t="s">
        <v>8782</v>
      </c>
      <c r="L80" s="1036" t="s">
        <v>1141</v>
      </c>
      <c r="M80" s="1036" t="s">
        <v>606</v>
      </c>
      <c r="N80" s="1036" t="s">
        <v>8783</v>
      </c>
      <c r="O80" s="1036" t="s">
        <v>8784</v>
      </c>
      <c r="P80" s="1036" t="s">
        <v>5648</v>
      </c>
      <c r="Q80" s="1036" t="s">
        <v>8785</v>
      </c>
      <c r="R80" s="1036" t="s">
        <v>8786</v>
      </c>
      <c r="S80" s="1036" t="s">
        <v>8787</v>
      </c>
      <c r="T80" s="1036" t="s">
        <v>7776</v>
      </c>
      <c r="U80" s="1036" t="s">
        <v>8788</v>
      </c>
      <c r="V80" s="1036" t="s">
        <v>8789</v>
      </c>
      <c r="W80" s="1036" t="s">
        <v>8790</v>
      </c>
      <c r="X80" s="1036" t="s">
        <v>8791</v>
      </c>
      <c r="Y80" s="1036" t="s">
        <v>1159</v>
      </c>
      <c r="Z80" s="1036" t="s">
        <v>2349</v>
      </c>
      <c r="AA80" s="1055" t="s">
        <v>8792</v>
      </c>
      <c r="AB80" s="1036" t="s">
        <v>8793</v>
      </c>
      <c r="AC80" s="1036" t="s">
        <v>1061</v>
      </c>
      <c r="AD80" s="1036" t="s">
        <v>8794</v>
      </c>
      <c r="AE80" s="1036" t="s">
        <v>8795</v>
      </c>
      <c r="AF80" s="1036" t="s">
        <v>8218</v>
      </c>
      <c r="AG80" s="1036" t="s">
        <v>8796</v>
      </c>
      <c r="AH80" s="1036" t="s">
        <v>8797</v>
      </c>
      <c r="AI80" s="1036" t="s">
        <v>8798</v>
      </c>
      <c r="AJ80" s="1036" t="s">
        <v>8799</v>
      </c>
      <c r="AK80" s="1036" t="s">
        <v>8800</v>
      </c>
      <c r="AL80" s="1036" t="s">
        <v>8801</v>
      </c>
      <c r="AM80" s="1036" t="s">
        <v>8146</v>
      </c>
      <c r="AN80" s="1036" t="s">
        <v>7755</v>
      </c>
      <c r="AO80" s="1035" t="s">
        <v>7512</v>
      </c>
      <c r="AP80" s="1036" t="s">
        <v>8802</v>
      </c>
      <c r="AQ80" s="1036" t="s">
        <v>8803</v>
      </c>
      <c r="AR80" s="1036" t="s">
        <v>8804</v>
      </c>
      <c r="AS80" s="1036" t="s">
        <v>7673</v>
      </c>
      <c r="AT80" s="1036" t="s">
        <v>8805</v>
      </c>
      <c r="AU80" s="1036" t="s">
        <v>8774</v>
      </c>
      <c r="AV80" s="1036" t="str">
        <f t="shared" ref="AV80:AV87" si="5">TEXT(AU80-C80,"m:ss")</f>
        <v>3:30</v>
      </c>
      <c r="AW80" s="1094"/>
    </row>
    <row r="81">
      <c r="A81" s="1122" t="s">
        <v>3559</v>
      </c>
      <c r="B81" s="1133" t="s">
        <v>6863</v>
      </c>
      <c r="C81" s="1035" t="s">
        <v>8806</v>
      </c>
      <c r="D81" s="1055" t="s">
        <v>8807</v>
      </c>
      <c r="E81" s="1055" t="s">
        <v>8808</v>
      </c>
      <c r="F81" s="1055" t="s">
        <v>8809</v>
      </c>
      <c r="G81" s="1055" t="s">
        <v>8810</v>
      </c>
      <c r="H81" s="1055" t="s">
        <v>8811</v>
      </c>
      <c r="I81" s="1055" t="s">
        <v>3302</v>
      </c>
      <c r="J81" s="1055" t="s">
        <v>305</v>
      </c>
      <c r="K81" s="1055" t="s">
        <v>8411</v>
      </c>
      <c r="L81" s="1055" t="s">
        <v>8812</v>
      </c>
      <c r="M81" s="1055" t="s">
        <v>2709</v>
      </c>
      <c r="N81" s="1055" t="s">
        <v>8813</v>
      </c>
      <c r="O81" s="1055" t="s">
        <v>8814</v>
      </c>
      <c r="P81" s="1055" t="s">
        <v>7651</v>
      </c>
      <c r="Q81" s="1055" t="s">
        <v>8815</v>
      </c>
      <c r="R81" s="1055" t="s">
        <v>8816</v>
      </c>
      <c r="S81" s="1055" t="s">
        <v>601</v>
      </c>
      <c r="T81" s="1055" t="s">
        <v>2949</v>
      </c>
      <c r="U81" s="1055" t="s">
        <v>8817</v>
      </c>
      <c r="V81" s="1055" t="s">
        <v>7875</v>
      </c>
      <c r="W81" s="1055" t="s">
        <v>8790</v>
      </c>
      <c r="X81" s="1055" t="s">
        <v>952</v>
      </c>
      <c r="Y81" s="1055" t="s">
        <v>1346</v>
      </c>
      <c r="Z81" s="1055" t="s">
        <v>8818</v>
      </c>
      <c r="AA81" s="1076" t="s">
        <v>2190</v>
      </c>
      <c r="AB81" s="1055" t="s">
        <v>8689</v>
      </c>
      <c r="AC81" s="1055" t="s">
        <v>3703</v>
      </c>
      <c r="AD81" s="1055" t="s">
        <v>7564</v>
      </c>
      <c r="AE81" s="1055" t="s">
        <v>8819</v>
      </c>
      <c r="AF81" s="1055" t="s">
        <v>8820</v>
      </c>
      <c r="AG81" s="1055" t="s">
        <v>8821</v>
      </c>
      <c r="AH81" s="1055" t="s">
        <v>8822</v>
      </c>
      <c r="AI81" s="1055" t="s">
        <v>8823</v>
      </c>
      <c r="AJ81" s="1055" t="s">
        <v>8824</v>
      </c>
      <c r="AK81" s="1055" t="s">
        <v>8193</v>
      </c>
      <c r="AL81" s="1055" t="s">
        <v>3691</v>
      </c>
      <c r="AM81" s="1055" t="s">
        <v>8825</v>
      </c>
      <c r="AN81" s="1055" t="s">
        <v>7505</v>
      </c>
      <c r="AO81" s="1055" t="s">
        <v>7803</v>
      </c>
      <c r="AP81" s="1055" t="s">
        <v>8826</v>
      </c>
      <c r="AQ81" s="1055" t="s">
        <v>8827</v>
      </c>
      <c r="AR81" s="1055" t="s">
        <v>8828</v>
      </c>
      <c r="AS81" s="1055" t="s">
        <v>3698</v>
      </c>
      <c r="AT81" s="1055" t="s">
        <v>5660</v>
      </c>
      <c r="AU81" s="1166" t="s">
        <v>8829</v>
      </c>
      <c r="AV81" s="1036" t="str">
        <f t="shared" si="5"/>
        <v>5:57</v>
      </c>
      <c r="AW81" s="1091" t="s">
        <v>8830</v>
      </c>
    </row>
    <row r="82">
      <c r="A82" s="1046" t="s">
        <v>4172</v>
      </c>
      <c r="B82" s="1121" t="s">
        <v>6863</v>
      </c>
      <c r="C82" s="1028" t="s">
        <v>8831</v>
      </c>
      <c r="D82" s="1114" t="s">
        <v>8832</v>
      </c>
      <c r="E82" s="1068" t="s">
        <v>4611</v>
      </c>
      <c r="F82" s="1068" t="s">
        <v>8833</v>
      </c>
      <c r="G82" s="1068" t="s">
        <v>8834</v>
      </c>
      <c r="H82" s="1069" t="s">
        <v>7948</v>
      </c>
      <c r="I82" s="1069" t="s">
        <v>8835</v>
      </c>
      <c r="J82" s="1071" t="s">
        <v>8836</v>
      </c>
      <c r="K82" s="1071" t="s">
        <v>7799</v>
      </c>
      <c r="L82" s="1071" t="s">
        <v>8837</v>
      </c>
      <c r="M82" s="1071" t="s">
        <v>8838</v>
      </c>
      <c r="N82" s="1071" t="s">
        <v>8839</v>
      </c>
      <c r="O82" s="1071" t="s">
        <v>8840</v>
      </c>
      <c r="P82" s="1071" t="s">
        <v>1013</v>
      </c>
      <c r="Q82" s="1073" t="s">
        <v>8841</v>
      </c>
      <c r="R82" s="1073" t="s">
        <v>5568</v>
      </c>
      <c r="S82" s="1073" t="s">
        <v>8842</v>
      </c>
      <c r="T82" s="1073" t="s">
        <v>8535</v>
      </c>
      <c r="U82" s="1073" t="s">
        <v>8843</v>
      </c>
      <c r="V82" s="1073" t="s">
        <v>8844</v>
      </c>
      <c r="W82" s="1076" t="s">
        <v>8845</v>
      </c>
      <c r="X82" s="1076" t="s">
        <v>4782</v>
      </c>
      <c r="Y82" s="1076" t="s">
        <v>2061</v>
      </c>
      <c r="Z82" s="1076" t="s">
        <v>2595</v>
      </c>
      <c r="AA82" s="1076" t="s">
        <v>915</v>
      </c>
      <c r="AB82" s="1076" t="s">
        <v>1603</v>
      </c>
      <c r="AC82" s="1076" t="s">
        <v>3966</v>
      </c>
      <c r="AD82" s="1068" t="s">
        <v>8846</v>
      </c>
      <c r="AE82" s="1068" t="s">
        <v>802</v>
      </c>
      <c r="AF82" s="1077" t="s">
        <v>8847</v>
      </c>
      <c r="AG82" s="1077" t="s">
        <v>8848</v>
      </c>
      <c r="AH82" s="1077" t="s">
        <v>6358</v>
      </c>
      <c r="AI82" s="1077" t="s">
        <v>8849</v>
      </c>
      <c r="AJ82" s="1077" t="s">
        <v>8850</v>
      </c>
      <c r="AK82" s="1077" t="s">
        <v>374</v>
      </c>
      <c r="AL82" s="1077" t="s">
        <v>917</v>
      </c>
      <c r="AM82" s="1079" t="s">
        <v>8851</v>
      </c>
      <c r="AN82" s="1079" t="s">
        <v>8852</v>
      </c>
      <c r="AO82" s="1079" t="s">
        <v>8678</v>
      </c>
      <c r="AP82" s="1079" t="s">
        <v>3588</v>
      </c>
      <c r="AQ82" s="1079" t="s">
        <v>8853</v>
      </c>
      <c r="AR82" s="1079" t="s">
        <v>8854</v>
      </c>
      <c r="AS82" s="1079" t="s">
        <v>2323</v>
      </c>
      <c r="AT82" s="1071" t="s">
        <v>8855</v>
      </c>
      <c r="AU82" s="1064" t="s">
        <v>8856</v>
      </c>
      <c r="AV82" s="1036" t="str">
        <f t="shared" si="5"/>
        <v>3:30</v>
      </c>
      <c r="AW82" s="1102" t="s">
        <v>8857</v>
      </c>
    </row>
    <row r="83">
      <c r="A83" s="1122" t="s">
        <v>4401</v>
      </c>
      <c r="B83" s="1130" t="s">
        <v>6799</v>
      </c>
      <c r="C83" s="1035" t="s">
        <v>8858</v>
      </c>
      <c r="D83" s="1114" t="s">
        <v>8859</v>
      </c>
      <c r="E83" s="1035" t="s">
        <v>8860</v>
      </c>
      <c r="F83" s="1035" t="s">
        <v>8861</v>
      </c>
      <c r="G83" s="1035" t="s">
        <v>8862</v>
      </c>
      <c r="H83" s="1035" t="s">
        <v>4654</v>
      </c>
      <c r="I83" s="1035" t="s">
        <v>8863</v>
      </c>
      <c r="J83" s="1035" t="s">
        <v>8864</v>
      </c>
      <c r="K83" s="1035" t="s">
        <v>5085</v>
      </c>
      <c r="L83" s="1035" t="s">
        <v>6634</v>
      </c>
      <c r="M83" s="1035" t="s">
        <v>8393</v>
      </c>
      <c r="N83" s="1035" t="s">
        <v>8865</v>
      </c>
      <c r="O83" s="1035" t="s">
        <v>8866</v>
      </c>
      <c r="P83" s="1035" t="s">
        <v>2718</v>
      </c>
      <c r="Q83" s="1035" t="s">
        <v>8867</v>
      </c>
      <c r="R83" s="1035" t="s">
        <v>8868</v>
      </c>
      <c r="S83" s="1035" t="s">
        <v>4114</v>
      </c>
      <c r="T83" s="1035" t="s">
        <v>8869</v>
      </c>
      <c r="U83" s="1035" t="s">
        <v>8870</v>
      </c>
      <c r="V83" s="1035" t="s">
        <v>5103</v>
      </c>
      <c r="W83" s="1035" t="s">
        <v>7351</v>
      </c>
      <c r="X83" s="1035" t="s">
        <v>8871</v>
      </c>
      <c r="Y83" s="1035" t="s">
        <v>1071</v>
      </c>
      <c r="Z83" s="1035" t="s">
        <v>8872</v>
      </c>
      <c r="AA83" s="1076" t="s">
        <v>8873</v>
      </c>
      <c r="AB83" s="1035" t="s">
        <v>1289</v>
      </c>
      <c r="AC83" s="1035" t="s">
        <v>3705</v>
      </c>
      <c r="AD83" s="1035" t="s">
        <v>8874</v>
      </c>
      <c r="AE83" s="1035" t="s">
        <v>8875</v>
      </c>
      <c r="AF83" s="1035" t="s">
        <v>8876</v>
      </c>
      <c r="AG83" s="1035" t="s">
        <v>8877</v>
      </c>
      <c r="AH83" s="1035" t="s">
        <v>6581</v>
      </c>
      <c r="AI83" s="1035" t="s">
        <v>8878</v>
      </c>
      <c r="AJ83" s="1035" t="s">
        <v>8879</v>
      </c>
      <c r="AK83" s="1035" t="s">
        <v>3624</v>
      </c>
      <c r="AL83" s="1035" t="s">
        <v>8880</v>
      </c>
      <c r="AM83" s="1035" t="s">
        <v>8881</v>
      </c>
      <c r="AN83" s="1035" t="s">
        <v>8882</v>
      </c>
      <c r="AO83" s="1035" t="s">
        <v>1427</v>
      </c>
      <c r="AP83" s="1035" t="s">
        <v>8883</v>
      </c>
      <c r="AQ83" s="1035" t="s">
        <v>8884</v>
      </c>
      <c r="AR83" s="1035" t="s">
        <v>3107</v>
      </c>
      <c r="AS83" s="1035" t="s">
        <v>4177</v>
      </c>
      <c r="AT83" s="1035" t="s">
        <v>8885</v>
      </c>
      <c r="AU83" s="1035" t="s">
        <v>8886</v>
      </c>
      <c r="AV83" s="1036" t="str">
        <f t="shared" si="5"/>
        <v>5:05</v>
      </c>
      <c r="AW83" s="1127" t="s">
        <v>8887</v>
      </c>
    </row>
    <row r="84">
      <c r="A84" s="1046" t="s">
        <v>4831</v>
      </c>
      <c r="B84" s="1121" t="s">
        <v>6799</v>
      </c>
      <c r="C84" s="1028" t="s">
        <v>8888</v>
      </c>
      <c r="D84" s="1055" t="s">
        <v>8889</v>
      </c>
      <c r="E84" s="1055" t="s">
        <v>5392</v>
      </c>
      <c r="F84" s="1068" t="s">
        <v>8890</v>
      </c>
      <c r="G84" s="1068" t="s">
        <v>8891</v>
      </c>
      <c r="H84" s="1069" t="s">
        <v>8892</v>
      </c>
      <c r="I84" s="1069" t="s">
        <v>8893</v>
      </c>
      <c r="J84" s="1055" t="s">
        <v>1126</v>
      </c>
      <c r="K84" s="1071" t="s">
        <v>8454</v>
      </c>
      <c r="L84" s="1071" t="s">
        <v>8894</v>
      </c>
      <c r="M84" s="1071" t="s">
        <v>8895</v>
      </c>
      <c r="N84" s="1055" t="s">
        <v>8896</v>
      </c>
      <c r="O84" s="1071" t="s">
        <v>7554</v>
      </c>
      <c r="P84" s="1055" t="s">
        <v>8334</v>
      </c>
      <c r="Q84" s="1073" t="s">
        <v>8897</v>
      </c>
      <c r="R84" s="1073" t="s">
        <v>2398</v>
      </c>
      <c r="S84" s="1055" t="s">
        <v>8898</v>
      </c>
      <c r="T84" s="1073" t="s">
        <v>698</v>
      </c>
      <c r="U84" s="1073" t="s">
        <v>8899</v>
      </c>
      <c r="V84" s="1073" t="s">
        <v>8900</v>
      </c>
      <c r="W84" s="1076" t="s">
        <v>8901</v>
      </c>
      <c r="X84" s="1076" t="s">
        <v>8902</v>
      </c>
      <c r="Y84" s="1076" t="s">
        <v>2489</v>
      </c>
      <c r="Z84" s="1076" t="s">
        <v>8903</v>
      </c>
      <c r="AA84" s="1055" t="s">
        <v>8904</v>
      </c>
      <c r="AB84" s="1076" t="s">
        <v>5053</v>
      </c>
      <c r="AC84" s="1076" t="s">
        <v>2319</v>
      </c>
      <c r="AD84" s="1055" t="s">
        <v>3075</v>
      </c>
      <c r="AE84" s="1068" t="s">
        <v>2437</v>
      </c>
      <c r="AF84" s="1055" t="s">
        <v>8905</v>
      </c>
      <c r="AG84" s="1055" t="s">
        <v>7423</v>
      </c>
      <c r="AH84" s="1077" t="s">
        <v>8906</v>
      </c>
      <c r="AI84" s="1055" t="s">
        <v>8907</v>
      </c>
      <c r="AJ84" s="1077" t="s">
        <v>8908</v>
      </c>
      <c r="AK84" s="1077" t="s">
        <v>7230</v>
      </c>
      <c r="AL84" s="1077" t="s">
        <v>4203</v>
      </c>
      <c r="AM84" s="1055" t="s">
        <v>8909</v>
      </c>
      <c r="AN84" s="1079" t="s">
        <v>8910</v>
      </c>
      <c r="AO84" s="1079" t="s">
        <v>8538</v>
      </c>
      <c r="AP84" s="1079" t="s">
        <v>2811</v>
      </c>
      <c r="AQ84" s="1079" t="s">
        <v>8911</v>
      </c>
      <c r="AR84" s="1079" t="s">
        <v>4210</v>
      </c>
      <c r="AS84" s="1079" t="s">
        <v>3580</v>
      </c>
      <c r="AT84" s="1055" t="s">
        <v>8912</v>
      </c>
      <c r="AU84" s="1064" t="s">
        <v>8913</v>
      </c>
      <c r="AV84" s="1036" t="str">
        <f t="shared" si="5"/>
        <v>6:01</v>
      </c>
      <c r="AW84" s="1167" t="s">
        <v>8914</v>
      </c>
    </row>
    <row r="85">
      <c r="A85" s="1046" t="s">
        <v>4527</v>
      </c>
      <c r="B85" s="1121" t="s">
        <v>6863</v>
      </c>
      <c r="C85" s="1028" t="s">
        <v>8915</v>
      </c>
      <c r="D85" s="1152" t="s">
        <v>8916</v>
      </c>
      <c r="E85" s="1068" t="s">
        <v>8917</v>
      </c>
      <c r="F85" s="1068" t="s">
        <v>8918</v>
      </c>
      <c r="G85" s="1068" t="s">
        <v>8919</v>
      </c>
      <c r="H85" s="1168" t="s">
        <v>8920</v>
      </c>
      <c r="I85" s="1055" t="s">
        <v>232</v>
      </c>
      <c r="J85" s="1071" t="s">
        <v>5217</v>
      </c>
      <c r="K85" s="1071" t="s">
        <v>7245</v>
      </c>
      <c r="L85" s="1071" t="s">
        <v>5356</v>
      </c>
      <c r="M85" s="1071" t="s">
        <v>8921</v>
      </c>
      <c r="N85" s="1071" t="s">
        <v>8922</v>
      </c>
      <c r="O85" s="1071" t="s">
        <v>2311</v>
      </c>
      <c r="P85" s="1071" t="s">
        <v>1346</v>
      </c>
      <c r="Q85" s="1073" t="s">
        <v>8923</v>
      </c>
      <c r="R85" s="1073" t="s">
        <v>6809</v>
      </c>
      <c r="S85" s="1169" t="s">
        <v>6057</v>
      </c>
      <c r="T85" s="1169" t="s">
        <v>8924</v>
      </c>
      <c r="U85" s="1073" t="s">
        <v>8925</v>
      </c>
      <c r="V85" s="1073" t="s">
        <v>8926</v>
      </c>
      <c r="W85" s="1076" t="s">
        <v>8927</v>
      </c>
      <c r="X85" s="1076" t="s">
        <v>8928</v>
      </c>
      <c r="Y85" s="1076" t="s">
        <v>8929</v>
      </c>
      <c r="Z85" s="1076" t="s">
        <v>7635</v>
      </c>
      <c r="AA85" s="1035" t="s">
        <v>7683</v>
      </c>
      <c r="AB85" s="1076" t="s">
        <v>6869</v>
      </c>
      <c r="AC85" s="1076" t="s">
        <v>8930</v>
      </c>
      <c r="AD85" s="1068" t="s">
        <v>8931</v>
      </c>
      <c r="AE85" s="1068" t="s">
        <v>1419</v>
      </c>
      <c r="AF85" s="1077" t="s">
        <v>8932</v>
      </c>
      <c r="AG85" s="1077" t="s">
        <v>6430</v>
      </c>
      <c r="AH85" s="1077" t="s">
        <v>8933</v>
      </c>
      <c r="AI85" s="1077" t="s">
        <v>8934</v>
      </c>
      <c r="AJ85" s="1077" t="s">
        <v>8935</v>
      </c>
      <c r="AK85" s="1077" t="s">
        <v>3803</v>
      </c>
      <c r="AL85" s="1077" t="s">
        <v>3657</v>
      </c>
      <c r="AM85" s="1079" t="s">
        <v>8936</v>
      </c>
      <c r="AN85" s="1079" t="s">
        <v>8937</v>
      </c>
      <c r="AO85" s="1079" t="s">
        <v>8938</v>
      </c>
      <c r="AP85" s="1079" t="s">
        <v>8939</v>
      </c>
      <c r="AQ85" s="1079" t="s">
        <v>8940</v>
      </c>
      <c r="AR85" s="1079" t="s">
        <v>8941</v>
      </c>
      <c r="AS85" s="1079" t="s">
        <v>1335</v>
      </c>
      <c r="AT85" s="1071" t="s">
        <v>8942</v>
      </c>
      <c r="AU85" s="1064" t="s">
        <v>8943</v>
      </c>
      <c r="AV85" s="1064" t="str">
        <f t="shared" si="5"/>
        <v>5:22</v>
      </c>
      <c r="AW85" s="1102"/>
    </row>
    <row r="86">
      <c r="A86" s="1124" t="s">
        <v>8944</v>
      </c>
      <c r="B86" s="1088" t="s">
        <v>6828</v>
      </c>
      <c r="C86" s="1116" t="s">
        <v>8945</v>
      </c>
      <c r="D86" s="1068" t="s">
        <v>8946</v>
      </c>
      <c r="E86" s="1082" t="s">
        <v>8529</v>
      </c>
      <c r="F86" s="1068" t="s">
        <v>3090</v>
      </c>
      <c r="G86" s="1068" t="s">
        <v>8947</v>
      </c>
      <c r="H86" s="1070" t="s">
        <v>8948</v>
      </c>
      <c r="I86" s="1070" t="s">
        <v>1419</v>
      </c>
      <c r="J86" s="1072" t="s">
        <v>8949</v>
      </c>
      <c r="K86" s="1072" t="s">
        <v>4738</v>
      </c>
      <c r="L86" s="1072" t="s">
        <v>8950</v>
      </c>
      <c r="M86" s="1072" t="s">
        <v>1019</v>
      </c>
      <c r="N86" s="1072" t="s">
        <v>8951</v>
      </c>
      <c r="O86" s="1072" t="s">
        <v>8952</v>
      </c>
      <c r="P86" s="1072" t="s">
        <v>8953</v>
      </c>
      <c r="Q86" s="1075" t="s">
        <v>8954</v>
      </c>
      <c r="R86" s="1075" t="s">
        <v>8955</v>
      </c>
      <c r="S86" s="1075" t="s">
        <v>8956</v>
      </c>
      <c r="T86" s="1075" t="s">
        <v>8957</v>
      </c>
      <c r="U86" s="1075" t="s">
        <v>8958</v>
      </c>
      <c r="V86" s="1075" t="s">
        <v>8959</v>
      </c>
      <c r="W86" s="1084" t="s">
        <v>8960</v>
      </c>
      <c r="X86" s="1084" t="s">
        <v>8961</v>
      </c>
      <c r="Y86" s="1084" t="s">
        <v>8962</v>
      </c>
      <c r="Z86" s="1084" t="s">
        <v>8963</v>
      </c>
      <c r="AA86" s="1035" t="s">
        <v>8964</v>
      </c>
      <c r="AB86" s="1084" t="s">
        <v>8733</v>
      </c>
      <c r="AC86" s="1084" t="s">
        <v>3660</v>
      </c>
      <c r="AD86" s="1082" t="s">
        <v>4209</v>
      </c>
      <c r="AE86" s="1082" t="s">
        <v>856</v>
      </c>
      <c r="AF86" s="1085" t="s">
        <v>8965</v>
      </c>
      <c r="AG86" s="1085" t="s">
        <v>4731</v>
      </c>
      <c r="AH86" s="1085" t="s">
        <v>8966</v>
      </c>
      <c r="AI86" s="1085" t="s">
        <v>4041</v>
      </c>
      <c r="AJ86" s="1085" t="s">
        <v>8967</v>
      </c>
      <c r="AK86" s="1085" t="s">
        <v>8968</v>
      </c>
      <c r="AL86" s="1085" t="s">
        <v>3018</v>
      </c>
      <c r="AM86" s="1078" t="s">
        <v>4048</v>
      </c>
      <c r="AN86" s="1078" t="s">
        <v>4539</v>
      </c>
      <c r="AO86" s="1078" t="s">
        <v>8168</v>
      </c>
      <c r="AP86" s="1078" t="s">
        <v>8969</v>
      </c>
      <c r="AQ86" s="1078" t="s">
        <v>5351</v>
      </c>
      <c r="AR86" s="1078" t="s">
        <v>8970</v>
      </c>
      <c r="AS86" s="1078" t="s">
        <v>1136</v>
      </c>
      <c r="AT86" s="1072" t="s">
        <v>8971</v>
      </c>
      <c r="AU86" s="1086" t="s">
        <v>8972</v>
      </c>
      <c r="AV86" s="1035" t="str">
        <f t="shared" si="5"/>
        <v>2:11</v>
      </c>
      <c r="AW86" s="1110" t="s">
        <v>8973</v>
      </c>
    </row>
    <row r="87" ht="15.75" customHeight="1">
      <c r="A87" s="1122" t="s">
        <v>4947</v>
      </c>
      <c r="B87" s="1088" t="s">
        <v>6828</v>
      </c>
      <c r="C87" s="1035" t="s">
        <v>8974</v>
      </c>
      <c r="D87" s="1055" t="s">
        <v>8975</v>
      </c>
      <c r="E87" s="1055" t="s">
        <v>6693</v>
      </c>
      <c r="F87" s="1055" t="s">
        <v>8976</v>
      </c>
      <c r="G87" s="1055" t="s">
        <v>8977</v>
      </c>
      <c r="H87" s="1055" t="s">
        <v>8978</v>
      </c>
      <c r="I87" s="1055" t="s">
        <v>2720</v>
      </c>
      <c r="J87" s="1055" t="s">
        <v>8979</v>
      </c>
      <c r="K87" s="1055" t="s">
        <v>2977</v>
      </c>
      <c r="L87" s="1055" t="s">
        <v>8980</v>
      </c>
      <c r="M87" s="1055" t="s">
        <v>468</v>
      </c>
      <c r="N87" s="1055" t="s">
        <v>8981</v>
      </c>
      <c r="O87" s="1055" t="s">
        <v>8982</v>
      </c>
      <c r="P87" s="1055" t="s">
        <v>2744</v>
      </c>
      <c r="Q87" s="1055" t="s">
        <v>8983</v>
      </c>
      <c r="R87" s="1055" t="s">
        <v>8984</v>
      </c>
      <c r="S87" s="1055" t="s">
        <v>8985</v>
      </c>
      <c r="T87" s="1055" t="s">
        <v>8845</v>
      </c>
      <c r="U87" s="1055" t="s">
        <v>8986</v>
      </c>
      <c r="V87" s="1055" t="s">
        <v>8987</v>
      </c>
      <c r="W87" s="1055" t="s">
        <v>8988</v>
      </c>
      <c r="X87" s="1055" t="s">
        <v>8989</v>
      </c>
      <c r="Y87" s="1055" t="s">
        <v>346</v>
      </c>
      <c r="Z87" s="1055" t="s">
        <v>8990</v>
      </c>
      <c r="AA87" s="1084"/>
      <c r="AB87" s="1055" t="s">
        <v>8991</v>
      </c>
      <c r="AC87" s="1055" t="s">
        <v>486</v>
      </c>
      <c r="AD87" s="1055" t="s">
        <v>8992</v>
      </c>
      <c r="AE87" s="1055" t="s">
        <v>8993</v>
      </c>
      <c r="AF87" s="1055" t="s">
        <v>8994</v>
      </c>
      <c r="AG87" s="1055" t="s">
        <v>8995</v>
      </c>
      <c r="AH87" s="1055" t="s">
        <v>8996</v>
      </c>
      <c r="AI87" s="1055" t="s">
        <v>8997</v>
      </c>
      <c r="AJ87" s="1055" t="s">
        <v>8998</v>
      </c>
      <c r="AK87" s="1055" t="s">
        <v>8999</v>
      </c>
      <c r="AL87" s="1055" t="s">
        <v>8937</v>
      </c>
      <c r="AM87" s="1055" t="s">
        <v>9000</v>
      </c>
      <c r="AN87" s="1055" t="s">
        <v>7207</v>
      </c>
      <c r="AO87" s="1055" t="s">
        <v>9001</v>
      </c>
      <c r="AP87" s="1055" t="s">
        <v>9002</v>
      </c>
      <c r="AQ87" s="1055" t="s">
        <v>449</v>
      </c>
      <c r="AR87" s="1055" t="s">
        <v>9003</v>
      </c>
      <c r="AS87" s="1055" t="s">
        <v>3310</v>
      </c>
      <c r="AT87" s="1055" t="s">
        <v>9004</v>
      </c>
      <c r="AU87" s="1090" t="s">
        <v>9005</v>
      </c>
      <c r="AV87" s="1036" t="str">
        <f t="shared" si="5"/>
        <v>9:53</v>
      </c>
      <c r="AW87" s="1091" t="s">
        <v>9006</v>
      </c>
    </row>
    <row r="88">
      <c r="A88" s="1122" t="s">
        <v>9007</v>
      </c>
      <c r="B88" s="1130" t="s">
        <v>6799</v>
      </c>
      <c r="C88" s="1036"/>
      <c r="D88" s="1115"/>
      <c r="E88" s="1036"/>
      <c r="F88" s="1036"/>
      <c r="G88" s="1036"/>
      <c r="H88" s="1115"/>
      <c r="I88" s="1036"/>
      <c r="J88" s="1036"/>
      <c r="K88" s="1036"/>
      <c r="L88" s="1036"/>
      <c r="M88" s="1036"/>
      <c r="N88" s="1036"/>
      <c r="O88" s="1036"/>
      <c r="P88" s="1036"/>
      <c r="Q88" s="1036"/>
      <c r="R88" s="1036"/>
      <c r="S88" s="1036"/>
      <c r="T88" s="1036"/>
      <c r="U88" s="1036"/>
      <c r="V88" s="1036"/>
      <c r="W88" s="1036"/>
      <c r="X88" s="1036"/>
      <c r="Y88" s="1036"/>
      <c r="Z88" s="1036"/>
      <c r="AA88" s="1084"/>
      <c r="AB88" s="1036"/>
      <c r="AC88" s="1036"/>
      <c r="AD88" s="1036"/>
      <c r="AE88" s="1036"/>
      <c r="AF88" s="1036"/>
      <c r="AG88" s="1036"/>
      <c r="AH88" s="1036"/>
      <c r="AI88" s="1036"/>
      <c r="AJ88" s="1036"/>
      <c r="AK88" s="1036"/>
      <c r="AL88" s="1036"/>
      <c r="AM88" s="1036"/>
      <c r="AN88" s="1041" t="s">
        <v>4284</v>
      </c>
      <c r="AO88" s="1036"/>
      <c r="AP88" s="1036"/>
      <c r="AQ88" s="1036"/>
      <c r="AR88" s="1036"/>
      <c r="AS88" s="1036"/>
      <c r="AT88" s="1036"/>
      <c r="AU88" s="1036"/>
      <c r="AV88" s="1036"/>
      <c r="AW88" s="1170" t="s">
        <v>9008</v>
      </c>
    </row>
    <row r="89">
      <c r="A89" s="1046" t="s">
        <v>3734</v>
      </c>
      <c r="B89" s="1121" t="s">
        <v>6828</v>
      </c>
      <c r="C89" s="1028"/>
      <c r="D89" s="1152"/>
      <c r="E89" s="1068"/>
      <c r="F89" s="1068"/>
      <c r="G89" s="1068"/>
      <c r="H89" s="1055"/>
      <c r="I89" s="1069"/>
      <c r="J89" s="1071"/>
      <c r="K89" s="1071"/>
      <c r="L89" s="1071"/>
      <c r="M89" s="1071"/>
      <c r="N89" s="1071"/>
      <c r="O89" s="1071"/>
      <c r="P89" s="1071"/>
      <c r="Q89" s="1073"/>
      <c r="R89" s="1073"/>
      <c r="S89" s="1073"/>
      <c r="T89" s="1073"/>
      <c r="U89" s="1073"/>
      <c r="V89" s="1073"/>
      <c r="W89" s="1076"/>
      <c r="X89" s="1076"/>
      <c r="Y89" s="1076"/>
      <c r="Z89" s="1076"/>
      <c r="AA89" s="1035"/>
      <c r="AB89" s="1076"/>
      <c r="AC89" s="1076"/>
      <c r="AD89" s="1068"/>
      <c r="AE89" s="1068"/>
      <c r="AF89" s="1150" t="s">
        <v>6850</v>
      </c>
      <c r="AG89" s="1077"/>
      <c r="AH89" s="1077"/>
      <c r="AI89" s="1077"/>
      <c r="AJ89" s="1077"/>
      <c r="AK89" s="1077"/>
      <c r="AL89" s="1077"/>
      <c r="AM89" s="1079"/>
      <c r="AN89" s="1079"/>
      <c r="AO89" s="1079"/>
      <c r="AP89" s="1079"/>
      <c r="AQ89" s="1079"/>
      <c r="AR89" s="1079"/>
      <c r="AS89" s="1079"/>
      <c r="AT89" s="1071"/>
      <c r="AU89" s="1064"/>
      <c r="AV89" s="1064"/>
      <c r="AW89" s="1102"/>
    </row>
    <row r="90">
      <c r="A90" s="1081"/>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10"/>
    </row>
    <row r="91">
      <c r="A91" s="1026"/>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94"/>
    </row>
    <row r="92">
      <c r="A92" s="1081"/>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10"/>
    </row>
    <row r="93">
      <c r="A93" s="1026"/>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94"/>
    </row>
    <row r="94">
      <c r="A94" s="1081"/>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10"/>
    </row>
    <row r="95">
      <c r="A95" s="1026"/>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94"/>
    </row>
    <row r="96">
      <c r="A96" s="1081"/>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10"/>
    </row>
    <row r="97">
      <c r="A97" s="1026"/>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94"/>
    </row>
    <row r="98">
      <c r="A98" s="1081"/>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10"/>
    </row>
    <row r="99">
      <c r="A99" s="1026"/>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94"/>
    </row>
    <row r="100">
      <c r="A100" s="1081"/>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10"/>
    </row>
    <row r="101">
      <c r="A101" s="1026"/>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94"/>
    </row>
    <row r="102">
      <c r="A102" s="1081"/>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10"/>
    </row>
    <row r="103">
      <c r="A103" s="1026"/>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94"/>
    </row>
    <row r="104">
      <c r="A104" s="1081"/>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10"/>
    </row>
    <row r="105">
      <c r="A105" s="1026"/>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94"/>
    </row>
    <row r="106">
      <c r="A106" s="1081"/>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10"/>
    </row>
    <row r="107">
      <c r="A107" s="1026"/>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94"/>
    </row>
    <row r="108">
      <c r="A108" s="1081"/>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10"/>
    </row>
    <row r="109">
      <c r="A109" s="1026"/>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94"/>
    </row>
    <row r="110">
      <c r="A110" s="1081"/>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10"/>
    </row>
    <row r="111">
      <c r="A111" s="1026"/>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94"/>
    </row>
    <row r="112">
      <c r="A112" s="1081"/>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10"/>
    </row>
    <row r="113">
      <c r="A113" s="1026"/>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94"/>
    </row>
    <row r="114">
      <c r="A114" s="1081"/>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10"/>
    </row>
    <row r="115">
      <c r="A115" s="1026"/>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94"/>
    </row>
    <row r="116">
      <c r="A116" s="1081"/>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10"/>
    </row>
    <row r="117">
      <c r="A117" s="1026"/>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94"/>
    </row>
    <row r="118">
      <c r="A118" s="1081"/>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10"/>
    </row>
    <row r="119">
      <c r="A119" s="1026"/>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94"/>
    </row>
    <row r="120">
      <c r="A120" s="1081"/>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10"/>
    </row>
    <row r="121">
      <c r="A121" s="1026"/>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94"/>
    </row>
    <row r="122">
      <c r="A122" s="1081"/>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10"/>
    </row>
    <row r="123">
      <c r="A123" s="1026"/>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94"/>
    </row>
    <row r="124">
      <c r="A124" s="1081"/>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10"/>
    </row>
    <row r="125">
      <c r="A125" s="1026"/>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94"/>
    </row>
    <row r="126">
      <c r="A126" s="1081"/>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10"/>
    </row>
    <row r="127">
      <c r="A127" s="1026"/>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94"/>
    </row>
    <row r="128">
      <c r="A128" s="1081"/>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10"/>
    </row>
    <row r="129">
      <c r="A129" s="1026"/>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94"/>
    </row>
    <row r="130">
      <c r="A130" s="1081"/>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10"/>
    </row>
    <row r="131">
      <c r="A131" s="1026"/>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94"/>
    </row>
    <row r="132">
      <c r="A132" s="1081"/>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10"/>
    </row>
    <row r="133">
      <c r="A133" s="1026"/>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94"/>
    </row>
    <row r="134">
      <c r="A134" s="1081"/>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10"/>
    </row>
    <row r="135">
      <c r="A135" s="1026"/>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94"/>
    </row>
    <row r="136">
      <c r="A136" s="1081"/>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10"/>
    </row>
    <row r="137">
      <c r="A137" s="1026"/>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94"/>
    </row>
    <row r="138">
      <c r="A138" s="1081"/>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10"/>
    </row>
    <row r="139">
      <c r="A139" s="1026"/>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94"/>
    </row>
    <row r="140">
      <c r="A140" s="1081"/>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10"/>
    </row>
    <row r="141">
      <c r="A141" s="1026"/>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94"/>
    </row>
    <row r="142">
      <c r="A142" s="1081"/>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10"/>
    </row>
    <row r="143">
      <c r="A143" s="1026"/>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94"/>
    </row>
    <row r="144">
      <c r="A144" s="1081"/>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10"/>
    </row>
    <row r="145">
      <c r="A145" s="1026"/>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94"/>
    </row>
    <row r="146">
      <c r="A146" s="1081"/>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10"/>
    </row>
    <row r="147">
      <c r="A147" s="1026"/>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94"/>
    </row>
    <row r="148">
      <c r="A148" s="1081"/>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10"/>
    </row>
    <row r="149">
      <c r="A149" s="1026"/>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94"/>
    </row>
    <row r="150">
      <c r="A150" s="1081"/>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10"/>
    </row>
    <row r="151">
      <c r="A151" s="1026"/>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94"/>
    </row>
    <row r="152">
      <c r="A152" s="1081"/>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10"/>
    </row>
    <row r="153">
      <c r="A153" s="1026"/>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94"/>
    </row>
    <row r="154">
      <c r="A154" s="1081"/>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10"/>
    </row>
    <row r="155">
      <c r="A155" s="1026"/>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94"/>
    </row>
    <row r="156">
      <c r="A156" s="1081"/>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10"/>
    </row>
    <row r="157">
      <c r="A157" s="1026"/>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94"/>
    </row>
    <row r="158">
      <c r="A158" s="1081"/>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10"/>
    </row>
    <row r="159">
      <c r="A159" s="1026"/>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94"/>
    </row>
    <row r="160">
      <c r="A160" s="1081"/>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10"/>
    </row>
    <row r="161">
      <c r="A161" s="1026"/>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94"/>
    </row>
    <row r="162">
      <c r="A162" s="1081"/>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10"/>
    </row>
    <row r="163">
      <c r="A163" s="1026"/>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94"/>
    </row>
    <row r="164">
      <c r="A164" s="1081"/>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10"/>
    </row>
    <row r="165">
      <c r="A165" s="1026"/>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94"/>
    </row>
    <row r="166">
      <c r="A166" s="1081"/>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10"/>
    </row>
    <row r="167">
      <c r="A167" s="1026"/>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94"/>
    </row>
    <row r="168">
      <c r="A168" s="1081"/>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10"/>
    </row>
    <row r="169">
      <c r="A169" s="1026"/>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94"/>
    </row>
    <row r="170">
      <c r="A170" s="1081"/>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10"/>
    </row>
    <row r="171">
      <c r="A171" s="1026"/>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94"/>
    </row>
    <row r="172">
      <c r="A172" s="1081"/>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10"/>
    </row>
    <row r="173">
      <c r="A173" s="1026"/>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94"/>
    </row>
    <row r="174">
      <c r="A174" s="1081"/>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10"/>
    </row>
    <row r="175">
      <c r="A175" s="1026"/>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94"/>
    </row>
    <row r="176">
      <c r="A176" s="1081"/>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10"/>
    </row>
    <row r="177">
      <c r="A177" s="1026"/>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94"/>
    </row>
    <row r="178">
      <c r="A178" s="1081"/>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10"/>
    </row>
    <row r="179">
      <c r="A179" s="1026"/>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94"/>
    </row>
    <row r="180">
      <c r="A180" s="1081"/>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10"/>
    </row>
    <row r="181">
      <c r="A181" s="1026"/>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94"/>
    </row>
    <row r="182">
      <c r="A182" s="1081"/>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10"/>
    </row>
    <row r="183">
      <c r="A183" s="1026"/>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94"/>
    </row>
    <row r="184">
      <c r="A184" s="1081"/>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10"/>
    </row>
    <row r="185">
      <c r="A185" s="1026"/>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94"/>
    </row>
    <row r="186">
      <c r="A186" s="1081"/>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10"/>
    </row>
    <row r="187">
      <c r="A187" s="1026"/>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94"/>
    </row>
    <row r="188">
      <c r="A188" s="1081"/>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10"/>
    </row>
    <row r="189">
      <c r="A189" s="1026"/>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94"/>
    </row>
    <row r="190">
      <c r="A190" s="1081"/>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10"/>
    </row>
    <row r="191">
      <c r="A191" s="1026"/>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94"/>
    </row>
    <row r="192">
      <c r="A192" s="1081"/>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10"/>
    </row>
    <row r="193">
      <c r="A193" s="1026"/>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94"/>
    </row>
    <row r="194">
      <c r="A194" s="1081"/>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10"/>
    </row>
    <row r="195">
      <c r="A195" s="1026"/>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94"/>
    </row>
    <row r="196">
      <c r="A196" s="1081"/>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10"/>
    </row>
    <row r="197">
      <c r="A197" s="1026"/>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94"/>
    </row>
    <row r="198">
      <c r="A198" s="1081"/>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10"/>
    </row>
    <row r="199">
      <c r="A199" s="1026"/>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94"/>
    </row>
    <row r="200">
      <c r="A200" s="1081"/>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10"/>
    </row>
    <row r="201">
      <c r="A201" s="1026"/>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94"/>
    </row>
    <row r="202">
      <c r="A202" s="1081"/>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10"/>
    </row>
    <row r="203">
      <c r="A203" s="1026"/>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94"/>
    </row>
    <row r="204">
      <c r="A204" s="1081"/>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10"/>
    </row>
    <row r="205">
      <c r="A205" s="1026"/>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94"/>
    </row>
    <row r="206">
      <c r="A206" s="1081"/>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10"/>
    </row>
    <row r="207">
      <c r="A207" s="1026"/>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94"/>
    </row>
    <row r="208">
      <c r="A208" s="1081"/>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10"/>
    </row>
    <row r="209">
      <c r="A209" s="1026"/>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94"/>
    </row>
    <row r="210">
      <c r="A210" s="1081"/>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10"/>
    </row>
    <row r="211">
      <c r="A211" s="1026"/>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94"/>
    </row>
    <row r="212">
      <c r="A212" s="1081"/>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10"/>
    </row>
    <row r="213">
      <c r="A213" s="1026"/>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94"/>
    </row>
    <row r="214">
      <c r="A214" s="1081"/>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10"/>
    </row>
    <row r="215">
      <c r="A215" s="1026"/>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94"/>
    </row>
    <row r="216">
      <c r="A216" s="1081"/>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10"/>
    </row>
    <row r="217">
      <c r="A217" s="1026"/>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94"/>
    </row>
    <row r="218">
      <c r="A218" s="1081"/>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10"/>
    </row>
    <row r="219">
      <c r="A219" s="1026"/>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94"/>
    </row>
    <row r="220">
      <c r="A220" s="1081"/>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10"/>
    </row>
    <row r="221">
      <c r="A221" s="1026"/>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94"/>
    </row>
    <row r="222">
      <c r="A222" s="1081"/>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10"/>
    </row>
    <row r="223">
      <c r="A223" s="1026"/>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94"/>
    </row>
    <row r="224">
      <c r="A224" s="1081"/>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10"/>
    </row>
    <row r="225">
      <c r="A225" s="1026"/>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94"/>
    </row>
    <row r="226">
      <c r="A226" s="1081"/>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10"/>
    </row>
    <row r="227">
      <c r="A227" s="1026"/>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94"/>
    </row>
    <row r="228">
      <c r="A228" s="1081"/>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10"/>
    </row>
    <row r="229">
      <c r="A229" s="1026"/>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94"/>
    </row>
    <row r="230">
      <c r="A230" s="1081"/>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10"/>
    </row>
    <row r="231">
      <c r="A231" s="1026"/>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94"/>
    </row>
    <row r="232">
      <c r="A232" s="1081"/>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10"/>
    </row>
    <row r="233">
      <c r="A233" s="1026"/>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94"/>
    </row>
    <row r="234">
      <c r="A234" s="1081"/>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10"/>
    </row>
    <row r="235">
      <c r="A235" s="1026"/>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94"/>
    </row>
    <row r="236">
      <c r="A236" s="1081"/>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10"/>
    </row>
    <row r="237">
      <c r="A237" s="1026"/>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94"/>
    </row>
    <row r="238">
      <c r="A238" s="1081"/>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10"/>
    </row>
    <row r="239">
      <c r="A239" s="1026"/>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94"/>
    </row>
    <row r="240">
      <c r="A240" s="1081"/>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10"/>
    </row>
    <row r="241">
      <c r="A241" s="1026"/>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94"/>
    </row>
    <row r="242">
      <c r="A242" s="1081"/>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10"/>
    </row>
    <row r="243">
      <c r="A243" s="1026"/>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94"/>
    </row>
    <row r="244">
      <c r="A244" s="1081"/>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10"/>
    </row>
    <row r="245">
      <c r="A245" s="1026"/>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94"/>
    </row>
    <row r="246">
      <c r="A246" s="1081"/>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10"/>
    </row>
    <row r="247">
      <c r="A247" s="1026"/>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94"/>
    </row>
    <row r="248">
      <c r="A248" s="1081"/>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10"/>
    </row>
    <row r="249">
      <c r="A249" s="1026"/>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94"/>
    </row>
    <row r="250">
      <c r="A250" s="1081"/>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10"/>
    </row>
    <row r="251">
      <c r="A251" s="1026"/>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94"/>
    </row>
    <row r="252">
      <c r="A252" s="1081"/>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10"/>
    </row>
    <row r="253">
      <c r="A253" s="1026"/>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94"/>
    </row>
    <row r="254">
      <c r="A254" s="1081"/>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10"/>
    </row>
    <row r="255">
      <c r="A255" s="1026"/>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94"/>
    </row>
    <row r="256">
      <c r="A256" s="1081"/>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10"/>
    </row>
    <row r="257">
      <c r="A257" s="1026"/>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94"/>
    </row>
    <row r="258">
      <c r="A258" s="1081"/>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10"/>
    </row>
    <row r="259">
      <c r="A259" s="1026"/>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94"/>
    </row>
    <row r="260">
      <c r="A260" s="1081"/>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10"/>
    </row>
    <row r="261">
      <c r="A261" s="1026"/>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94"/>
    </row>
    <row r="262">
      <c r="A262" s="1081"/>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10"/>
    </row>
    <row r="263">
      <c r="A263" s="1026"/>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94"/>
    </row>
    <row r="264">
      <c r="A264" s="1081"/>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10"/>
    </row>
    <row r="265">
      <c r="A265" s="1026"/>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94"/>
    </row>
    <row r="266">
      <c r="A266" s="1081"/>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10"/>
    </row>
    <row r="267">
      <c r="A267" s="1026"/>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94"/>
    </row>
    <row r="268">
      <c r="A268" s="1081"/>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10"/>
    </row>
    <row r="269">
      <c r="A269" s="1026"/>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94"/>
    </row>
    <row r="270">
      <c r="A270" s="1081"/>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10"/>
    </row>
    <row r="271">
      <c r="A271" s="1026"/>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94"/>
    </row>
    <row r="272">
      <c r="A272" s="1081"/>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10"/>
    </row>
    <row r="273">
      <c r="A273" s="1026"/>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94"/>
    </row>
    <row r="274">
      <c r="A274" s="1081"/>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10"/>
    </row>
    <row r="275">
      <c r="A275" s="1026"/>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94"/>
    </row>
    <row r="276">
      <c r="A276" s="1081"/>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10"/>
    </row>
    <row r="277">
      <c r="A277" s="1026"/>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94"/>
    </row>
    <row r="278">
      <c r="A278" s="1081"/>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10"/>
    </row>
    <row r="279">
      <c r="A279" s="1026"/>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94"/>
    </row>
    <row r="280">
      <c r="A280" s="1081"/>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10"/>
    </row>
    <row r="281">
      <c r="A281" s="1026"/>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94"/>
    </row>
    <row r="282">
      <c r="A282" s="1081"/>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10"/>
    </row>
    <row r="283">
      <c r="A283" s="1026"/>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94"/>
    </row>
    <row r="284">
      <c r="A284" s="1081"/>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10"/>
    </row>
    <row r="285">
      <c r="A285" s="1026"/>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94"/>
    </row>
    <row r="286">
      <c r="A286" s="1081"/>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10"/>
    </row>
    <row r="287">
      <c r="A287" s="1026"/>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94"/>
    </row>
    <row r="288">
      <c r="A288" s="1081"/>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10"/>
    </row>
    <row r="289">
      <c r="A289" s="1026"/>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94"/>
    </row>
    <row r="290">
      <c r="A290" s="1081"/>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10"/>
    </row>
    <row r="291">
      <c r="A291" s="1026"/>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94"/>
    </row>
    <row r="292">
      <c r="A292" s="1081"/>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10"/>
    </row>
    <row r="293">
      <c r="A293" s="1026"/>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94"/>
    </row>
    <row r="294">
      <c r="A294" s="1081"/>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10"/>
    </row>
    <row r="295">
      <c r="A295" s="1026"/>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94"/>
    </row>
    <row r="296">
      <c r="A296" s="1081"/>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10"/>
    </row>
    <row r="297">
      <c r="A297" s="1026"/>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94"/>
    </row>
    <row r="298">
      <c r="A298" s="1081"/>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10"/>
    </row>
    <row r="299">
      <c r="A299" s="1026"/>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94"/>
    </row>
    <row r="300">
      <c r="A300" s="1081"/>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10"/>
    </row>
    <row r="301">
      <c r="A301" s="1026"/>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94"/>
    </row>
    <row r="302">
      <c r="A302" s="1081"/>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10"/>
    </row>
    <row r="303">
      <c r="A303" s="1026"/>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94"/>
    </row>
    <row r="304">
      <c r="A304" s="1081"/>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10"/>
    </row>
    <row r="305">
      <c r="A305" s="1026"/>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94"/>
    </row>
    <row r="306">
      <c r="A306" s="1081"/>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10"/>
    </row>
    <row r="307">
      <c r="A307" s="1026"/>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94"/>
    </row>
    <row r="308">
      <c r="A308" s="1081"/>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10"/>
    </row>
    <row r="309">
      <c r="A309" s="1026"/>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94"/>
    </row>
    <row r="310">
      <c r="A310" s="1081"/>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10"/>
    </row>
    <row r="311">
      <c r="A311" s="1026"/>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94"/>
    </row>
    <row r="312">
      <c r="A312" s="1081"/>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10"/>
    </row>
    <row r="313">
      <c r="A313" s="1026"/>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94"/>
    </row>
    <row r="314">
      <c r="A314" s="1081"/>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10"/>
    </row>
    <row r="315">
      <c r="A315" s="1026"/>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94"/>
    </row>
    <row r="316">
      <c r="A316" s="1081"/>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10"/>
    </row>
    <row r="317">
      <c r="A317" s="1026"/>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94"/>
    </row>
    <row r="318">
      <c r="A318" s="1081"/>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10"/>
    </row>
    <row r="319">
      <c r="A319" s="1026"/>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94"/>
    </row>
    <row r="320">
      <c r="A320" s="1081"/>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10"/>
    </row>
    <row r="321">
      <c r="A321" s="1026"/>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94"/>
    </row>
    <row r="322">
      <c r="A322" s="1081"/>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10"/>
    </row>
    <row r="323">
      <c r="A323" s="1026"/>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94"/>
    </row>
    <row r="324">
      <c r="A324" s="1081"/>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10"/>
    </row>
    <row r="325">
      <c r="A325" s="1026"/>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94"/>
    </row>
    <row r="326">
      <c r="A326" s="1081"/>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10"/>
    </row>
    <row r="327">
      <c r="A327" s="1026"/>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94"/>
    </row>
    <row r="328">
      <c r="A328" s="1081"/>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10"/>
    </row>
    <row r="329">
      <c r="A329" s="1026"/>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94"/>
    </row>
    <row r="330">
      <c r="A330" s="1081"/>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10"/>
    </row>
    <row r="331">
      <c r="A331" s="1026"/>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94"/>
    </row>
    <row r="332">
      <c r="A332" s="1081"/>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10"/>
    </row>
    <row r="333">
      <c r="A333" s="1026"/>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94"/>
    </row>
    <row r="334">
      <c r="A334" s="1081"/>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10"/>
    </row>
    <row r="335">
      <c r="A335" s="1026"/>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94"/>
    </row>
    <row r="336">
      <c r="A336" s="1081"/>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10"/>
    </row>
    <row r="337">
      <c r="A337" s="1026"/>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94"/>
    </row>
    <row r="338">
      <c r="A338" s="1081"/>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10"/>
    </row>
    <row r="339">
      <c r="A339" s="1026"/>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94"/>
    </row>
    <row r="340">
      <c r="A340" s="1081"/>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10"/>
    </row>
    <row r="341">
      <c r="A341" s="1026"/>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94"/>
    </row>
    <row r="342">
      <c r="A342" s="1081"/>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10"/>
    </row>
    <row r="343">
      <c r="A343" s="1026"/>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94"/>
    </row>
    <row r="344">
      <c r="A344" s="1081"/>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10"/>
    </row>
    <row r="345">
      <c r="A345" s="1026"/>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94"/>
    </row>
    <row r="346">
      <c r="A346" s="1081"/>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10"/>
    </row>
    <row r="347">
      <c r="A347" s="1026"/>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94"/>
    </row>
    <row r="348">
      <c r="A348" s="1081"/>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10"/>
    </row>
    <row r="349">
      <c r="A349" s="1026"/>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94"/>
    </row>
    <row r="350">
      <c r="A350" s="1081"/>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10"/>
    </row>
    <row r="351">
      <c r="A351" s="1026"/>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94"/>
    </row>
    <row r="352">
      <c r="A352" s="1081"/>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10"/>
    </row>
    <row r="353">
      <c r="A353" s="1026"/>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94"/>
    </row>
    <row r="354">
      <c r="A354" s="1081"/>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10"/>
    </row>
    <row r="355">
      <c r="A355" s="1026"/>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94"/>
    </row>
    <row r="356">
      <c r="A356" s="1081"/>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10"/>
    </row>
    <row r="357">
      <c r="A357" s="1026"/>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94"/>
    </row>
    <row r="358">
      <c r="A358" s="1081"/>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10"/>
    </row>
    <row r="359">
      <c r="A359" s="1026"/>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94"/>
    </row>
    <row r="360">
      <c r="A360" s="1081"/>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10"/>
    </row>
    <row r="361">
      <c r="A361" s="1026"/>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94"/>
    </row>
    <row r="362">
      <c r="A362" s="1081"/>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10"/>
    </row>
    <row r="363">
      <c r="A363" s="1026"/>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94"/>
    </row>
    <row r="364">
      <c r="A364" s="1081"/>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10"/>
    </row>
    <row r="365">
      <c r="A365" s="1026"/>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94"/>
    </row>
    <row r="366">
      <c r="A366" s="1081"/>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10"/>
    </row>
    <row r="367">
      <c r="A367" s="1026"/>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94"/>
    </row>
    <row r="368">
      <c r="A368" s="1081"/>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10"/>
    </row>
    <row r="369">
      <c r="A369" s="1026"/>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94"/>
    </row>
    <row r="370">
      <c r="A370" s="1081"/>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10"/>
    </row>
    <row r="371">
      <c r="A371" s="1026"/>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94"/>
    </row>
    <row r="372">
      <c r="A372" s="1081"/>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10"/>
    </row>
    <row r="373">
      <c r="A373" s="1026"/>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94"/>
    </row>
    <row r="374">
      <c r="A374" s="1081"/>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10"/>
    </row>
    <row r="375">
      <c r="A375" s="1026"/>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94"/>
    </row>
    <row r="376">
      <c r="A376" s="1081"/>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10"/>
    </row>
    <row r="377">
      <c r="A377" s="1026"/>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94"/>
    </row>
    <row r="378">
      <c r="A378" s="1081"/>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10"/>
    </row>
    <row r="379">
      <c r="A379" s="1026"/>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94"/>
    </row>
    <row r="380">
      <c r="A380" s="1081"/>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10"/>
    </row>
    <row r="381">
      <c r="A381" s="1026"/>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94"/>
    </row>
    <row r="382">
      <c r="A382" s="1081"/>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10"/>
    </row>
    <row r="383">
      <c r="A383" s="1026"/>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94"/>
    </row>
    <row r="384">
      <c r="A384" s="1081"/>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10"/>
    </row>
    <row r="385">
      <c r="A385" s="1026"/>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94"/>
    </row>
    <row r="386">
      <c r="A386" s="1081"/>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10"/>
    </row>
    <row r="387">
      <c r="A387" s="1026"/>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94"/>
    </row>
    <row r="388">
      <c r="A388" s="1081"/>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10"/>
    </row>
    <row r="389">
      <c r="A389" s="1026"/>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94"/>
    </row>
    <row r="390">
      <c r="A390" s="1081"/>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10"/>
    </row>
    <row r="391">
      <c r="A391" s="1026"/>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94"/>
    </row>
    <row r="392">
      <c r="A392" s="1081"/>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10"/>
    </row>
    <row r="393">
      <c r="A393" s="1026"/>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94"/>
    </row>
    <row r="394">
      <c r="A394" s="1081"/>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10"/>
    </row>
    <row r="395">
      <c r="A395" s="1026"/>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94"/>
    </row>
    <row r="396">
      <c r="A396" s="1081"/>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10"/>
    </row>
    <row r="397">
      <c r="A397" s="1026"/>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94"/>
    </row>
    <row r="398">
      <c r="A398" s="1081"/>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10"/>
    </row>
    <row r="399">
      <c r="A399" s="1026"/>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94"/>
    </row>
    <row r="400">
      <c r="A400" s="1081"/>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10"/>
    </row>
    <row r="401">
      <c r="A401" s="1026"/>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94"/>
    </row>
    <row r="402">
      <c r="A402" s="1081"/>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10"/>
    </row>
    <row r="403">
      <c r="A403" s="1026"/>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94"/>
    </row>
    <row r="404">
      <c r="A404" s="1081"/>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10"/>
    </row>
    <row r="405">
      <c r="A405" s="1026"/>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94"/>
    </row>
    <row r="406">
      <c r="A406" s="1081"/>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10"/>
    </row>
    <row r="407">
      <c r="A407" s="1026"/>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94"/>
    </row>
    <row r="408">
      <c r="A408" s="1081"/>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10"/>
    </row>
    <row r="409">
      <c r="A409" s="1026"/>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94"/>
    </row>
    <row r="410">
      <c r="A410" s="1081"/>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10"/>
    </row>
    <row r="411">
      <c r="A411" s="1026"/>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94"/>
    </row>
    <row r="412">
      <c r="A412" s="1081"/>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10"/>
    </row>
    <row r="413">
      <c r="A413" s="1026"/>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94"/>
    </row>
    <row r="414">
      <c r="A414" s="1081"/>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10"/>
    </row>
    <row r="415">
      <c r="A415" s="1026"/>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94"/>
    </row>
    <row r="416">
      <c r="A416" s="1081"/>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10"/>
    </row>
    <row r="417">
      <c r="A417" s="1026"/>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94"/>
    </row>
    <row r="418">
      <c r="A418" s="1081"/>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10"/>
    </row>
    <row r="419">
      <c r="A419" s="1026"/>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94"/>
    </row>
    <row r="420">
      <c r="A420" s="1081"/>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10"/>
    </row>
    <row r="421">
      <c r="A421" s="1026"/>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94"/>
    </row>
    <row r="422">
      <c r="A422" s="1081"/>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10"/>
    </row>
    <row r="423">
      <c r="A423" s="1026"/>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94"/>
    </row>
    <row r="424">
      <c r="A424" s="1081"/>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10"/>
    </row>
    <row r="425">
      <c r="A425" s="1026"/>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94"/>
    </row>
    <row r="426">
      <c r="A426" s="1081"/>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10"/>
    </row>
    <row r="427">
      <c r="A427" s="1026"/>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94"/>
    </row>
    <row r="428">
      <c r="A428" s="1081"/>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10"/>
    </row>
    <row r="429">
      <c r="A429" s="1026"/>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94"/>
    </row>
    <row r="430">
      <c r="A430" s="1081"/>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10"/>
    </row>
    <row r="431">
      <c r="A431" s="1026"/>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94"/>
    </row>
    <row r="432">
      <c r="A432" s="1081"/>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10"/>
    </row>
    <row r="433">
      <c r="A433" s="1026"/>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94"/>
    </row>
    <row r="434">
      <c r="A434" s="1081"/>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10"/>
    </row>
    <row r="435">
      <c r="A435" s="1026"/>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94"/>
    </row>
    <row r="436">
      <c r="A436" s="1081"/>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10"/>
    </row>
    <row r="437">
      <c r="A437" s="1026"/>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94"/>
    </row>
    <row r="438">
      <c r="A438" s="1081"/>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10"/>
    </row>
    <row r="439">
      <c r="A439" s="1026"/>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94"/>
    </row>
    <row r="440">
      <c r="A440" s="1081"/>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10"/>
    </row>
    <row r="441">
      <c r="A441" s="1026"/>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94"/>
    </row>
    <row r="442">
      <c r="A442" s="1081"/>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10"/>
    </row>
    <row r="443">
      <c r="A443" s="1026"/>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94"/>
    </row>
    <row r="444">
      <c r="A444" s="1081"/>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10"/>
    </row>
    <row r="445">
      <c r="A445" s="1026"/>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94"/>
    </row>
    <row r="446">
      <c r="A446" s="1081"/>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10"/>
    </row>
    <row r="447">
      <c r="A447" s="1026"/>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94"/>
    </row>
    <row r="448">
      <c r="A448" s="1081"/>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10"/>
    </row>
    <row r="449">
      <c r="A449" s="1026"/>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94"/>
    </row>
    <row r="450">
      <c r="A450" s="1081"/>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10"/>
    </row>
    <row r="451">
      <c r="A451" s="1026"/>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94"/>
    </row>
    <row r="452">
      <c r="A452" s="1081"/>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10"/>
    </row>
    <row r="453">
      <c r="A453" s="1026"/>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94"/>
    </row>
    <row r="454">
      <c r="A454" s="1081"/>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10"/>
    </row>
    <row r="455">
      <c r="A455" s="1026"/>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94"/>
    </row>
    <row r="456">
      <c r="A456" s="1081"/>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10"/>
    </row>
    <row r="457">
      <c r="A457" s="1026"/>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94"/>
    </row>
    <row r="458">
      <c r="A458" s="1081"/>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10"/>
    </row>
    <row r="459">
      <c r="A459" s="1026"/>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94"/>
    </row>
    <row r="460">
      <c r="A460" s="1081"/>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10"/>
    </row>
    <row r="461">
      <c r="A461" s="1026"/>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94"/>
    </row>
    <row r="462">
      <c r="A462" s="1081"/>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10"/>
    </row>
    <row r="463">
      <c r="A463" s="1026"/>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94"/>
    </row>
    <row r="464">
      <c r="A464" s="1081"/>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10"/>
    </row>
    <row r="465">
      <c r="A465" s="1026"/>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94"/>
    </row>
    <row r="466">
      <c r="A466" s="1081"/>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10"/>
    </row>
    <row r="467">
      <c r="A467" s="1026"/>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94"/>
    </row>
    <row r="468">
      <c r="A468" s="1081"/>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10"/>
    </row>
    <row r="469">
      <c r="A469" s="1026"/>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94"/>
    </row>
    <row r="470">
      <c r="A470" s="1081"/>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10"/>
    </row>
    <row r="471">
      <c r="A471" s="1026"/>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94"/>
    </row>
    <row r="472">
      <c r="A472" s="1081"/>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10"/>
    </row>
    <row r="473">
      <c r="A473" s="1026"/>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94"/>
    </row>
    <row r="474">
      <c r="A474" s="1081"/>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10"/>
    </row>
    <row r="475">
      <c r="A475" s="1026"/>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94"/>
    </row>
    <row r="476">
      <c r="A476" s="1081"/>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10"/>
    </row>
    <row r="477">
      <c r="A477" s="1026"/>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94"/>
    </row>
    <row r="478">
      <c r="A478" s="1081"/>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10"/>
    </row>
    <row r="479">
      <c r="A479" s="1026"/>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94"/>
    </row>
    <row r="480">
      <c r="A480" s="1081"/>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10"/>
    </row>
    <row r="481">
      <c r="A481" s="1026"/>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94"/>
    </row>
    <row r="482">
      <c r="A482" s="1081"/>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10"/>
    </row>
    <row r="483">
      <c r="A483" s="1026"/>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94"/>
    </row>
    <row r="484">
      <c r="A484" s="1081"/>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10"/>
    </row>
    <row r="485">
      <c r="A485" s="1026"/>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94"/>
    </row>
    <row r="486">
      <c r="A486" s="1081"/>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10"/>
    </row>
    <row r="487">
      <c r="A487" s="1026"/>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94"/>
    </row>
    <row r="488">
      <c r="A488" s="1081"/>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10"/>
    </row>
    <row r="489">
      <c r="A489" s="1026"/>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94"/>
    </row>
    <row r="490">
      <c r="A490" s="1081"/>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10"/>
    </row>
    <row r="491">
      <c r="A491" s="1026"/>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94"/>
    </row>
    <row r="492">
      <c r="A492" s="1081"/>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10"/>
    </row>
    <row r="493">
      <c r="A493" s="1026"/>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94"/>
    </row>
    <row r="494">
      <c r="A494" s="1081"/>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10"/>
    </row>
    <row r="495">
      <c r="A495" s="1026"/>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94"/>
    </row>
    <row r="496">
      <c r="A496" s="1081"/>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10"/>
    </row>
    <row r="497">
      <c r="A497" s="1026"/>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94"/>
    </row>
    <row r="498">
      <c r="A498" s="1081"/>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10"/>
    </row>
    <row r="499">
      <c r="A499" s="1026"/>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94"/>
    </row>
    <row r="500">
      <c r="A500" s="1081"/>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10"/>
    </row>
    <row r="501">
      <c r="A501" s="1026"/>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94"/>
    </row>
    <row r="502">
      <c r="A502" s="1081"/>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10"/>
    </row>
    <row r="503">
      <c r="A503" s="1026"/>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94"/>
    </row>
    <row r="504">
      <c r="A504" s="1081"/>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10"/>
    </row>
    <row r="505">
      <c r="A505" s="1026"/>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94"/>
    </row>
    <row r="506">
      <c r="A506" s="1081"/>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10"/>
    </row>
    <row r="507">
      <c r="A507" s="1026"/>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94"/>
    </row>
    <row r="508">
      <c r="A508" s="1081"/>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10"/>
    </row>
    <row r="509">
      <c r="A509" s="1026"/>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94"/>
    </row>
    <row r="510">
      <c r="A510" s="1081"/>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10"/>
    </row>
    <row r="511">
      <c r="A511" s="1026"/>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94"/>
    </row>
    <row r="512">
      <c r="A512" s="1081"/>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10"/>
    </row>
    <row r="513">
      <c r="A513" s="1026"/>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94"/>
    </row>
    <row r="514">
      <c r="A514" s="1081"/>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10"/>
    </row>
    <row r="515">
      <c r="A515" s="1026"/>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94"/>
    </row>
    <row r="516">
      <c r="A516" s="1081"/>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10"/>
    </row>
    <row r="517">
      <c r="A517" s="1026"/>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94"/>
    </row>
    <row r="518">
      <c r="A518" s="1081"/>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10"/>
    </row>
    <row r="519">
      <c r="A519" s="1026"/>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94"/>
    </row>
    <row r="520">
      <c r="A520" s="1081"/>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10"/>
    </row>
    <row r="521">
      <c r="A521" s="1026"/>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94"/>
    </row>
    <row r="522">
      <c r="A522" s="1081"/>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10"/>
    </row>
    <row r="523">
      <c r="A523" s="1026"/>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94"/>
    </row>
    <row r="524">
      <c r="A524" s="1081"/>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10"/>
    </row>
    <row r="525">
      <c r="A525" s="1026"/>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94"/>
    </row>
    <row r="526">
      <c r="A526" s="1081"/>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10"/>
    </row>
    <row r="527">
      <c r="A527" s="1026"/>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94"/>
    </row>
    <row r="528">
      <c r="A528" s="1081"/>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10"/>
    </row>
    <row r="529">
      <c r="A529" s="1026"/>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94"/>
    </row>
    <row r="530">
      <c r="A530" s="1081"/>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10"/>
    </row>
    <row r="531">
      <c r="A531" s="1026"/>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94"/>
    </row>
    <row r="532">
      <c r="A532" s="1081"/>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10"/>
    </row>
    <row r="533">
      <c r="A533" s="1026"/>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94"/>
    </row>
    <row r="534">
      <c r="A534" s="1081"/>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10"/>
    </row>
    <row r="535">
      <c r="A535" s="1026"/>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94"/>
    </row>
    <row r="536">
      <c r="A536" s="1081"/>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10"/>
    </row>
    <row r="537">
      <c r="A537" s="1026"/>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94"/>
    </row>
    <row r="538">
      <c r="A538" s="1081"/>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10"/>
    </row>
    <row r="539">
      <c r="A539" s="1026"/>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94"/>
    </row>
    <row r="540">
      <c r="A540" s="1081"/>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10"/>
    </row>
    <row r="541">
      <c r="A541" s="1026"/>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94"/>
    </row>
    <row r="542">
      <c r="A542" s="1081"/>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10"/>
    </row>
    <row r="543">
      <c r="A543" s="1026"/>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94"/>
    </row>
    <row r="544">
      <c r="A544" s="1081"/>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10"/>
    </row>
    <row r="545">
      <c r="A545" s="1026"/>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94"/>
    </row>
    <row r="546">
      <c r="A546" s="1081"/>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10"/>
    </row>
    <row r="547">
      <c r="A547" s="1026"/>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94"/>
    </row>
    <row r="548">
      <c r="A548" s="1081"/>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10"/>
    </row>
    <row r="549">
      <c r="A549" s="1026"/>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94"/>
    </row>
    <row r="550">
      <c r="A550" s="1081"/>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10"/>
    </row>
    <row r="551">
      <c r="A551" s="1026"/>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94"/>
    </row>
    <row r="552">
      <c r="A552" s="1081"/>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10"/>
    </row>
    <row r="553">
      <c r="A553" s="1026"/>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94"/>
    </row>
    <row r="554">
      <c r="A554" s="1081"/>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10"/>
    </row>
    <row r="555">
      <c r="A555" s="1026"/>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94"/>
    </row>
    <row r="556">
      <c r="A556" s="1081"/>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10"/>
    </row>
    <row r="557">
      <c r="A557" s="1026"/>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94"/>
    </row>
    <row r="558">
      <c r="A558" s="1081"/>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10"/>
    </row>
    <row r="559">
      <c r="A559" s="1026"/>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94"/>
    </row>
    <row r="560">
      <c r="A560" s="1081"/>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10"/>
    </row>
    <row r="561">
      <c r="A561" s="1026"/>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94"/>
    </row>
    <row r="562">
      <c r="A562" s="1081"/>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10"/>
    </row>
    <row r="563">
      <c r="A563" s="1026"/>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94"/>
    </row>
    <row r="564">
      <c r="A564" s="1081"/>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10"/>
    </row>
    <row r="565">
      <c r="A565" s="1026"/>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94"/>
    </row>
    <row r="566">
      <c r="A566" s="1081"/>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10"/>
    </row>
    <row r="567">
      <c r="A567" s="1026"/>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94"/>
    </row>
    <row r="568">
      <c r="A568" s="1081"/>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10"/>
    </row>
    <row r="569">
      <c r="A569" s="1026"/>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94"/>
    </row>
    <row r="570">
      <c r="A570" s="1081"/>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10"/>
    </row>
    <row r="571">
      <c r="A571" s="1026"/>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94"/>
    </row>
    <row r="572">
      <c r="A572" s="1081"/>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10"/>
    </row>
    <row r="573">
      <c r="A573" s="1026"/>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94"/>
    </row>
    <row r="574">
      <c r="A574" s="1081"/>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10"/>
    </row>
    <row r="575">
      <c r="A575" s="1026"/>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94"/>
    </row>
    <row r="576">
      <c r="A576" s="1081"/>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10"/>
    </row>
    <row r="577">
      <c r="A577" s="1026"/>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94"/>
    </row>
    <row r="578">
      <c r="A578" s="1081"/>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10"/>
    </row>
    <row r="579">
      <c r="A579" s="1026"/>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94"/>
    </row>
    <row r="580">
      <c r="A580" s="1081"/>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10"/>
    </row>
    <row r="581">
      <c r="A581" s="1026"/>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94"/>
    </row>
    <row r="582">
      <c r="A582" s="1081"/>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10"/>
    </row>
    <row r="583">
      <c r="A583" s="1026"/>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94"/>
    </row>
    <row r="584">
      <c r="A584" s="1081"/>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10"/>
    </row>
    <row r="585">
      <c r="A585" s="1026"/>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94"/>
    </row>
    <row r="586">
      <c r="A586" s="1081"/>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10"/>
    </row>
    <row r="587">
      <c r="A587" s="1026"/>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94"/>
    </row>
    <row r="588">
      <c r="A588" s="1081"/>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10"/>
    </row>
    <row r="589">
      <c r="A589" s="1026"/>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94"/>
    </row>
    <row r="590">
      <c r="A590" s="1081"/>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10"/>
    </row>
    <row r="591">
      <c r="A591" s="1026"/>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94"/>
    </row>
    <row r="592">
      <c r="A592" s="1081"/>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10"/>
    </row>
    <row r="593">
      <c r="A593" s="1026"/>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94"/>
    </row>
    <row r="594">
      <c r="A594" s="1081"/>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10"/>
    </row>
    <row r="595">
      <c r="A595" s="1026"/>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94"/>
    </row>
    <row r="596">
      <c r="A596" s="1081"/>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10"/>
    </row>
    <row r="597">
      <c r="A597" s="1026"/>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94"/>
    </row>
    <row r="598">
      <c r="A598" s="1081"/>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10"/>
    </row>
    <row r="599">
      <c r="A599" s="1026"/>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94"/>
    </row>
    <row r="600">
      <c r="A600" s="1081"/>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10"/>
    </row>
    <row r="601">
      <c r="A601" s="1026"/>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94"/>
    </row>
    <row r="602">
      <c r="A602" s="1081"/>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10"/>
    </row>
    <row r="603">
      <c r="A603" s="1026"/>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94"/>
    </row>
    <row r="604">
      <c r="A604" s="1081"/>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10"/>
    </row>
    <row r="605">
      <c r="A605" s="1026"/>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94"/>
    </row>
    <row r="606">
      <c r="A606" s="1081"/>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10"/>
    </row>
    <row r="607">
      <c r="A607" s="1026"/>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94"/>
    </row>
    <row r="608">
      <c r="A608" s="1081"/>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10"/>
    </row>
    <row r="609">
      <c r="A609" s="1026"/>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94"/>
    </row>
    <row r="610">
      <c r="A610" s="1081"/>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10"/>
    </row>
    <row r="611">
      <c r="A611" s="1026"/>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94"/>
    </row>
    <row r="612">
      <c r="A612" s="1081"/>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10"/>
    </row>
    <row r="613">
      <c r="A613" s="1026"/>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94"/>
    </row>
    <row r="614">
      <c r="A614" s="1081"/>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10"/>
    </row>
    <row r="615">
      <c r="A615" s="1026"/>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94"/>
    </row>
    <row r="616">
      <c r="A616" s="1081"/>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10"/>
    </row>
    <row r="617">
      <c r="A617" s="1026"/>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94"/>
    </row>
    <row r="618">
      <c r="A618" s="1081"/>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10"/>
    </row>
    <row r="619">
      <c r="A619" s="1026"/>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94"/>
    </row>
    <row r="620">
      <c r="A620" s="1081"/>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10"/>
    </row>
    <row r="621">
      <c r="A621" s="1026"/>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94"/>
    </row>
    <row r="622">
      <c r="A622" s="1081"/>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10"/>
    </row>
    <row r="623">
      <c r="A623" s="1026"/>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94"/>
    </row>
    <row r="624">
      <c r="A624" s="1081"/>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10"/>
    </row>
    <row r="625">
      <c r="A625" s="1026"/>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94"/>
    </row>
    <row r="626">
      <c r="A626" s="1081"/>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10"/>
    </row>
    <row r="627">
      <c r="A627" s="1026"/>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94"/>
    </row>
    <row r="628">
      <c r="A628" s="1081"/>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10"/>
    </row>
    <row r="629">
      <c r="A629" s="1026"/>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94"/>
    </row>
    <row r="630">
      <c r="A630" s="1081"/>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10"/>
    </row>
    <row r="631">
      <c r="A631" s="1026"/>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94"/>
    </row>
    <row r="632">
      <c r="A632" s="1081"/>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10"/>
    </row>
    <row r="633">
      <c r="A633" s="1026"/>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94"/>
    </row>
    <row r="634">
      <c r="A634" s="1081"/>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10"/>
    </row>
    <row r="635">
      <c r="A635" s="1026"/>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94"/>
    </row>
    <row r="636">
      <c r="A636" s="1081"/>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10"/>
    </row>
    <row r="637">
      <c r="A637" s="1026"/>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94"/>
    </row>
    <row r="638">
      <c r="A638" s="1081"/>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10"/>
    </row>
    <row r="639">
      <c r="A639" s="1026"/>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94"/>
    </row>
    <row r="640">
      <c r="A640" s="1081"/>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10"/>
    </row>
    <row r="641">
      <c r="A641" s="1026"/>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94"/>
    </row>
    <row r="642">
      <c r="A642" s="1081"/>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10"/>
    </row>
    <row r="643">
      <c r="A643" s="1026"/>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94"/>
    </row>
    <row r="644">
      <c r="A644" s="1081"/>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10"/>
    </row>
    <row r="645">
      <c r="A645" s="1026"/>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94"/>
    </row>
    <row r="646">
      <c r="A646" s="1081"/>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10"/>
    </row>
    <row r="647">
      <c r="A647" s="1026"/>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94"/>
    </row>
    <row r="648">
      <c r="A648" s="1081"/>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10"/>
    </row>
    <row r="649">
      <c r="A649" s="1026"/>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94"/>
    </row>
    <row r="650">
      <c r="A650" s="1081"/>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10"/>
    </row>
    <row r="651">
      <c r="A651" s="1026"/>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94"/>
    </row>
    <row r="652">
      <c r="A652" s="1081"/>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10"/>
    </row>
    <row r="653">
      <c r="A653" s="1026"/>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94"/>
    </row>
    <row r="654">
      <c r="A654" s="1081"/>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10"/>
    </row>
    <row r="655">
      <c r="A655" s="1026"/>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94"/>
    </row>
    <row r="656">
      <c r="A656" s="1081"/>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10"/>
    </row>
    <row r="657">
      <c r="A657" s="1026"/>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94"/>
    </row>
    <row r="658">
      <c r="A658" s="1081"/>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10"/>
    </row>
    <row r="659">
      <c r="A659" s="1026"/>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94"/>
    </row>
    <row r="660">
      <c r="A660" s="1081"/>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10"/>
    </row>
    <row r="661">
      <c r="A661" s="1026"/>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94"/>
    </row>
    <row r="662">
      <c r="A662" s="1081"/>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10"/>
    </row>
    <row r="663">
      <c r="A663" s="1026"/>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94"/>
    </row>
    <row r="664">
      <c r="A664" s="1081"/>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10"/>
    </row>
    <row r="665">
      <c r="A665" s="1026"/>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94"/>
    </row>
    <row r="666">
      <c r="A666" s="1081"/>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10"/>
    </row>
    <row r="667">
      <c r="A667" s="1026"/>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94"/>
    </row>
    <row r="668">
      <c r="A668" s="1081"/>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10"/>
    </row>
    <row r="669">
      <c r="A669" s="1026"/>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94"/>
    </row>
    <row r="670">
      <c r="A670" s="1081"/>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10"/>
    </row>
    <row r="671">
      <c r="A671" s="1026"/>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94"/>
    </row>
    <row r="672">
      <c r="A672" s="1081"/>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10"/>
    </row>
    <row r="673">
      <c r="A673" s="1026"/>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94"/>
    </row>
    <row r="674">
      <c r="A674" s="1081"/>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10"/>
    </row>
    <row r="675">
      <c r="A675" s="1026"/>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94"/>
    </row>
    <row r="676">
      <c r="A676" s="1081"/>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10"/>
    </row>
    <row r="677">
      <c r="A677" s="1026"/>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94"/>
    </row>
    <row r="678">
      <c r="A678" s="1081"/>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10"/>
    </row>
    <row r="679">
      <c r="A679" s="1026"/>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94"/>
    </row>
    <row r="680">
      <c r="A680" s="1081"/>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10"/>
    </row>
    <row r="681">
      <c r="A681" s="1026"/>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94"/>
    </row>
    <row r="682">
      <c r="A682" s="1081"/>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10"/>
    </row>
    <row r="683">
      <c r="A683" s="1026"/>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94"/>
    </row>
    <row r="684">
      <c r="A684" s="1081"/>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10"/>
    </row>
    <row r="685">
      <c r="A685" s="1026"/>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94"/>
    </row>
    <row r="686">
      <c r="A686" s="1081"/>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10"/>
    </row>
    <row r="687">
      <c r="A687" s="1026"/>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94"/>
    </row>
    <row r="688">
      <c r="A688" s="1081"/>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10"/>
    </row>
    <row r="689">
      <c r="A689" s="1026"/>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94"/>
    </row>
    <row r="690">
      <c r="A690" s="1081"/>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10"/>
    </row>
    <row r="691">
      <c r="A691" s="1026"/>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94"/>
    </row>
    <row r="692">
      <c r="A692" s="1081"/>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10"/>
    </row>
    <row r="693">
      <c r="A693" s="1026"/>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94"/>
    </row>
    <row r="694">
      <c r="A694" s="1081"/>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10"/>
    </row>
    <row r="695">
      <c r="A695" s="1026"/>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94"/>
    </row>
    <row r="696">
      <c r="A696" s="1081"/>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10"/>
    </row>
    <row r="697">
      <c r="A697" s="1026"/>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94"/>
    </row>
    <row r="698">
      <c r="A698" s="1081"/>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10"/>
    </row>
    <row r="699">
      <c r="A699" s="1026"/>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94"/>
    </row>
    <row r="700">
      <c r="A700" s="1081"/>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10"/>
    </row>
    <row r="701">
      <c r="A701" s="1026"/>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94"/>
    </row>
    <row r="702">
      <c r="A702" s="1081"/>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10"/>
    </row>
    <row r="703">
      <c r="A703" s="1026"/>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94"/>
    </row>
    <row r="704">
      <c r="A704" s="1081"/>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10"/>
    </row>
    <row r="705">
      <c r="A705" s="1026"/>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94"/>
    </row>
    <row r="706">
      <c r="A706" s="1081"/>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10"/>
    </row>
    <row r="707">
      <c r="A707" s="1026"/>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94"/>
    </row>
    <row r="708">
      <c r="A708" s="1081"/>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10"/>
    </row>
    <row r="709">
      <c r="A709" s="1026"/>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94"/>
    </row>
    <row r="710">
      <c r="A710" s="1081"/>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10"/>
    </row>
    <row r="711">
      <c r="A711" s="1026"/>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94"/>
    </row>
    <row r="712">
      <c r="A712" s="1081"/>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10"/>
    </row>
    <row r="713">
      <c r="A713" s="1026"/>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94"/>
    </row>
    <row r="714">
      <c r="A714" s="1081"/>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10"/>
    </row>
    <row r="715">
      <c r="A715" s="1026"/>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94"/>
    </row>
    <row r="716">
      <c r="A716" s="1081"/>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10"/>
    </row>
    <row r="717">
      <c r="A717" s="1026"/>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94"/>
    </row>
    <row r="718">
      <c r="A718" s="1081"/>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10"/>
    </row>
    <row r="719">
      <c r="A719" s="1026"/>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94"/>
    </row>
    <row r="720">
      <c r="A720" s="1081"/>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10"/>
    </row>
    <row r="721">
      <c r="A721" s="1026"/>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94"/>
    </row>
    <row r="722">
      <c r="A722" s="1081"/>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10"/>
    </row>
    <row r="723">
      <c r="A723" s="1026"/>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94"/>
    </row>
    <row r="724">
      <c r="A724" s="1081"/>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10"/>
    </row>
    <row r="725">
      <c r="A725" s="1026"/>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94"/>
    </row>
    <row r="726">
      <c r="A726" s="1081"/>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10"/>
    </row>
    <row r="727">
      <c r="A727" s="1026"/>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94"/>
    </row>
    <row r="728">
      <c r="A728" s="1081"/>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10"/>
    </row>
    <row r="729">
      <c r="A729" s="1026"/>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94"/>
    </row>
    <row r="730">
      <c r="A730" s="1081"/>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10"/>
    </row>
    <row r="731">
      <c r="A731" s="1026"/>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94"/>
    </row>
    <row r="732">
      <c r="A732" s="1081"/>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10"/>
    </row>
    <row r="733">
      <c r="A733" s="1026"/>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94"/>
    </row>
    <row r="734">
      <c r="A734" s="1081"/>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10"/>
    </row>
    <row r="735">
      <c r="A735" s="1026"/>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94"/>
    </row>
    <row r="736">
      <c r="A736" s="1081"/>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10"/>
    </row>
    <row r="737">
      <c r="A737" s="1026"/>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94"/>
    </row>
    <row r="738">
      <c r="A738" s="1081"/>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10"/>
    </row>
    <row r="739">
      <c r="A739" s="1026"/>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94"/>
    </row>
    <row r="740">
      <c r="A740" s="1081"/>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10"/>
    </row>
    <row r="741">
      <c r="A741" s="1026"/>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94"/>
    </row>
    <row r="742">
      <c r="A742" s="1081"/>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10"/>
    </row>
    <row r="743">
      <c r="A743" s="1026"/>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94"/>
    </row>
    <row r="744">
      <c r="A744" s="1081"/>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10"/>
    </row>
    <row r="745">
      <c r="A745" s="1026"/>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94"/>
    </row>
    <row r="746">
      <c r="A746" s="1081"/>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10"/>
    </row>
    <row r="747">
      <c r="A747" s="1026"/>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94"/>
    </row>
    <row r="748">
      <c r="A748" s="1081"/>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10"/>
    </row>
    <row r="749">
      <c r="A749" s="1026"/>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94"/>
    </row>
    <row r="750">
      <c r="A750" s="1081"/>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10"/>
    </row>
    <row r="751">
      <c r="A751" s="1026"/>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94"/>
    </row>
    <row r="752">
      <c r="A752" s="1081"/>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10"/>
    </row>
    <row r="753">
      <c r="A753" s="1026"/>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94"/>
    </row>
    <row r="754">
      <c r="A754" s="1081"/>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10"/>
    </row>
    <row r="755">
      <c r="A755" s="1026"/>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94"/>
    </row>
    <row r="756">
      <c r="A756" s="1081"/>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10"/>
    </row>
    <row r="757">
      <c r="A757" s="1026"/>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94"/>
    </row>
    <row r="758">
      <c r="A758" s="1081"/>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10"/>
    </row>
    <row r="759">
      <c r="A759" s="1026"/>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94"/>
    </row>
    <row r="760">
      <c r="A760" s="1081"/>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10"/>
    </row>
    <row r="761">
      <c r="A761" s="1026"/>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94"/>
    </row>
    <row r="762">
      <c r="A762" s="1081"/>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10"/>
    </row>
    <row r="763">
      <c r="A763" s="1026"/>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94"/>
    </row>
    <row r="764">
      <c r="A764" s="1081"/>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10"/>
    </row>
    <row r="765">
      <c r="A765" s="1026"/>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94"/>
    </row>
    <row r="766">
      <c r="A766" s="1081"/>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10"/>
    </row>
    <row r="767">
      <c r="A767" s="1026"/>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94"/>
    </row>
    <row r="768">
      <c r="A768" s="1081"/>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10"/>
    </row>
    <row r="769">
      <c r="A769" s="1026"/>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94"/>
    </row>
    <row r="770">
      <c r="A770" s="1081"/>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10"/>
    </row>
    <row r="771">
      <c r="A771" s="1026"/>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94"/>
    </row>
    <row r="772">
      <c r="A772" s="1081"/>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10"/>
    </row>
    <row r="773">
      <c r="A773" s="1026"/>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94"/>
    </row>
    <row r="774">
      <c r="A774" s="1081"/>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10"/>
    </row>
    <row r="775">
      <c r="A775" s="1026"/>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94"/>
    </row>
    <row r="776">
      <c r="A776" s="1081"/>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10"/>
    </row>
    <row r="777">
      <c r="A777" s="1026"/>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94"/>
    </row>
    <row r="778">
      <c r="A778" s="1081"/>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10"/>
    </row>
    <row r="779">
      <c r="A779" s="1026"/>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94"/>
    </row>
    <row r="780">
      <c r="A780" s="1081"/>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10"/>
    </row>
    <row r="781">
      <c r="A781" s="1026"/>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94"/>
    </row>
    <row r="782">
      <c r="A782" s="1081"/>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10"/>
    </row>
    <row r="783">
      <c r="A783" s="1026"/>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94"/>
    </row>
    <row r="784">
      <c r="A784" s="1081"/>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10"/>
    </row>
    <row r="785">
      <c r="A785" s="1026"/>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94"/>
    </row>
    <row r="786">
      <c r="A786" s="1081"/>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10"/>
    </row>
    <row r="787">
      <c r="A787" s="1026"/>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94"/>
    </row>
    <row r="788">
      <c r="A788" s="1081"/>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10"/>
    </row>
    <row r="789">
      <c r="A789" s="1026"/>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94"/>
    </row>
    <row r="790">
      <c r="A790" s="1081"/>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10"/>
    </row>
    <row r="791">
      <c r="A791" s="1026"/>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94"/>
    </row>
    <row r="792">
      <c r="A792" s="1081"/>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10"/>
    </row>
    <row r="793">
      <c r="A793" s="1026"/>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94"/>
    </row>
    <row r="794">
      <c r="A794" s="1081"/>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10"/>
    </row>
    <row r="795">
      <c r="A795" s="1026"/>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94"/>
    </row>
    <row r="796">
      <c r="A796" s="1081"/>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10"/>
    </row>
    <row r="797">
      <c r="A797" s="1026"/>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94"/>
    </row>
    <row r="798">
      <c r="A798" s="1081"/>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10"/>
    </row>
    <row r="799">
      <c r="A799" s="1026"/>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94"/>
    </row>
    <row r="800">
      <c r="A800" s="1081"/>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10"/>
    </row>
    <row r="801">
      <c r="A801" s="1026"/>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94"/>
    </row>
    <row r="802">
      <c r="A802" s="1081"/>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10"/>
    </row>
    <row r="803">
      <c r="A803" s="1026"/>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94"/>
    </row>
    <row r="804">
      <c r="A804" s="1081"/>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10"/>
    </row>
    <row r="805">
      <c r="A805" s="1026"/>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94"/>
    </row>
    <row r="806">
      <c r="A806" s="1081"/>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10"/>
    </row>
    <row r="807">
      <c r="A807" s="1026"/>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94"/>
    </row>
    <row r="808">
      <c r="A808" s="1081"/>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10"/>
    </row>
    <row r="809">
      <c r="A809" s="1026"/>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94"/>
    </row>
    <row r="810">
      <c r="A810" s="1081"/>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10"/>
    </row>
    <row r="811">
      <c r="A811" s="1026"/>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94"/>
    </row>
    <row r="812">
      <c r="A812" s="1081"/>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10"/>
    </row>
    <row r="813">
      <c r="A813" s="1026"/>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94"/>
    </row>
    <row r="814">
      <c r="A814" s="1081"/>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10"/>
    </row>
    <row r="815">
      <c r="A815" s="1026"/>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94"/>
    </row>
    <row r="816">
      <c r="A816" s="1081"/>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10"/>
    </row>
    <row r="817">
      <c r="A817" s="1026"/>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94"/>
    </row>
    <row r="818">
      <c r="A818" s="1081"/>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10"/>
    </row>
    <row r="819">
      <c r="A819" s="1026"/>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94"/>
    </row>
    <row r="820">
      <c r="A820" s="1081"/>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10"/>
    </row>
    <row r="821">
      <c r="A821" s="1026"/>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94"/>
    </row>
    <row r="822">
      <c r="A822" s="1081"/>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10"/>
    </row>
    <row r="823">
      <c r="A823" s="1026"/>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94"/>
    </row>
    <row r="824">
      <c r="A824" s="1081"/>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10"/>
    </row>
    <row r="825">
      <c r="A825" s="1026"/>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94"/>
    </row>
    <row r="826">
      <c r="A826" s="1081"/>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10"/>
    </row>
    <row r="827">
      <c r="A827" s="1026"/>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94"/>
    </row>
    <row r="828">
      <c r="A828" s="1081"/>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10"/>
    </row>
    <row r="829">
      <c r="A829" s="1026"/>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94"/>
    </row>
    <row r="830">
      <c r="A830" s="1081"/>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10"/>
    </row>
    <row r="831">
      <c r="A831" s="1026"/>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94"/>
    </row>
    <row r="832">
      <c r="A832" s="1081"/>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10"/>
    </row>
    <row r="833">
      <c r="A833" s="1026"/>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94"/>
    </row>
    <row r="834">
      <c r="A834" s="1081"/>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10"/>
    </row>
    <row r="835">
      <c r="A835" s="1026"/>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94"/>
    </row>
    <row r="836">
      <c r="A836" s="1081"/>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10"/>
    </row>
    <row r="837">
      <c r="A837" s="1026"/>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94"/>
    </row>
    <row r="838">
      <c r="A838" s="1081"/>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10"/>
    </row>
    <row r="839">
      <c r="A839" s="1026"/>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94"/>
    </row>
    <row r="840">
      <c r="A840" s="1081"/>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10"/>
    </row>
    <row r="841">
      <c r="A841" s="1026"/>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94"/>
    </row>
    <row r="842">
      <c r="A842" s="1081"/>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10"/>
    </row>
    <row r="843">
      <c r="A843" s="1026"/>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94"/>
    </row>
    <row r="844">
      <c r="A844" s="1081"/>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10"/>
    </row>
    <row r="845">
      <c r="A845" s="1026"/>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94"/>
    </row>
    <row r="846">
      <c r="A846" s="1081"/>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10"/>
    </row>
    <row r="847">
      <c r="A847" s="1026"/>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94"/>
    </row>
    <row r="848">
      <c r="A848" s="1081"/>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10"/>
    </row>
    <row r="849">
      <c r="A849" s="1026"/>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94"/>
    </row>
    <row r="850">
      <c r="A850" s="1081"/>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10"/>
    </row>
    <row r="851">
      <c r="A851" s="1026"/>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94"/>
    </row>
    <row r="852">
      <c r="A852" s="1081"/>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10"/>
    </row>
    <row r="853">
      <c r="A853" s="1026"/>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94"/>
    </row>
    <row r="854">
      <c r="A854" s="1081"/>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10"/>
    </row>
    <row r="855">
      <c r="A855" s="1026"/>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94"/>
    </row>
    <row r="856">
      <c r="A856" s="1081"/>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10"/>
    </row>
    <row r="857">
      <c r="A857" s="1026"/>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94"/>
    </row>
    <row r="858">
      <c r="A858" s="1081"/>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10"/>
    </row>
    <row r="859">
      <c r="A859" s="1026"/>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94"/>
    </row>
    <row r="860">
      <c r="A860" s="1081"/>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10"/>
    </row>
    <row r="861">
      <c r="A861" s="1026"/>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94"/>
    </row>
    <row r="862">
      <c r="A862" s="1081"/>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10"/>
    </row>
    <row r="863">
      <c r="A863" s="1026"/>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94"/>
    </row>
    <row r="864">
      <c r="A864" s="1081"/>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10"/>
    </row>
    <row r="865">
      <c r="A865" s="1026"/>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94"/>
    </row>
    <row r="866">
      <c r="A866" s="1081"/>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10"/>
    </row>
    <row r="867">
      <c r="A867" s="1026"/>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94"/>
    </row>
    <row r="868">
      <c r="A868" s="1081"/>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10"/>
    </row>
    <row r="869">
      <c r="A869" s="1026"/>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94"/>
    </row>
    <row r="870">
      <c r="A870" s="1081"/>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10"/>
    </row>
    <row r="871">
      <c r="A871" s="1026"/>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94"/>
    </row>
    <row r="872">
      <c r="A872" s="1081"/>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10"/>
    </row>
    <row r="873">
      <c r="A873" s="1026"/>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94"/>
    </row>
    <row r="874">
      <c r="A874" s="1081"/>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10"/>
    </row>
    <row r="875">
      <c r="A875" s="1026"/>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94"/>
    </row>
    <row r="876">
      <c r="A876" s="1081"/>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10"/>
    </row>
    <row r="877">
      <c r="A877" s="1026"/>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94"/>
    </row>
    <row r="878">
      <c r="A878" s="1081"/>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10"/>
    </row>
    <row r="879">
      <c r="A879" s="1026"/>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94"/>
    </row>
    <row r="880">
      <c r="A880" s="1081"/>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10"/>
    </row>
    <row r="881">
      <c r="A881" s="1026"/>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94"/>
    </row>
    <row r="882">
      <c r="A882" s="1081"/>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10"/>
    </row>
    <row r="883">
      <c r="A883" s="1026"/>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94"/>
    </row>
    <row r="884">
      <c r="A884" s="1081"/>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10"/>
    </row>
    <row r="885">
      <c r="A885" s="1026"/>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94"/>
    </row>
    <row r="886">
      <c r="A886" s="1081"/>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10"/>
    </row>
    <row r="887">
      <c r="A887" s="1026"/>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94"/>
    </row>
    <row r="888">
      <c r="A888" s="1081"/>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10"/>
    </row>
    <row r="889">
      <c r="A889" s="1026"/>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94"/>
    </row>
    <row r="890">
      <c r="A890" s="1081"/>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10"/>
    </row>
    <row r="891">
      <c r="A891" s="1026"/>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94"/>
    </row>
    <row r="892">
      <c r="A892" s="1081"/>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10"/>
    </row>
    <row r="893">
      <c r="A893" s="1026"/>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94"/>
    </row>
    <row r="894">
      <c r="A894" s="1081"/>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10"/>
    </row>
    <row r="895">
      <c r="A895" s="1026"/>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94"/>
    </row>
    <row r="896">
      <c r="A896" s="1081"/>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10"/>
    </row>
    <row r="897">
      <c r="A897" s="1026"/>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94"/>
    </row>
    <row r="898">
      <c r="A898" s="1081"/>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10"/>
    </row>
    <row r="899">
      <c r="A899" s="1026"/>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94"/>
    </row>
    <row r="900">
      <c r="A900" s="1081"/>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10"/>
    </row>
    <row r="901">
      <c r="A901" s="1026"/>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94"/>
    </row>
    <row r="902">
      <c r="A902" s="1081"/>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10"/>
    </row>
    <row r="903">
      <c r="A903" s="1026"/>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94"/>
    </row>
    <row r="904">
      <c r="A904" s="1081"/>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10"/>
    </row>
    <row r="905">
      <c r="A905" s="1026"/>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94"/>
    </row>
    <row r="906">
      <c r="A906" s="1081"/>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10"/>
    </row>
    <row r="907">
      <c r="A907" s="1026"/>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94"/>
    </row>
    <row r="908">
      <c r="A908" s="1081"/>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10"/>
    </row>
    <row r="909">
      <c r="A909" s="1026"/>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94"/>
    </row>
    <row r="910">
      <c r="A910" s="1081"/>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10"/>
    </row>
    <row r="911">
      <c r="A911" s="1026"/>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94"/>
    </row>
    <row r="912">
      <c r="A912" s="1081"/>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10"/>
    </row>
    <row r="913">
      <c r="A913" s="1026"/>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94"/>
    </row>
    <row r="914">
      <c r="A914" s="1081"/>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10"/>
    </row>
    <row r="915">
      <c r="A915" s="1026"/>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94"/>
    </row>
    <row r="916">
      <c r="A916" s="1081"/>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10"/>
    </row>
    <row r="917">
      <c r="A917" s="1026"/>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94"/>
    </row>
    <row r="918">
      <c r="A918" s="1081"/>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10"/>
    </row>
    <row r="919">
      <c r="A919" s="1026"/>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94"/>
    </row>
    <row r="920">
      <c r="A920" s="1081"/>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10"/>
    </row>
    <row r="921">
      <c r="A921" s="1026"/>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94"/>
    </row>
    <row r="922">
      <c r="A922" s="1081"/>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10"/>
    </row>
    <row r="923">
      <c r="A923" s="1026"/>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94"/>
    </row>
    <row r="924">
      <c r="A924" s="1081"/>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10"/>
    </row>
    <row r="925">
      <c r="A925" s="1026"/>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94"/>
    </row>
    <row r="926">
      <c r="A926" s="1081"/>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10"/>
    </row>
    <row r="927">
      <c r="A927" s="1026"/>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94"/>
    </row>
    <row r="928">
      <c r="A928" s="1081"/>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10"/>
    </row>
    <row r="929">
      <c r="A929" s="1026"/>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94"/>
    </row>
    <row r="930">
      <c r="A930" s="1081"/>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10"/>
    </row>
    <row r="931">
      <c r="A931" s="1026"/>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94"/>
    </row>
    <row r="932">
      <c r="A932" s="1081"/>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10"/>
    </row>
    <row r="933">
      <c r="A933" s="1026"/>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94"/>
    </row>
    <row r="934">
      <c r="A934" s="1081"/>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10"/>
    </row>
    <row r="935">
      <c r="A935" s="1026"/>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94"/>
    </row>
    <row r="936">
      <c r="A936" s="1081"/>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10"/>
    </row>
    <row r="937">
      <c r="A937" s="1026"/>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94"/>
    </row>
    <row r="938">
      <c r="A938" s="1081"/>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10"/>
    </row>
    <row r="939">
      <c r="A939" s="1026"/>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94"/>
    </row>
    <row r="940">
      <c r="A940" s="1081"/>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10"/>
    </row>
    <row r="941">
      <c r="A941" s="1026"/>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94"/>
    </row>
    <row r="942">
      <c r="A942" s="1081"/>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10"/>
    </row>
    <row r="943">
      <c r="A943" s="1026"/>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94"/>
    </row>
    <row r="944">
      <c r="A944" s="1081"/>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10"/>
    </row>
    <row r="945">
      <c r="A945" s="1026"/>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94"/>
    </row>
    <row r="946">
      <c r="A946" s="1081"/>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10"/>
    </row>
    <row r="947">
      <c r="A947" s="1026"/>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94"/>
    </row>
    <row r="948">
      <c r="A948" s="1081"/>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10"/>
    </row>
    <row r="949">
      <c r="A949" s="1026"/>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94"/>
    </row>
    <row r="950">
      <c r="A950" s="1081"/>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10"/>
    </row>
    <row r="951">
      <c r="A951" s="1026"/>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94"/>
    </row>
    <row r="952">
      <c r="A952" s="1081"/>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10"/>
    </row>
    <row r="953">
      <c r="A953" s="1026"/>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94"/>
    </row>
    <row r="954">
      <c r="A954" s="1081"/>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10"/>
    </row>
    <row r="955">
      <c r="A955" s="1026"/>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94"/>
    </row>
    <row r="956">
      <c r="A956" s="1081"/>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10"/>
    </row>
    <row r="957">
      <c r="A957" s="1026"/>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94"/>
    </row>
    <row r="958">
      <c r="A958" s="1081"/>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10"/>
    </row>
    <row r="959">
      <c r="A959" s="1026"/>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94"/>
    </row>
    <row r="960">
      <c r="A960" s="1081"/>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10"/>
    </row>
    <row r="961">
      <c r="A961" s="1026"/>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94"/>
    </row>
    <row r="962">
      <c r="A962" s="1081"/>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10"/>
    </row>
    <row r="963">
      <c r="A963" s="1026"/>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94"/>
    </row>
    <row r="964">
      <c r="A964" s="1081"/>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10"/>
    </row>
    <row r="965">
      <c r="A965" s="1026"/>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94"/>
    </row>
    <row r="966">
      <c r="A966" s="1081"/>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10"/>
    </row>
    <row r="967">
      <c r="A967" s="1026"/>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94"/>
    </row>
    <row r="968">
      <c r="A968" s="1081"/>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10"/>
    </row>
    <row r="969">
      <c r="A969" s="1026"/>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94"/>
    </row>
    <row r="970">
      <c r="A970" s="1081"/>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10"/>
    </row>
    <row r="971">
      <c r="A971" s="1026"/>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94"/>
    </row>
    <row r="972">
      <c r="A972" s="1081"/>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10"/>
    </row>
    <row r="973">
      <c r="A973" s="1026"/>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94"/>
    </row>
    <row r="974">
      <c r="A974" s="1081"/>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10"/>
    </row>
    <row r="975">
      <c r="A975" s="1026"/>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94"/>
    </row>
    <row r="976">
      <c r="A976" s="1081"/>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10"/>
    </row>
    <row r="977">
      <c r="A977" s="1026"/>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94"/>
    </row>
    <row r="978">
      <c r="A978" s="1081"/>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10"/>
    </row>
    <row r="979">
      <c r="A979" s="1026"/>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94"/>
    </row>
    <row r="980">
      <c r="A980" s="1081"/>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10"/>
    </row>
    <row r="981">
      <c r="A981" s="1026"/>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94"/>
    </row>
    <row r="982">
      <c r="A982" s="1081"/>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10"/>
    </row>
    <row r="983">
      <c r="A983" s="1026"/>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94"/>
    </row>
    <row r="984">
      <c r="A984" s="1081"/>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10"/>
    </row>
    <row r="985">
      <c r="A985" s="1026"/>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94"/>
    </row>
    <row r="986">
      <c r="A986" s="1081"/>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10"/>
    </row>
    <row r="987">
      <c r="A987" s="1026"/>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94"/>
    </row>
    <row r="988">
      <c r="A988" s="1081"/>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10"/>
    </row>
    <row r="989">
      <c r="A989" s="1026"/>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94"/>
    </row>
    <row r="990">
      <c r="A990" s="1081"/>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10"/>
    </row>
    <row r="991">
      <c r="A991" s="1026"/>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94"/>
    </row>
    <row r="992">
      <c r="A992" s="1081"/>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10"/>
    </row>
    <row r="993">
      <c r="A993" s="1026"/>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94"/>
    </row>
    <row r="994">
      <c r="A994" s="1081"/>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10"/>
    </row>
    <row r="995">
      <c r="A995" s="1026"/>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94"/>
    </row>
    <row r="996">
      <c r="A996" s="1081"/>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10"/>
    </row>
    <row r="997">
      <c r="A997" s="1026"/>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94"/>
    </row>
    <row r="998">
      <c r="A998" s="1081"/>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10"/>
    </row>
    <row r="999">
      <c r="A999" s="1026"/>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94"/>
    </row>
    <row r="1000">
      <c r="A1000" s="1081"/>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10"/>
    </row>
    <row r="1001">
      <c r="A1001" s="1026"/>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94"/>
    </row>
    <row r="1002">
      <c r="A1002" s="1081"/>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1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6762</v>
      </c>
      <c r="C1" s="1185" t="s">
        <v>6795</v>
      </c>
      <c r="D1" s="1186" t="s">
        <v>6763</v>
      </c>
      <c r="E1" s="1186" t="s">
        <v>6239</v>
      </c>
      <c r="F1" s="1186" t="s">
        <v>6240</v>
      </c>
      <c r="G1" s="1186" t="s">
        <v>6764</v>
      </c>
      <c r="H1" s="1187"/>
      <c r="I1" s="1188" t="s">
        <v>9009</v>
      </c>
      <c r="J1" s="1189" t="s">
        <v>6766</v>
      </c>
      <c r="K1" s="1187"/>
      <c r="L1" s="1190" t="s">
        <v>6251</v>
      </c>
      <c r="M1" s="1190" t="s">
        <v>6767</v>
      </c>
      <c r="N1" s="1190" t="s">
        <v>6768</v>
      </c>
      <c r="O1" s="1190" t="s">
        <v>6769</v>
      </c>
      <c r="P1" s="1190" t="s">
        <v>6312</v>
      </c>
      <c r="Q1" s="1190" t="s">
        <v>6770</v>
      </c>
      <c r="R1" s="1190" t="s">
        <v>6771</v>
      </c>
      <c r="S1" s="1187"/>
      <c r="T1" s="1191" t="s">
        <v>6772</v>
      </c>
      <c r="U1" s="1192" t="s">
        <v>6247</v>
      </c>
      <c r="V1" s="1192" t="s">
        <v>6305</v>
      </c>
      <c r="W1" s="1191" t="s">
        <v>6773</v>
      </c>
      <c r="X1" s="1191" t="s">
        <v>6774</v>
      </c>
      <c r="Y1" s="1192" t="s">
        <v>9010</v>
      </c>
      <c r="Z1" s="1191" t="s">
        <v>6775</v>
      </c>
      <c r="AA1" s="1191" t="s">
        <v>6776</v>
      </c>
      <c r="AB1" s="1187"/>
      <c r="AC1" s="1193" t="s">
        <v>75</v>
      </c>
      <c r="AD1" s="1194" t="s">
        <v>6241</v>
      </c>
      <c r="AE1" s="1194" t="s">
        <v>6242</v>
      </c>
      <c r="AF1" s="1194" t="s">
        <v>6777</v>
      </c>
      <c r="AG1" s="1194" t="s">
        <v>6778</v>
      </c>
      <c r="AH1" s="1194" t="s">
        <v>6244</v>
      </c>
      <c r="AI1" s="1194" t="s">
        <v>6779</v>
      </c>
      <c r="AJ1" s="1195" t="s">
        <v>6780</v>
      </c>
      <c r="AK1" s="1196"/>
      <c r="AL1" s="1186" t="s">
        <v>6781</v>
      </c>
      <c r="AM1" s="1186" t="s">
        <v>6782</v>
      </c>
      <c r="AN1" s="1196"/>
      <c r="AO1" s="1197" t="s">
        <v>6248</v>
      </c>
      <c r="AP1" s="1197" t="s">
        <v>6783</v>
      </c>
      <c r="AQ1" s="1197" t="s">
        <v>6784</v>
      </c>
      <c r="AR1" s="1197" t="s">
        <v>6249</v>
      </c>
      <c r="AS1" s="1197" t="s">
        <v>6785</v>
      </c>
      <c r="AT1" s="1197" t="s">
        <v>6786</v>
      </c>
      <c r="AU1" s="1197" t="s">
        <v>6787</v>
      </c>
      <c r="AV1" s="1187"/>
      <c r="AW1" s="1198" t="s">
        <v>6250</v>
      </c>
      <c r="AX1" s="1198" t="s">
        <v>6788</v>
      </c>
      <c r="AY1" s="1198" t="s">
        <v>6789</v>
      </c>
      <c r="AZ1" s="1198" t="s">
        <v>6790</v>
      </c>
      <c r="BA1" s="1198" t="s">
        <v>6791</v>
      </c>
      <c r="BB1" s="1198" t="s">
        <v>6792</v>
      </c>
      <c r="BC1" s="1198" t="s">
        <v>6793</v>
      </c>
      <c r="BD1" s="1199"/>
      <c r="BE1" s="1200" t="s">
        <v>6794</v>
      </c>
      <c r="BF1" s="1201" t="s">
        <v>9011</v>
      </c>
      <c r="BG1" s="1201" t="s">
        <v>9012</v>
      </c>
      <c r="BH1" s="1201" t="s">
        <v>6307</v>
      </c>
      <c r="BI1" s="1201" t="s">
        <v>9013</v>
      </c>
      <c r="BJ1" s="1202"/>
      <c r="BK1" s="1203" t="s">
        <v>9014</v>
      </c>
      <c r="BL1" s="1203" t="s">
        <v>9015</v>
      </c>
      <c r="BM1" s="1203" t="s">
        <v>9016</v>
      </c>
      <c r="BN1" s="1203" t="s">
        <v>9017</v>
      </c>
      <c r="BO1" s="1203" t="s">
        <v>9018</v>
      </c>
      <c r="BP1" s="1203" t="s">
        <v>9019</v>
      </c>
      <c r="BQ1" s="1203" t="s">
        <v>6246</v>
      </c>
      <c r="BR1" s="1203" t="s">
        <v>6245</v>
      </c>
      <c r="BS1" s="1203" t="s">
        <v>9020</v>
      </c>
      <c r="BT1" s="1193" t="s">
        <v>5144</v>
      </c>
      <c r="BU1" s="1202"/>
      <c r="BV1" s="1204" t="s">
        <v>9021</v>
      </c>
      <c r="BW1" s="1204" t="s">
        <v>9022</v>
      </c>
      <c r="BX1" s="1204" t="s">
        <v>9023</v>
      </c>
      <c r="BY1" s="1204" t="s">
        <v>9024</v>
      </c>
      <c r="BZ1" s="1204" t="s">
        <v>6238</v>
      </c>
      <c r="CA1" s="1202"/>
      <c r="CB1" s="1205" t="s">
        <v>6306</v>
      </c>
      <c r="CC1" s="1206" t="s">
        <v>9025</v>
      </c>
      <c r="CD1" s="1206" t="s">
        <v>9026</v>
      </c>
      <c r="CE1" s="1193" t="s">
        <v>68</v>
      </c>
      <c r="CF1" s="1202"/>
      <c r="CG1" s="1207" t="s">
        <v>9027</v>
      </c>
      <c r="CH1" s="1207" t="s">
        <v>9028</v>
      </c>
      <c r="CI1" s="1207" t="s">
        <v>9029</v>
      </c>
      <c r="CJ1" s="1207" t="s">
        <v>6310</v>
      </c>
      <c r="CK1" s="1202"/>
      <c r="CL1" s="1208" t="s">
        <v>9030</v>
      </c>
      <c r="CM1" s="1208" t="s">
        <v>9031</v>
      </c>
      <c r="CN1" s="1208" t="s">
        <v>6309</v>
      </c>
      <c r="CO1" s="1208" t="s">
        <v>6308</v>
      </c>
      <c r="CP1" s="1202"/>
      <c r="CQ1" s="1193" t="s">
        <v>77</v>
      </c>
      <c r="CR1" s="1193" t="s">
        <v>81</v>
      </c>
      <c r="CS1" s="1193" t="s">
        <v>9032</v>
      </c>
      <c r="CT1" s="1193" t="s">
        <v>65</v>
      </c>
      <c r="CU1" s="1193" t="s">
        <v>9033</v>
      </c>
      <c r="CV1" s="1193" t="s">
        <v>72</v>
      </c>
      <c r="CW1" s="1209" t="s">
        <v>80</v>
      </c>
      <c r="CX1" s="1193" t="s">
        <v>74</v>
      </c>
      <c r="CY1" s="1193" t="s">
        <v>9034</v>
      </c>
      <c r="CZ1" s="1193" t="s">
        <v>78</v>
      </c>
      <c r="DA1" s="1193" t="s">
        <v>82</v>
      </c>
      <c r="DB1" s="1193" t="s">
        <v>5141</v>
      </c>
      <c r="DC1" s="1193" t="s">
        <v>9035</v>
      </c>
      <c r="DD1" s="1202"/>
      <c r="DE1" s="1210" t="s">
        <v>9036</v>
      </c>
      <c r="DF1" s="1211" t="s">
        <v>9037</v>
      </c>
      <c r="DG1" s="1211" t="s">
        <v>9038</v>
      </c>
      <c r="DH1" s="1195" t="s">
        <v>9039</v>
      </c>
      <c r="DI1" s="1212" t="s">
        <v>9040</v>
      </c>
    </row>
    <row r="2">
      <c r="A2" s="1213" t="s">
        <v>9041</v>
      </c>
      <c r="B2" s="1214" t="s">
        <v>9042</v>
      </c>
      <c r="C2" s="1215">
        <v>0.12115740740740741</v>
      </c>
      <c r="D2" s="1216" t="s">
        <v>9043</v>
      </c>
      <c r="E2" s="1216" t="s">
        <v>6939</v>
      </c>
      <c r="F2" s="1216" t="s">
        <v>7849</v>
      </c>
      <c r="G2" s="1216" t="s">
        <v>9044</v>
      </c>
      <c r="H2" s="1216"/>
      <c r="I2" s="1217" t="s">
        <v>9045</v>
      </c>
      <c r="J2" s="1216">
        <v>47.99</v>
      </c>
      <c r="K2" s="1216"/>
      <c r="L2" s="1216" t="s">
        <v>6942</v>
      </c>
      <c r="M2" s="1216" t="s">
        <v>4254</v>
      </c>
      <c r="N2" s="1216" t="s">
        <v>8434</v>
      </c>
      <c r="O2" s="1216" t="s">
        <v>6943</v>
      </c>
      <c r="P2" s="1217" t="s">
        <v>6906</v>
      </c>
      <c r="Q2" s="1217" t="s">
        <v>9046</v>
      </c>
      <c r="R2" s="1216">
        <v>56.72</v>
      </c>
      <c r="S2" s="1216"/>
      <c r="T2" s="1216" t="s">
        <v>9047</v>
      </c>
      <c r="U2" s="1216" t="s">
        <v>5198</v>
      </c>
      <c r="V2" s="1216" t="s">
        <v>9048</v>
      </c>
      <c r="W2" s="1216" t="s">
        <v>3726</v>
      </c>
      <c r="X2" s="1217" t="s">
        <v>7483</v>
      </c>
      <c r="Y2" s="1216" t="s">
        <v>9049</v>
      </c>
      <c r="Z2" s="1216" t="s">
        <v>9050</v>
      </c>
      <c r="AA2" s="1216" t="s">
        <v>9051</v>
      </c>
      <c r="AB2" s="1216"/>
      <c r="AC2" s="1216" t="s">
        <v>5204</v>
      </c>
      <c r="AD2" s="1217" t="s">
        <v>9052</v>
      </c>
      <c r="AE2" s="1216" t="s">
        <v>7950</v>
      </c>
      <c r="AF2" s="1216">
        <v>46.63</v>
      </c>
      <c r="AG2" s="1216" t="s">
        <v>2627</v>
      </c>
      <c r="AH2" s="1216" t="s">
        <v>6952</v>
      </c>
      <c r="AI2" s="1216" t="s">
        <v>6982</v>
      </c>
      <c r="AJ2" s="1218">
        <v>48.89</v>
      </c>
      <c r="AK2" s="1216"/>
      <c r="AL2" s="1216" t="s">
        <v>6953</v>
      </c>
      <c r="AM2" s="1216">
        <v>47.81</v>
      </c>
      <c r="AN2" s="1216"/>
      <c r="AO2" s="1216" t="s">
        <v>9053</v>
      </c>
      <c r="AP2" s="1216" t="s">
        <v>6817</v>
      </c>
      <c r="AQ2" s="1216">
        <v>57.09</v>
      </c>
      <c r="AR2" s="1216" t="s">
        <v>9054</v>
      </c>
      <c r="AS2" s="1216" t="s">
        <v>9055</v>
      </c>
      <c r="AT2" s="1217" t="s">
        <v>9056</v>
      </c>
      <c r="AU2" s="1216" t="s">
        <v>9057</v>
      </c>
      <c r="AV2" s="1216"/>
      <c r="AW2" s="1216" t="s">
        <v>9058</v>
      </c>
      <c r="AX2" s="1216" t="s">
        <v>9059</v>
      </c>
      <c r="AY2" s="1216" t="s">
        <v>7181</v>
      </c>
      <c r="AZ2" s="1216" t="s">
        <v>9060</v>
      </c>
      <c r="BA2" s="1216" t="s">
        <v>9061</v>
      </c>
      <c r="BB2" s="1216" t="s">
        <v>3358</v>
      </c>
      <c r="BC2" s="1216">
        <v>42.88</v>
      </c>
      <c r="BD2" s="1216"/>
      <c r="BE2" s="1216" t="s">
        <v>9062</v>
      </c>
      <c r="BF2" s="1217" t="s">
        <v>9063</v>
      </c>
      <c r="BG2" s="1216" t="s">
        <v>5550</v>
      </c>
      <c r="BH2" s="1217" t="s">
        <v>3741</v>
      </c>
      <c r="BI2" s="1216" t="s">
        <v>9064</v>
      </c>
      <c r="BJ2" s="1216"/>
      <c r="BK2" s="1216" t="s">
        <v>5451</v>
      </c>
      <c r="BL2" s="1216" t="s">
        <v>7137</v>
      </c>
      <c r="BM2" s="1217" t="s">
        <v>9065</v>
      </c>
      <c r="BN2" s="1216">
        <v>59.82</v>
      </c>
      <c r="BO2" s="1216" t="s">
        <v>9066</v>
      </c>
      <c r="BP2" s="1217" t="s">
        <v>9067</v>
      </c>
      <c r="BQ2" s="1216" t="s">
        <v>9068</v>
      </c>
      <c r="BR2" s="1216" t="s">
        <v>2948</v>
      </c>
      <c r="BS2" s="1217" t="s">
        <v>9069</v>
      </c>
      <c r="BT2" s="1216">
        <v>42.39</v>
      </c>
      <c r="BU2" s="1216"/>
      <c r="BV2" s="1217" t="s">
        <v>8964</v>
      </c>
      <c r="BW2" s="1216" t="s">
        <v>9070</v>
      </c>
      <c r="BX2" s="1216" t="s">
        <v>8080</v>
      </c>
      <c r="BY2" s="1217" t="s">
        <v>8286</v>
      </c>
      <c r="BZ2" s="1216" t="s">
        <v>3507</v>
      </c>
      <c r="CA2" s="1216"/>
      <c r="CB2" s="1216" t="s">
        <v>9071</v>
      </c>
      <c r="CC2" s="1216" t="s">
        <v>9072</v>
      </c>
      <c r="CD2" s="1216" t="s">
        <v>4051</v>
      </c>
      <c r="CE2" s="1216">
        <v>49.61</v>
      </c>
      <c r="CF2" s="1216"/>
      <c r="CG2" s="1219" t="s">
        <v>4520</v>
      </c>
      <c r="CH2" s="1216" t="s">
        <v>9073</v>
      </c>
      <c r="CI2" s="1216" t="s">
        <v>9074</v>
      </c>
      <c r="CJ2" s="1216" t="s">
        <v>9075</v>
      </c>
      <c r="CK2" s="1216"/>
      <c r="CL2" s="1216" t="s">
        <v>9076</v>
      </c>
      <c r="CM2" s="1216" t="s">
        <v>9077</v>
      </c>
      <c r="CN2" s="1216" t="s">
        <v>9078</v>
      </c>
      <c r="CO2" s="1216" t="s">
        <v>9079</v>
      </c>
      <c r="CP2" s="1216"/>
      <c r="CQ2" s="1216">
        <v>45.66</v>
      </c>
      <c r="CR2" s="1217">
        <v>45.81</v>
      </c>
      <c r="CS2" s="1217" t="s">
        <v>6478</v>
      </c>
      <c r="CT2" s="1216" t="s">
        <v>8455</v>
      </c>
      <c r="CU2" s="1216">
        <v>30.72</v>
      </c>
      <c r="CV2" s="1216">
        <v>23.86</v>
      </c>
      <c r="CW2" s="1216" t="s">
        <v>3577</v>
      </c>
      <c r="CX2" s="1216">
        <v>48.47</v>
      </c>
      <c r="CY2" s="1217">
        <v>56.62</v>
      </c>
      <c r="CZ2" s="1216">
        <v>17.76</v>
      </c>
      <c r="DA2" s="1216">
        <v>31.39</v>
      </c>
      <c r="DB2" s="1216">
        <v>54.55</v>
      </c>
      <c r="DC2" s="1219">
        <v>35.9</v>
      </c>
      <c r="DD2" s="1216"/>
      <c r="DE2" s="1216" t="s">
        <v>3934</v>
      </c>
      <c r="DF2" s="1216" t="s">
        <v>3371</v>
      </c>
      <c r="DG2" s="1217" t="s">
        <v>9080</v>
      </c>
      <c r="DH2" s="1216" t="s">
        <v>9081</v>
      </c>
      <c r="DI2" s="1216" t="s">
        <v>9082</v>
      </c>
    </row>
    <row r="3">
      <c r="A3" s="1220" t="s">
        <v>5173</v>
      </c>
      <c r="B3" s="1221">
        <v>0.11508101851851851</v>
      </c>
      <c r="C3" s="1221">
        <v>0.12115740740740741</v>
      </c>
      <c r="D3" s="1222" t="s">
        <v>9083</v>
      </c>
      <c r="E3" s="1222" t="s">
        <v>9084</v>
      </c>
      <c r="F3" s="1222" t="s">
        <v>9085</v>
      </c>
      <c r="G3" s="1222" t="s">
        <v>9086</v>
      </c>
      <c r="H3" s="1223"/>
      <c r="I3" s="1222" t="s">
        <v>9087</v>
      </c>
      <c r="J3" s="1224">
        <v>47.99</v>
      </c>
      <c r="K3" s="1223"/>
      <c r="L3" s="1222" t="s">
        <v>9088</v>
      </c>
      <c r="M3" s="1224" t="s">
        <v>4254</v>
      </c>
      <c r="N3" s="1224" t="s">
        <v>8434</v>
      </c>
      <c r="O3" s="1222" t="s">
        <v>5101</v>
      </c>
      <c r="P3" s="1224" t="s">
        <v>6906</v>
      </c>
      <c r="Q3" s="1224" t="s">
        <v>9046</v>
      </c>
      <c r="R3" s="1224">
        <v>56.72</v>
      </c>
      <c r="S3" s="1223"/>
      <c r="T3" s="1224" t="s">
        <v>9047</v>
      </c>
      <c r="U3" s="1222" t="s">
        <v>7970</v>
      </c>
      <c r="V3" s="1224" t="s">
        <v>9048</v>
      </c>
      <c r="W3" s="1224" t="s">
        <v>3726</v>
      </c>
      <c r="X3" s="1222" t="s">
        <v>9089</v>
      </c>
      <c r="Y3" s="1224" t="s">
        <v>9049</v>
      </c>
      <c r="Z3" s="1224" t="s">
        <v>9050</v>
      </c>
      <c r="AA3" s="1222" t="s">
        <v>9090</v>
      </c>
      <c r="AB3" s="1223"/>
      <c r="AC3" s="1225" t="s">
        <v>5204</v>
      </c>
      <c r="AD3" s="1222" t="s">
        <v>9091</v>
      </c>
      <c r="AE3" s="1224" t="s">
        <v>7950</v>
      </c>
      <c r="AF3" s="1222">
        <v>46.88</v>
      </c>
      <c r="AG3" s="1222" t="s">
        <v>9092</v>
      </c>
      <c r="AH3" s="1222" t="s">
        <v>7486</v>
      </c>
      <c r="AI3" s="1224" t="s">
        <v>6982</v>
      </c>
      <c r="AJ3" s="1222">
        <v>48.92</v>
      </c>
      <c r="AK3" s="1226"/>
      <c r="AL3" s="1227" t="s">
        <v>1003</v>
      </c>
      <c r="AM3" s="1228">
        <v>47.98</v>
      </c>
      <c r="AN3" s="1223"/>
      <c r="AO3" s="1229" t="s">
        <v>9093</v>
      </c>
      <c r="AP3" s="1230" t="s">
        <v>7362</v>
      </c>
      <c r="AQ3" s="1230">
        <v>57.35</v>
      </c>
      <c r="AR3" s="1231" t="s">
        <v>9054</v>
      </c>
      <c r="AS3" s="1231" t="s">
        <v>9055</v>
      </c>
      <c r="AT3" s="1230" t="s">
        <v>9094</v>
      </c>
      <c r="AU3" s="1231" t="s">
        <v>9057</v>
      </c>
      <c r="AV3" s="1226"/>
      <c r="AW3" s="1231" t="s">
        <v>9058</v>
      </c>
      <c r="AX3" s="1232" t="s">
        <v>9095</v>
      </c>
      <c r="AY3" s="1233" t="s">
        <v>7181</v>
      </c>
      <c r="AZ3" s="1233" t="s">
        <v>9060</v>
      </c>
      <c r="BA3" s="1232" t="s">
        <v>9096</v>
      </c>
      <c r="BB3" s="1232" t="s">
        <v>8006</v>
      </c>
      <c r="BC3" s="1233">
        <v>42.88</v>
      </c>
      <c r="BD3" s="1226"/>
      <c r="BE3" s="1232" t="s">
        <v>9097</v>
      </c>
      <c r="BF3" s="1233" t="s">
        <v>9063</v>
      </c>
      <c r="BG3" s="1234" t="s">
        <v>5550</v>
      </c>
      <c r="BH3" s="1234" t="s">
        <v>3741</v>
      </c>
      <c r="BI3" s="1235" t="s">
        <v>9098</v>
      </c>
      <c r="BJ3" s="1236"/>
      <c r="BK3" s="1229" t="s">
        <v>9099</v>
      </c>
      <c r="BL3" s="1237" t="s">
        <v>9100</v>
      </c>
      <c r="BM3" s="1237" t="s">
        <v>9101</v>
      </c>
      <c r="BN3" s="1238">
        <v>59.82</v>
      </c>
      <c r="BO3" s="1237" t="s">
        <v>9102</v>
      </c>
      <c r="BP3" s="1237" t="s">
        <v>9103</v>
      </c>
      <c r="BQ3" s="1237" t="s">
        <v>2612</v>
      </c>
      <c r="BR3" s="1237" t="s">
        <v>9104</v>
      </c>
      <c r="BS3" s="1237" t="s">
        <v>9105</v>
      </c>
      <c r="BT3" s="1237">
        <v>42.76</v>
      </c>
      <c r="BU3" s="1226"/>
      <c r="BV3" s="1239" t="s">
        <v>8964</v>
      </c>
      <c r="BW3" s="1240" t="s">
        <v>9106</v>
      </c>
      <c r="BX3" s="1241" t="s">
        <v>8080</v>
      </c>
      <c r="BY3" s="1240" t="s">
        <v>9107</v>
      </c>
      <c r="BZ3" s="1241" t="s">
        <v>3507</v>
      </c>
      <c r="CA3" s="1236"/>
      <c r="CB3" s="1235" t="s">
        <v>9108</v>
      </c>
      <c r="CC3" s="1242" t="s">
        <v>7032</v>
      </c>
      <c r="CD3" s="1242" t="s">
        <v>2273</v>
      </c>
      <c r="CE3" s="1242">
        <v>52.55</v>
      </c>
      <c r="CF3" s="1226"/>
      <c r="CG3" s="1241" t="s">
        <v>4520</v>
      </c>
      <c r="CH3" s="1232" t="s">
        <v>9109</v>
      </c>
      <c r="CI3" s="1233" t="s">
        <v>9074</v>
      </c>
      <c r="CJ3" s="1233" t="s">
        <v>9075</v>
      </c>
      <c r="CK3" s="1236"/>
      <c r="CL3" s="1229" t="s">
        <v>9110</v>
      </c>
      <c r="CM3" s="1231" t="s">
        <v>9077</v>
      </c>
      <c r="CN3" s="1230" t="s">
        <v>9111</v>
      </c>
      <c r="CO3" s="1230" t="s">
        <v>9066</v>
      </c>
      <c r="CP3" s="1226"/>
      <c r="CQ3" s="1231">
        <v>45.66</v>
      </c>
      <c r="CR3" s="1243">
        <v>45.81</v>
      </c>
      <c r="CS3" s="1229" t="s">
        <v>7775</v>
      </c>
      <c r="CT3" s="1229" t="s">
        <v>8157</v>
      </c>
      <c r="CU3" s="1239">
        <v>30.72</v>
      </c>
      <c r="CV3" s="1239">
        <v>23.86</v>
      </c>
      <c r="CW3" s="1244" t="s">
        <v>3577</v>
      </c>
      <c r="CX3" s="1229">
        <v>48.96</v>
      </c>
      <c r="CY3" s="1239">
        <v>56.62</v>
      </c>
      <c r="CZ3" s="1229">
        <v>18.63</v>
      </c>
      <c r="DA3" s="1239">
        <v>31.39</v>
      </c>
      <c r="DB3" s="1239">
        <v>54.55</v>
      </c>
      <c r="DC3" s="1239">
        <v>35.9</v>
      </c>
      <c r="DD3" s="1236"/>
      <c r="DE3" s="1229" t="s">
        <v>5231</v>
      </c>
      <c r="DF3" s="1245" t="s">
        <v>3371</v>
      </c>
      <c r="DG3" s="1245" t="s">
        <v>9080</v>
      </c>
      <c r="DH3" s="1224" t="s">
        <v>9081</v>
      </c>
      <c r="DI3" s="1243" t="s">
        <v>9082</v>
      </c>
    </row>
    <row r="4">
      <c r="A4" s="1220" t="s">
        <v>5202</v>
      </c>
      <c r="B4" s="1246" t="s">
        <v>9112</v>
      </c>
      <c r="C4" s="1246" t="s">
        <v>9113</v>
      </c>
      <c r="D4" s="1224" t="s">
        <v>9043</v>
      </c>
      <c r="E4" s="1222" t="s">
        <v>2741</v>
      </c>
      <c r="F4" s="1224" t="s">
        <v>7849</v>
      </c>
      <c r="G4" s="1222" t="s">
        <v>9114</v>
      </c>
      <c r="H4" s="1247"/>
      <c r="I4" s="1224" t="s">
        <v>9045</v>
      </c>
      <c r="J4" s="1222">
        <v>48.33</v>
      </c>
      <c r="K4" s="1248"/>
      <c r="L4" s="1249" t="s">
        <v>9115</v>
      </c>
      <c r="M4" s="1250" t="s">
        <v>2349</v>
      </c>
      <c r="N4" s="1250" t="s">
        <v>8434</v>
      </c>
      <c r="O4" s="1250" t="s">
        <v>4027</v>
      </c>
      <c r="P4" s="1250" t="s">
        <v>3411</v>
      </c>
      <c r="Q4" s="1250" t="s">
        <v>9116</v>
      </c>
      <c r="R4" s="1250">
        <v>56.35</v>
      </c>
      <c r="S4" s="1250" t="s">
        <v>9117</v>
      </c>
      <c r="T4" s="1249" t="s">
        <v>9117</v>
      </c>
      <c r="U4" s="1250" t="s">
        <v>7126</v>
      </c>
      <c r="V4" s="1250" t="s">
        <v>9118</v>
      </c>
      <c r="W4" s="1250" t="s">
        <v>2277</v>
      </c>
      <c r="X4" s="1250" t="s">
        <v>5354</v>
      </c>
      <c r="Y4" s="1250" t="s">
        <v>9119</v>
      </c>
      <c r="Z4" s="1250" t="s">
        <v>9120</v>
      </c>
      <c r="AA4" s="1251" t="s">
        <v>9051</v>
      </c>
      <c r="AB4" s="1250">
        <v>53.53</v>
      </c>
      <c r="AC4" s="1252" t="s">
        <v>5204</v>
      </c>
      <c r="AD4" s="1251" t="s">
        <v>9052</v>
      </c>
      <c r="AE4" s="1250" t="s">
        <v>8509</v>
      </c>
      <c r="AF4" s="1250">
        <v>46.78</v>
      </c>
      <c r="AG4" s="1250" t="s">
        <v>9092</v>
      </c>
      <c r="AH4" s="1250" t="s">
        <v>8024</v>
      </c>
      <c r="AI4" s="1250" t="s">
        <v>2675</v>
      </c>
      <c r="AJ4" s="1250">
        <v>48.65</v>
      </c>
      <c r="AK4" s="1250" t="s">
        <v>7875</v>
      </c>
      <c r="AL4" s="1253" t="s">
        <v>9121</v>
      </c>
      <c r="AM4" s="1254">
        <v>47.9</v>
      </c>
      <c r="AN4" s="1250" t="s">
        <v>7471</v>
      </c>
      <c r="AO4" s="1249" t="s">
        <v>7471</v>
      </c>
      <c r="AP4" s="1250" t="s">
        <v>7084</v>
      </c>
      <c r="AQ4" s="1250">
        <v>56.99</v>
      </c>
      <c r="AR4" s="1250" t="s">
        <v>4139</v>
      </c>
      <c r="AS4" s="1250" t="s">
        <v>9122</v>
      </c>
      <c r="AT4" s="1250" t="s">
        <v>9123</v>
      </c>
      <c r="AU4" s="1250" t="s">
        <v>7875</v>
      </c>
      <c r="AV4" s="1250" t="s">
        <v>6731</v>
      </c>
      <c r="AW4" s="1249" t="s">
        <v>6731</v>
      </c>
      <c r="AX4" s="1250" t="s">
        <v>9124</v>
      </c>
      <c r="AY4" s="1250" t="s">
        <v>7566</v>
      </c>
      <c r="AZ4" s="1250" t="s">
        <v>9125</v>
      </c>
      <c r="BA4" s="1250" t="s">
        <v>9126</v>
      </c>
      <c r="BB4" s="1250" t="s">
        <v>4332</v>
      </c>
      <c r="BC4" s="1250">
        <v>47.08</v>
      </c>
      <c r="BD4" s="1250" t="s">
        <v>9127</v>
      </c>
      <c r="BE4" s="1251" t="s">
        <v>9062</v>
      </c>
      <c r="BF4" s="1250" t="s">
        <v>2859</v>
      </c>
      <c r="BG4" s="1253" t="s">
        <v>9127</v>
      </c>
      <c r="BH4" s="1253" t="s">
        <v>9128</v>
      </c>
      <c r="BI4" s="1250" t="s">
        <v>9129</v>
      </c>
      <c r="BJ4" s="1250" t="s">
        <v>7137</v>
      </c>
      <c r="BK4" s="1253" t="s">
        <v>9130</v>
      </c>
      <c r="BL4" s="1252" t="s">
        <v>7137</v>
      </c>
      <c r="BM4" s="1252" t="s">
        <v>9065</v>
      </c>
      <c r="BN4" s="1253" t="s">
        <v>9131</v>
      </c>
      <c r="BO4" s="1253" t="s">
        <v>9132</v>
      </c>
      <c r="BP4" s="1252" t="s">
        <v>9067</v>
      </c>
      <c r="BQ4" s="1253" t="s">
        <v>9133</v>
      </c>
      <c r="BR4" s="1253" t="s">
        <v>9134</v>
      </c>
      <c r="BS4" s="1253" t="s">
        <v>9135</v>
      </c>
      <c r="BT4" s="1253">
        <v>42.4</v>
      </c>
      <c r="BU4" s="1250">
        <v>17.88</v>
      </c>
      <c r="BV4" s="1253" t="s">
        <v>9136</v>
      </c>
      <c r="BW4" s="1252" t="s">
        <v>9070</v>
      </c>
      <c r="BX4" s="1255" t="s">
        <v>9137</v>
      </c>
      <c r="BY4" s="1253" t="s">
        <v>2485</v>
      </c>
      <c r="BZ4" s="1253" t="s">
        <v>9138</v>
      </c>
      <c r="CA4" s="1250" t="s">
        <v>2485</v>
      </c>
      <c r="CB4" s="1253" t="s">
        <v>9139</v>
      </c>
      <c r="CC4" s="1253" t="s">
        <v>9140</v>
      </c>
      <c r="CD4" s="1250" t="s">
        <v>9141</v>
      </c>
      <c r="CE4" s="1253">
        <v>53.53</v>
      </c>
      <c r="CF4" s="1250" t="s">
        <v>8116</v>
      </c>
      <c r="CG4" s="1250" t="s">
        <v>6878</v>
      </c>
      <c r="CH4" s="1253" t="s">
        <v>9142</v>
      </c>
      <c r="CI4" s="1253" t="s">
        <v>9143</v>
      </c>
      <c r="CJ4" s="1253" t="s">
        <v>9144</v>
      </c>
      <c r="CK4" s="1250" t="s">
        <v>9145</v>
      </c>
      <c r="CL4" s="1252" t="s">
        <v>9076</v>
      </c>
      <c r="CM4" s="1253" t="s">
        <v>966</v>
      </c>
      <c r="CN4" s="1253" t="s">
        <v>9146</v>
      </c>
      <c r="CO4" s="1253" t="s">
        <v>9145</v>
      </c>
      <c r="CP4" s="1250">
        <v>47.79</v>
      </c>
      <c r="CQ4" s="1253">
        <v>45.72</v>
      </c>
      <c r="CR4" s="1253">
        <v>47.79</v>
      </c>
      <c r="CS4" s="1253" t="s">
        <v>9147</v>
      </c>
      <c r="CT4" s="1252" t="s">
        <v>8455</v>
      </c>
      <c r="CU4" s="1253">
        <v>31.05</v>
      </c>
      <c r="CV4" s="1253">
        <v>24.4</v>
      </c>
      <c r="CW4" s="1253" t="s">
        <v>9134</v>
      </c>
      <c r="CX4" s="1222">
        <v>48.89</v>
      </c>
      <c r="CY4" s="1222">
        <v>58.86</v>
      </c>
      <c r="CZ4" s="1222">
        <v>17.88</v>
      </c>
      <c r="DA4" s="1222">
        <v>33.04</v>
      </c>
      <c r="DB4" s="1222">
        <v>55.43</v>
      </c>
      <c r="DC4" s="1222">
        <v>36.52</v>
      </c>
      <c r="DD4" s="1248"/>
      <c r="DE4" s="1222" t="s">
        <v>9148</v>
      </c>
      <c r="DF4" s="1222" t="s">
        <v>191</v>
      </c>
      <c r="DG4" s="1222" t="s">
        <v>9149</v>
      </c>
      <c r="DH4" s="1222" t="s">
        <v>1213</v>
      </c>
      <c r="DI4" s="1222" t="s">
        <v>9150</v>
      </c>
    </row>
    <row r="5">
      <c r="A5" s="1220" t="s">
        <v>5227</v>
      </c>
      <c r="B5" s="1246" t="s">
        <v>9151</v>
      </c>
      <c r="C5" s="1246" t="s">
        <v>9152</v>
      </c>
      <c r="D5" s="1222" t="s">
        <v>9153</v>
      </c>
      <c r="E5" s="1222" t="s">
        <v>6831</v>
      </c>
      <c r="F5" s="1222" t="s">
        <v>6867</v>
      </c>
      <c r="G5" s="1256" t="s">
        <v>9154</v>
      </c>
      <c r="H5" s="1223"/>
      <c r="I5" s="1257" t="str">
        <f>HYPERLINK("https://youtu.be/lEL8m2E01nU?t=682","2:32.55")</f>
        <v>2:32.55</v>
      </c>
      <c r="J5" s="1222">
        <v>49.91</v>
      </c>
      <c r="K5" s="1223"/>
      <c r="L5" s="1222" t="s">
        <v>7100</v>
      </c>
      <c r="M5" s="1222" t="s">
        <v>1603</v>
      </c>
      <c r="N5" s="1222" t="s">
        <v>2078</v>
      </c>
      <c r="O5" s="1222" t="s">
        <v>955</v>
      </c>
      <c r="P5" s="1257" t="str">
        <f>HYPERLINK("https://youtu.be/qa1JlaDaizA","1:27.27")</f>
        <v>1:27.27</v>
      </c>
      <c r="Q5" s="1257" t="s">
        <v>9155</v>
      </c>
      <c r="R5" s="1222">
        <v>57.89</v>
      </c>
      <c r="S5" s="1248"/>
      <c r="T5" s="1222" t="s">
        <v>1943</v>
      </c>
      <c r="U5" s="1222" t="s">
        <v>9156</v>
      </c>
      <c r="V5" s="1222" t="s">
        <v>3220</v>
      </c>
      <c r="W5" s="1222" t="s">
        <v>9157</v>
      </c>
      <c r="X5" s="1258" t="str">
        <f>HYPERLINK("https://www.twitch.tv/videos/536217404","1:24.99")</f>
        <v>1:24.99</v>
      </c>
      <c r="Y5" s="1222" t="s">
        <v>9158</v>
      </c>
      <c r="Z5" s="1222" t="s">
        <v>9159</v>
      </c>
      <c r="AA5" s="1222" t="s">
        <v>9160</v>
      </c>
      <c r="AB5" s="1248"/>
      <c r="AC5" s="1222" t="s">
        <v>4128</v>
      </c>
      <c r="AD5" s="1259" t="s">
        <v>9161</v>
      </c>
      <c r="AE5" s="1222" t="s">
        <v>870</v>
      </c>
      <c r="AF5" s="1222">
        <v>47.74</v>
      </c>
      <c r="AG5" s="1222" t="s">
        <v>7107</v>
      </c>
      <c r="AH5" s="1222" t="s">
        <v>6817</v>
      </c>
      <c r="AI5" s="1222" t="s">
        <v>7444</v>
      </c>
      <c r="AJ5" s="1260">
        <v>49.3</v>
      </c>
      <c r="AK5" s="1248"/>
      <c r="AL5" s="1222" t="s">
        <v>9162</v>
      </c>
      <c r="AM5" s="1222">
        <v>47.88</v>
      </c>
      <c r="AN5" s="1248"/>
      <c r="AO5" s="1222" t="s">
        <v>9163</v>
      </c>
      <c r="AP5" s="1222" t="s">
        <v>1111</v>
      </c>
      <c r="AQ5" s="1222">
        <v>58.25</v>
      </c>
      <c r="AR5" s="1222" t="s">
        <v>7960</v>
      </c>
      <c r="AS5" s="1222" t="s">
        <v>9164</v>
      </c>
      <c r="AT5" s="1259" t="s">
        <v>4162</v>
      </c>
      <c r="AU5" s="1222" t="s">
        <v>9165</v>
      </c>
      <c r="AV5" s="1223"/>
      <c r="AW5" s="1222" t="s">
        <v>9166</v>
      </c>
      <c r="AX5" s="1222" t="s">
        <v>2133</v>
      </c>
      <c r="AY5" s="1222" t="s">
        <v>9167</v>
      </c>
      <c r="AZ5" s="1222" t="s">
        <v>9168</v>
      </c>
      <c r="BA5" s="1224" t="s">
        <v>9061</v>
      </c>
      <c r="BB5" s="1222" t="s">
        <v>7118</v>
      </c>
      <c r="BC5" s="1222">
        <v>46.45</v>
      </c>
      <c r="BD5" s="1223"/>
      <c r="BE5" s="1222" t="s">
        <v>9169</v>
      </c>
      <c r="BF5" s="1259" t="s">
        <v>9170</v>
      </c>
      <c r="BG5" s="1222" t="s">
        <v>9171</v>
      </c>
      <c r="BH5" s="1257" t="str">
        <f>HYPERLINK("https://youtu.be/lEL8m2E01nU?t=5227","1:36.16")</f>
        <v>1:36.16</v>
      </c>
      <c r="BI5" s="1224" t="s">
        <v>9064</v>
      </c>
      <c r="BJ5" s="1223"/>
      <c r="BK5" s="1224" t="s">
        <v>5451</v>
      </c>
      <c r="BL5" s="1222" t="s">
        <v>9172</v>
      </c>
      <c r="BM5" s="1259" t="s">
        <v>9173</v>
      </c>
      <c r="BN5" s="1222" t="s">
        <v>8026</v>
      </c>
      <c r="BO5" s="1222" t="s">
        <v>9174</v>
      </c>
      <c r="BP5" s="1257" t="str">
        <f>HYPERLINK("https://youtu.be/_zkEZrJiLkI?t=6208","1:52.30")</f>
        <v>1:52.30</v>
      </c>
      <c r="BQ5" s="1222" t="s">
        <v>1846</v>
      </c>
      <c r="BR5" s="1224" t="s">
        <v>2948</v>
      </c>
      <c r="BS5" s="1261" t="s">
        <v>9069</v>
      </c>
      <c r="BT5" s="1224">
        <v>42.39</v>
      </c>
      <c r="BU5" s="1223"/>
      <c r="BV5" s="1259" t="s">
        <v>9175</v>
      </c>
      <c r="BW5" s="1222" t="s">
        <v>9176</v>
      </c>
      <c r="BX5" s="1222" t="s">
        <v>9177</v>
      </c>
      <c r="BY5" s="1261" t="s">
        <v>8286</v>
      </c>
      <c r="BZ5" s="1222" t="s">
        <v>9178</v>
      </c>
      <c r="CA5" s="1223"/>
      <c r="CB5" s="1222" t="s">
        <v>9179</v>
      </c>
      <c r="CC5" s="1222" t="s">
        <v>9180</v>
      </c>
      <c r="CD5" s="1222" t="s">
        <v>9181</v>
      </c>
      <c r="CE5" s="1222">
        <v>51.68</v>
      </c>
      <c r="CF5" s="1223"/>
      <c r="CG5" s="1262" t="s">
        <v>7405</v>
      </c>
      <c r="CH5" s="1222" t="s">
        <v>9182</v>
      </c>
      <c r="CI5" s="1222" t="s">
        <v>9183</v>
      </c>
      <c r="CJ5" s="1222" t="s">
        <v>5426</v>
      </c>
      <c r="CK5" s="1248"/>
      <c r="CL5" s="1222" t="s">
        <v>9184</v>
      </c>
      <c r="CM5" s="1222" t="s">
        <v>491</v>
      </c>
      <c r="CN5" s="1222" t="s">
        <v>9185</v>
      </c>
      <c r="CO5" s="1222" t="s">
        <v>9186</v>
      </c>
      <c r="CP5" s="1248"/>
      <c r="CQ5" s="1222">
        <v>45.92</v>
      </c>
      <c r="CR5" s="1259">
        <v>46.94</v>
      </c>
      <c r="CS5" s="1259" t="s">
        <v>9187</v>
      </c>
      <c r="CT5" s="1222" t="s">
        <v>9188</v>
      </c>
      <c r="CU5" s="1222">
        <v>30.94</v>
      </c>
      <c r="CV5" s="1222">
        <v>23.92</v>
      </c>
      <c r="CW5" s="1222" t="s">
        <v>1160</v>
      </c>
      <c r="CX5" s="1224">
        <v>48.47</v>
      </c>
      <c r="CY5" s="1257" t="str">
        <f>HYPERLINK("https://www.twitch.tv/videos/536198396","57.14")</f>
        <v>57.14</v>
      </c>
      <c r="CZ5" s="1224">
        <v>17.76</v>
      </c>
      <c r="DA5" s="1222">
        <v>32.43</v>
      </c>
      <c r="DB5" s="1222">
        <v>57.15</v>
      </c>
      <c r="DC5" s="1262" t="s">
        <v>3333</v>
      </c>
      <c r="DD5" s="1223"/>
      <c r="DE5" s="1222" t="s">
        <v>8585</v>
      </c>
      <c r="DF5" s="1222" t="s">
        <v>7826</v>
      </c>
      <c r="DG5" s="1257" t="str">
        <f>HYPERLINK("https://youtu.be/_zkEZrJiLkI?t=9955","3:51.51")</f>
        <v>3:51.51</v>
      </c>
      <c r="DH5" s="1222" t="s">
        <v>8735</v>
      </c>
      <c r="DI5" s="1222" t="s">
        <v>9189</v>
      </c>
    </row>
    <row r="6">
      <c r="A6" s="1220" t="s">
        <v>5313</v>
      </c>
      <c r="B6" s="1246" t="s">
        <v>9190</v>
      </c>
      <c r="C6" s="1246" t="s">
        <v>9191</v>
      </c>
      <c r="D6" s="1263" t="s">
        <v>9192</v>
      </c>
      <c r="E6" s="1264" t="s">
        <v>9193</v>
      </c>
      <c r="F6" s="1265" t="s">
        <v>9194</v>
      </c>
      <c r="G6" s="1264" t="s">
        <v>9195</v>
      </c>
      <c r="H6" s="1223"/>
      <c r="I6" s="1265" t="s">
        <v>9196</v>
      </c>
      <c r="J6" s="1265">
        <v>50.26</v>
      </c>
      <c r="K6" s="1223"/>
      <c r="L6" s="1265" t="s">
        <v>4860</v>
      </c>
      <c r="M6" s="1265" t="s">
        <v>9197</v>
      </c>
      <c r="N6" s="1265" t="s">
        <v>5061</v>
      </c>
      <c r="O6" s="1265" t="s">
        <v>9198</v>
      </c>
      <c r="P6" s="1265" t="s">
        <v>7649</v>
      </c>
      <c r="Q6" s="1265" t="s">
        <v>9199</v>
      </c>
      <c r="R6" s="1265">
        <v>58.29</v>
      </c>
      <c r="S6" s="1248"/>
      <c r="T6" s="1265" t="s">
        <v>9200</v>
      </c>
      <c r="U6" s="1264" t="s">
        <v>9201</v>
      </c>
      <c r="V6" s="1265" t="s">
        <v>1057</v>
      </c>
      <c r="W6" s="1265" t="s">
        <v>9202</v>
      </c>
      <c r="X6" s="1222" t="s">
        <v>5969</v>
      </c>
      <c r="Y6" s="1265" t="s">
        <v>9203</v>
      </c>
      <c r="Z6" s="1265" t="s">
        <v>9204</v>
      </c>
      <c r="AA6" s="1222" t="s">
        <v>9205</v>
      </c>
      <c r="AB6" s="1248"/>
      <c r="AC6" s="1265" t="s">
        <v>9206</v>
      </c>
      <c r="AD6" s="1222" t="s">
        <v>9207</v>
      </c>
      <c r="AE6" s="1265" t="s">
        <v>7733</v>
      </c>
      <c r="AF6" s="1265">
        <v>47.72</v>
      </c>
      <c r="AG6" s="1265" t="s">
        <v>9208</v>
      </c>
      <c r="AH6" s="1265" t="s">
        <v>5363</v>
      </c>
      <c r="AI6" s="1265" t="s">
        <v>7314</v>
      </c>
      <c r="AJ6" s="1265">
        <v>49.87</v>
      </c>
      <c r="AK6" s="1266"/>
      <c r="AL6" s="1227" t="s">
        <v>9209</v>
      </c>
      <c r="AM6" s="1267">
        <v>47.9</v>
      </c>
      <c r="AN6" s="1248"/>
      <c r="AO6" s="1265" t="s">
        <v>9210</v>
      </c>
      <c r="AP6" s="1265" t="s">
        <v>2949</v>
      </c>
      <c r="AQ6" s="1265">
        <v>58.92</v>
      </c>
      <c r="AR6" s="1265" t="s">
        <v>7731</v>
      </c>
      <c r="AS6" s="1265" t="s">
        <v>9211</v>
      </c>
      <c r="AT6" s="1265" t="s">
        <v>9212</v>
      </c>
      <c r="AU6" s="1268" t="s">
        <v>9213</v>
      </c>
      <c r="AV6" s="1226"/>
      <c r="AW6" s="1265" t="s">
        <v>9214</v>
      </c>
      <c r="AX6" s="1265" t="s">
        <v>3657</v>
      </c>
      <c r="AY6" s="1265" t="s">
        <v>9215</v>
      </c>
      <c r="AZ6" s="1264" t="s">
        <v>9216</v>
      </c>
      <c r="BA6" s="1265" t="s">
        <v>5190</v>
      </c>
      <c r="BB6" s="1269" t="s">
        <v>7814</v>
      </c>
      <c r="BC6" s="1270">
        <v>43.36</v>
      </c>
      <c r="BD6" s="1226"/>
      <c r="BE6" s="1265" t="s">
        <v>9217</v>
      </c>
      <c r="BF6" s="1264" t="s">
        <v>9218</v>
      </c>
      <c r="BG6" s="1265" t="s">
        <v>9171</v>
      </c>
      <c r="BH6" s="1265" t="s">
        <v>8884</v>
      </c>
      <c r="BI6" s="1235"/>
      <c r="BJ6" s="1236"/>
      <c r="BK6" s="1271" t="s">
        <v>9219</v>
      </c>
      <c r="BL6" s="1265" t="s">
        <v>6975</v>
      </c>
      <c r="BM6" s="1265" t="s">
        <v>9220</v>
      </c>
      <c r="BN6" s="1265" t="s">
        <v>4318</v>
      </c>
      <c r="BO6" s="1265" t="s">
        <v>4949</v>
      </c>
      <c r="BP6" s="1265" t="s">
        <v>9221</v>
      </c>
      <c r="BQ6" s="1272" t="s">
        <v>9068</v>
      </c>
      <c r="BR6" s="1265" t="s">
        <v>9222</v>
      </c>
      <c r="BS6" s="1265" t="s">
        <v>9054</v>
      </c>
      <c r="BT6" s="1265">
        <v>42.84</v>
      </c>
      <c r="BU6" s="1226"/>
      <c r="BV6" s="1265" t="s">
        <v>9223</v>
      </c>
      <c r="BW6" s="1265" t="s">
        <v>9224</v>
      </c>
      <c r="BX6" s="1265" t="s">
        <v>9225</v>
      </c>
      <c r="BY6" s="1265" t="s">
        <v>387</v>
      </c>
      <c r="BZ6" s="1265" t="s">
        <v>4740</v>
      </c>
      <c r="CA6" s="1236"/>
      <c r="CB6" s="1265" t="s">
        <v>9226</v>
      </c>
      <c r="CC6" s="1265" t="s">
        <v>4359</v>
      </c>
      <c r="CD6" s="1265" t="s">
        <v>9227</v>
      </c>
      <c r="CE6" s="1265">
        <v>55.04</v>
      </c>
      <c r="CF6" s="1226"/>
      <c r="CG6" s="1265" t="s">
        <v>1694</v>
      </c>
      <c r="CH6" s="1265" t="s">
        <v>9228</v>
      </c>
      <c r="CI6" s="1264" t="s">
        <v>5447</v>
      </c>
      <c r="CJ6" s="1265" t="s">
        <v>9229</v>
      </c>
      <c r="CK6" s="1273"/>
      <c r="CL6" s="1265" t="s">
        <v>9230</v>
      </c>
      <c r="CM6" s="1265" t="s">
        <v>9231</v>
      </c>
      <c r="CN6" s="1265" t="s">
        <v>9056</v>
      </c>
      <c r="CO6" s="1265" t="s">
        <v>9232</v>
      </c>
      <c r="CP6" s="1266"/>
      <c r="CQ6" s="1265">
        <v>46.44</v>
      </c>
      <c r="CR6" s="1265">
        <v>48.87</v>
      </c>
      <c r="CS6" s="1265" t="s">
        <v>9233</v>
      </c>
      <c r="CT6" s="1229" t="s">
        <v>1603</v>
      </c>
      <c r="CU6" s="1229">
        <v>31.23</v>
      </c>
      <c r="CV6" s="1265">
        <v>25.33</v>
      </c>
      <c r="CW6" s="1265" t="s">
        <v>1606</v>
      </c>
      <c r="CX6" s="1265">
        <v>49.13</v>
      </c>
      <c r="CY6" s="1265">
        <v>58.26</v>
      </c>
      <c r="CZ6" s="1265">
        <v>18.33</v>
      </c>
      <c r="DA6" s="1265">
        <v>33.5</v>
      </c>
      <c r="DB6" s="1265">
        <v>59.19</v>
      </c>
      <c r="DC6" s="1265">
        <v>37.45</v>
      </c>
      <c r="DD6" s="1236"/>
      <c r="DE6" s="1265" t="s">
        <v>9234</v>
      </c>
      <c r="DF6" s="1265" t="s">
        <v>2072</v>
      </c>
      <c r="DG6" s="1265" t="s">
        <v>9235</v>
      </c>
      <c r="DH6" s="1265" t="s">
        <v>9236</v>
      </c>
      <c r="DI6" s="1274" t="s">
        <v>9237</v>
      </c>
    </row>
    <row r="7">
      <c r="A7" s="1220" t="s">
        <v>9238</v>
      </c>
      <c r="B7" s="1246" t="s">
        <v>9239</v>
      </c>
      <c r="C7" s="1246" t="s">
        <v>9240</v>
      </c>
      <c r="D7" s="1222" t="s">
        <v>9241</v>
      </c>
      <c r="E7" s="1224" t="s">
        <v>6939</v>
      </c>
      <c r="F7" s="1222" t="s">
        <v>8385</v>
      </c>
      <c r="G7" s="1222" t="s">
        <v>9242</v>
      </c>
      <c r="H7" s="1248"/>
      <c r="I7" s="1262" t="s">
        <v>9243</v>
      </c>
      <c r="J7" s="1275">
        <v>48.47</v>
      </c>
      <c r="K7" s="1248"/>
      <c r="L7" s="1224" t="s">
        <v>6942</v>
      </c>
      <c r="M7" s="1222" t="s">
        <v>9244</v>
      </c>
      <c r="N7" s="1222" t="s">
        <v>9245</v>
      </c>
      <c r="O7" s="1224" t="s">
        <v>6943</v>
      </c>
      <c r="P7" s="1222" t="s">
        <v>6972</v>
      </c>
      <c r="Q7" s="1222" t="s">
        <v>9246</v>
      </c>
      <c r="R7" s="1222">
        <v>57.34</v>
      </c>
      <c r="S7" s="1248"/>
      <c r="T7" s="1222" t="s">
        <v>9247</v>
      </c>
      <c r="U7" s="1257" t="str">
        <f>HYPERLINK("https://www.twitch.tv/videos/525613330","1:56.00")</f>
        <v>1:56.00</v>
      </c>
      <c r="V7" s="1222" t="s">
        <v>9248</v>
      </c>
      <c r="W7" s="1222" t="s">
        <v>9249</v>
      </c>
      <c r="X7" s="1222" t="s">
        <v>6947</v>
      </c>
      <c r="Y7" s="1222" t="s">
        <v>9250</v>
      </c>
      <c r="Z7" s="1276" t="s">
        <v>9251</v>
      </c>
      <c r="AA7" s="1222" t="s">
        <v>9252</v>
      </c>
      <c r="AB7" s="1248"/>
      <c r="AC7" s="1222" t="s">
        <v>7701</v>
      </c>
      <c r="AD7" s="1222" t="s">
        <v>9253</v>
      </c>
      <c r="AE7" s="1222" t="s">
        <v>9254</v>
      </c>
      <c r="AF7" s="1277">
        <v>46.63</v>
      </c>
      <c r="AG7" s="1224" t="s">
        <v>2627</v>
      </c>
      <c r="AH7" s="1224" t="s">
        <v>6952</v>
      </c>
      <c r="AI7" s="1257" t="str">
        <f>HYPERLINK("https://www.twitch.tv/videos/538066633","1:22.49")</f>
        <v>1:22.49</v>
      </c>
      <c r="AJ7" s="1224">
        <v>48.89</v>
      </c>
      <c r="AK7" s="1278"/>
      <c r="AL7" s="1224" t="s">
        <v>6953</v>
      </c>
      <c r="AM7" s="1222">
        <v>47.96</v>
      </c>
      <c r="AN7" s="1248"/>
      <c r="AO7" s="1222" t="s">
        <v>9163</v>
      </c>
      <c r="AP7" s="1224" t="s">
        <v>6817</v>
      </c>
      <c r="AQ7" s="1224">
        <v>57.09</v>
      </c>
      <c r="AR7" s="1276" t="s">
        <v>387</v>
      </c>
      <c r="AS7" s="1222" t="s">
        <v>9255</v>
      </c>
      <c r="AT7" s="1258" t="str">
        <f>HYPERLINK("https://www.twitch.tv/videos/524838524","1:44.46")</f>
        <v>1:44.46</v>
      </c>
      <c r="AU7" s="1222" t="s">
        <v>4199</v>
      </c>
      <c r="AV7" s="1248"/>
      <c r="AW7" s="1222" t="s">
        <v>9256</v>
      </c>
      <c r="AX7" s="1257" t="str">
        <f>HYPERLINK("https://www.twitch.tv/videos/540841909","1:02.08")</f>
        <v>1:02.08</v>
      </c>
      <c r="AY7" s="1222" t="s">
        <v>6908</v>
      </c>
      <c r="AZ7" s="1222" t="s">
        <v>9257</v>
      </c>
      <c r="BA7" s="1222" t="s">
        <v>9258</v>
      </c>
      <c r="BB7" s="1279" t="s">
        <v>3358</v>
      </c>
      <c r="BC7" s="1222">
        <v>46.35</v>
      </c>
      <c r="BD7" s="1248"/>
      <c r="BE7" s="1222" t="s">
        <v>4841</v>
      </c>
      <c r="BF7" s="1222" t="s">
        <v>9259</v>
      </c>
      <c r="BG7" s="1222" t="s">
        <v>9260</v>
      </c>
      <c r="BH7" s="1222" t="s">
        <v>1472</v>
      </c>
      <c r="BI7" s="1222" t="s">
        <v>9261</v>
      </c>
      <c r="BJ7" s="1248"/>
      <c r="BK7" s="1222" t="s">
        <v>4753</v>
      </c>
      <c r="BL7" s="1265" t="s">
        <v>3235</v>
      </c>
      <c r="BM7" s="1222" t="s">
        <v>9262</v>
      </c>
      <c r="BN7" s="1222">
        <v>59.88</v>
      </c>
      <c r="BO7" s="1222" t="s">
        <v>3696</v>
      </c>
      <c r="BP7" s="1222" t="s">
        <v>9263</v>
      </c>
      <c r="BQ7" s="1222" t="s">
        <v>4368</v>
      </c>
      <c r="BR7" s="1222" t="s">
        <v>8162</v>
      </c>
      <c r="BS7" s="1222" t="s">
        <v>4307</v>
      </c>
      <c r="BT7" s="1222">
        <v>42.82</v>
      </c>
      <c r="BU7" s="1248"/>
      <c r="BV7" s="1222" t="s">
        <v>9264</v>
      </c>
      <c r="BW7" s="1222"/>
      <c r="BX7" s="1222"/>
      <c r="BY7" s="1222"/>
      <c r="BZ7" s="1222" t="s">
        <v>3123</v>
      </c>
      <c r="CA7" s="1248"/>
      <c r="CB7" s="1222" t="s">
        <v>9265</v>
      </c>
      <c r="CC7" s="1222" t="s">
        <v>9266</v>
      </c>
      <c r="CD7" s="1222" t="s">
        <v>9267</v>
      </c>
      <c r="CE7" s="1265">
        <v>50.09</v>
      </c>
      <c r="CF7" s="1248"/>
      <c r="CG7" s="1222" t="s">
        <v>7441</v>
      </c>
      <c r="CH7" s="1222" t="s">
        <v>9268</v>
      </c>
      <c r="CI7" s="1222" t="s">
        <v>9269</v>
      </c>
      <c r="CJ7" s="1222" t="s">
        <v>8763</v>
      </c>
      <c r="CK7" s="1248"/>
      <c r="CL7" s="1222" t="s">
        <v>9270</v>
      </c>
      <c r="CM7" s="1222" t="s">
        <v>9271</v>
      </c>
      <c r="CN7" s="1222" t="s">
        <v>9272</v>
      </c>
      <c r="CO7" s="1224" t="s">
        <v>9079</v>
      </c>
      <c r="CP7" s="1248"/>
      <c r="CQ7" s="1262" t="s">
        <v>3753</v>
      </c>
      <c r="CR7" s="1222">
        <v>50.42</v>
      </c>
      <c r="CS7" s="1222" t="s">
        <v>9273</v>
      </c>
      <c r="CT7" s="1222" t="s">
        <v>7831</v>
      </c>
      <c r="CU7" s="1260">
        <v>31.06</v>
      </c>
      <c r="CV7" s="1222">
        <v>30.53</v>
      </c>
      <c r="CW7" s="1280" t="s">
        <v>7310</v>
      </c>
      <c r="CX7" s="1260">
        <v>51.4</v>
      </c>
      <c r="CY7" s="1260">
        <v>57.8</v>
      </c>
      <c r="CZ7" s="1257" t="str">
        <f>HYPERLINK("https://clips.twitch.tv/ClearHardFlyCharlietheUnicorn","17.94")</f>
        <v>17.94</v>
      </c>
      <c r="DA7" s="1222">
        <v>32.63</v>
      </c>
      <c r="DB7" s="1222">
        <v>58.53</v>
      </c>
      <c r="DC7" s="1222">
        <v>35.99</v>
      </c>
      <c r="DD7" s="1248"/>
      <c r="DE7" s="1224" t="s">
        <v>3934</v>
      </c>
      <c r="DF7" s="1222" t="s">
        <v>4315</v>
      </c>
      <c r="DG7" s="1222" t="s">
        <v>9274</v>
      </c>
      <c r="DH7" s="1222" t="s">
        <v>7544</v>
      </c>
      <c r="DI7" s="1222" t="s">
        <v>9275</v>
      </c>
    </row>
    <row r="8">
      <c r="A8" s="1281" t="s">
        <v>5036</v>
      </c>
      <c r="B8" s="1246" t="s">
        <v>9276</v>
      </c>
      <c r="C8" s="1246" t="s">
        <v>9277</v>
      </c>
      <c r="D8" s="1282" t="s">
        <v>9278</v>
      </c>
      <c r="E8" s="1282" t="s">
        <v>7938</v>
      </c>
      <c r="F8" s="1222" t="s">
        <v>5404</v>
      </c>
      <c r="G8" s="1222" t="s">
        <v>9279</v>
      </c>
      <c r="H8" s="1223"/>
      <c r="I8" s="1222" t="s">
        <v>9280</v>
      </c>
      <c r="J8" s="1222">
        <v>50.47</v>
      </c>
      <c r="K8" s="1223"/>
      <c r="L8" s="1222" t="s">
        <v>4323</v>
      </c>
      <c r="M8" s="1222" t="s">
        <v>2638</v>
      </c>
      <c r="N8" s="1222" t="s">
        <v>9223</v>
      </c>
      <c r="O8" s="1222" t="s">
        <v>8778</v>
      </c>
      <c r="P8" s="1222" t="s">
        <v>8568</v>
      </c>
      <c r="Q8" s="1222" t="s">
        <v>9281</v>
      </c>
      <c r="R8" s="1222">
        <v>58.16</v>
      </c>
      <c r="S8" s="1248"/>
      <c r="T8" s="1222"/>
      <c r="U8" s="1222" t="s">
        <v>9282</v>
      </c>
      <c r="V8" s="1222" t="s">
        <v>9283</v>
      </c>
      <c r="W8" s="1283" t="s">
        <v>9284</v>
      </c>
      <c r="X8" s="1222" t="s">
        <v>9285</v>
      </c>
      <c r="Y8" s="1222" t="s">
        <v>9286</v>
      </c>
      <c r="Z8" s="1222" t="s">
        <v>9287</v>
      </c>
      <c r="AA8" s="1222" t="s">
        <v>9288</v>
      </c>
      <c r="AB8" s="1248"/>
      <c r="AC8" s="1222" t="s">
        <v>9289</v>
      </c>
      <c r="AD8" s="1222" t="s">
        <v>9290</v>
      </c>
      <c r="AE8" s="1222" t="s">
        <v>9291</v>
      </c>
      <c r="AF8" s="1222">
        <v>48.54</v>
      </c>
      <c r="AG8" s="1222" t="s">
        <v>9292</v>
      </c>
      <c r="AH8" s="1222" t="s">
        <v>7522</v>
      </c>
      <c r="AI8" s="1222" t="s">
        <v>7080</v>
      </c>
      <c r="AJ8" s="1222">
        <v>49.57</v>
      </c>
      <c r="AK8" s="1248"/>
      <c r="AL8" s="1222" t="s">
        <v>9293</v>
      </c>
      <c r="AM8" s="1222">
        <v>47.96</v>
      </c>
      <c r="AN8" s="1248"/>
      <c r="AO8" s="1222" t="s">
        <v>9294</v>
      </c>
      <c r="AP8" s="1222" t="s">
        <v>5312</v>
      </c>
      <c r="AQ8" s="1222">
        <v>58.86</v>
      </c>
      <c r="AR8" s="1222" t="s">
        <v>9295</v>
      </c>
      <c r="AS8" s="1222" t="s">
        <v>9296</v>
      </c>
      <c r="AT8" s="1222" t="s">
        <v>9297</v>
      </c>
      <c r="AU8" s="1222" t="s">
        <v>9298</v>
      </c>
      <c r="AV8" s="1223"/>
      <c r="AW8" s="1222" t="s">
        <v>9299</v>
      </c>
      <c r="AX8" s="1222" t="s">
        <v>9300</v>
      </c>
      <c r="AY8" s="1222" t="s">
        <v>7101</v>
      </c>
      <c r="AZ8" s="1222" t="s">
        <v>658</v>
      </c>
      <c r="BA8" s="1222" t="s">
        <v>9301</v>
      </c>
      <c r="BB8" s="1222" t="s">
        <v>9302</v>
      </c>
      <c r="BC8" s="1222">
        <v>43.48</v>
      </c>
      <c r="BD8" s="1223"/>
      <c r="BE8" s="1222" t="s">
        <v>9303</v>
      </c>
      <c r="BF8" s="1222" t="s">
        <v>9304</v>
      </c>
      <c r="BG8" s="1222" t="s">
        <v>9305</v>
      </c>
      <c r="BH8" s="1222" t="s">
        <v>9306</v>
      </c>
      <c r="BI8" s="1222" t="s">
        <v>9307</v>
      </c>
      <c r="BJ8" s="1247"/>
      <c r="BK8" s="1222" t="s">
        <v>9308</v>
      </c>
      <c r="BL8" s="1222" t="s">
        <v>9309</v>
      </c>
      <c r="BM8" s="1222" t="s">
        <v>9310</v>
      </c>
      <c r="BN8" s="1222" t="s">
        <v>7875</v>
      </c>
      <c r="BO8" s="1222" t="s">
        <v>9311</v>
      </c>
      <c r="BP8" s="1222" t="s">
        <v>9312</v>
      </c>
      <c r="BQ8" s="1222" t="s">
        <v>9313</v>
      </c>
      <c r="BR8" s="1222" t="s">
        <v>9314</v>
      </c>
      <c r="BS8" s="1222" t="s">
        <v>671</v>
      </c>
      <c r="BT8" s="1222">
        <v>42.95</v>
      </c>
      <c r="BU8" s="1223"/>
      <c r="BV8" s="1222" t="s">
        <v>7158</v>
      </c>
      <c r="BW8" s="1222" t="s">
        <v>9315</v>
      </c>
      <c r="BX8" s="1222" t="s">
        <v>9316</v>
      </c>
      <c r="BY8" s="1222" t="s">
        <v>1053</v>
      </c>
      <c r="BZ8" s="1222" t="s">
        <v>9317</v>
      </c>
      <c r="CA8" s="1223"/>
      <c r="CB8" s="1222" t="s">
        <v>9318</v>
      </c>
      <c r="CC8" s="1222" t="s">
        <v>7812</v>
      </c>
      <c r="CD8" s="1224" t="s">
        <v>4051</v>
      </c>
      <c r="CE8" s="1222" t="s">
        <v>7376</v>
      </c>
      <c r="CF8" s="1223"/>
      <c r="CG8" s="1262" t="s">
        <v>9319</v>
      </c>
      <c r="CH8" s="1222" t="s">
        <v>8429</v>
      </c>
      <c r="CI8" s="1222" t="s">
        <v>9320</v>
      </c>
      <c r="CJ8" s="1222" t="s">
        <v>9321</v>
      </c>
      <c r="CK8" s="1248"/>
      <c r="CL8" s="1222" t="s">
        <v>9322</v>
      </c>
      <c r="CM8" s="1222" t="s">
        <v>2653</v>
      </c>
      <c r="CN8" s="1224" t="s">
        <v>9078</v>
      </c>
      <c r="CO8" s="1222" t="s">
        <v>9323</v>
      </c>
      <c r="CP8" s="1248"/>
      <c r="CQ8" s="1222" t="s">
        <v>9324</v>
      </c>
      <c r="CR8" s="1222">
        <v>48.47</v>
      </c>
      <c r="CS8" s="1222" t="s">
        <v>244</v>
      </c>
      <c r="CT8" s="1280" t="str">
        <f>HYPERLINK("https://youtu.be/Oh88dv14xO0?t=5767","1:31.46")</f>
        <v>1:31.46</v>
      </c>
      <c r="CU8" s="1222">
        <v>31.55</v>
      </c>
      <c r="CV8" s="1222">
        <v>25.22</v>
      </c>
      <c r="CW8" s="1222" t="s">
        <v>9062</v>
      </c>
      <c r="CX8" s="1222">
        <v>49.16</v>
      </c>
      <c r="CY8" s="1222">
        <v>58.92</v>
      </c>
      <c r="CZ8" s="1222">
        <v>18.39</v>
      </c>
      <c r="DA8" s="1222">
        <v>34.67</v>
      </c>
      <c r="DB8" s="1222" t="s">
        <v>9325</v>
      </c>
      <c r="DC8" s="1222">
        <v>37.8</v>
      </c>
      <c r="DD8" s="1223"/>
      <c r="DE8" s="1222" t="s">
        <v>9326</v>
      </c>
      <c r="DF8" s="1222" t="s">
        <v>7705</v>
      </c>
      <c r="DG8" s="1222" t="s">
        <v>9327</v>
      </c>
      <c r="DH8" s="1222" t="s">
        <v>9328</v>
      </c>
      <c r="DI8" s="1262" t="s">
        <v>9329</v>
      </c>
    </row>
    <row r="9">
      <c r="A9" s="1284" t="s">
        <v>9330</v>
      </c>
      <c r="B9" s="1246" t="s">
        <v>9331</v>
      </c>
      <c r="C9" s="1246" t="s">
        <v>9332</v>
      </c>
      <c r="D9" s="1282" t="s">
        <v>9333</v>
      </c>
      <c r="E9" s="1282" t="s">
        <v>9334</v>
      </c>
      <c r="F9" s="1222" t="s">
        <v>9335</v>
      </c>
      <c r="G9" s="1224" t="s">
        <v>9044</v>
      </c>
      <c r="H9" s="1223"/>
      <c r="I9" s="1222" t="s">
        <v>9336</v>
      </c>
      <c r="J9" s="1222">
        <v>49.6</v>
      </c>
      <c r="K9" s="1223"/>
      <c r="L9" s="1222" t="s">
        <v>9337</v>
      </c>
      <c r="M9" s="1222" t="s">
        <v>9338</v>
      </c>
      <c r="N9" s="1222" t="s">
        <v>9339</v>
      </c>
      <c r="O9" s="1222" t="s">
        <v>9340</v>
      </c>
      <c r="P9" s="1257" t="str">
        <f>HYPERLINK("https://youtu.be/h57IX5GPya0","1:28.21")</f>
        <v>1:28.21</v>
      </c>
      <c r="Q9" s="1222" t="s">
        <v>9341</v>
      </c>
      <c r="R9" s="1222">
        <v>57.5</v>
      </c>
      <c r="S9" s="1248"/>
      <c r="T9" s="1222" t="s">
        <v>9342</v>
      </c>
      <c r="U9" s="1258" t="s">
        <v>5198</v>
      </c>
      <c r="V9" s="1222" t="s">
        <v>9343</v>
      </c>
      <c r="W9" s="1222" t="s">
        <v>9344</v>
      </c>
      <c r="X9" s="1222" t="s">
        <v>9345</v>
      </c>
      <c r="Y9" s="1222" t="s">
        <v>9346</v>
      </c>
      <c r="Z9" s="1222" t="s">
        <v>9347</v>
      </c>
      <c r="AA9" s="1222" t="s">
        <v>9348</v>
      </c>
      <c r="AB9" s="1248"/>
      <c r="AC9" s="1222" t="s">
        <v>9340</v>
      </c>
      <c r="AD9" s="1222" t="s">
        <v>9349</v>
      </c>
      <c r="AE9" s="1222" t="s">
        <v>9350</v>
      </c>
      <c r="AF9" s="1222">
        <v>48.7</v>
      </c>
      <c r="AG9" s="1222" t="s">
        <v>9351</v>
      </c>
      <c r="AH9" s="1222" t="s">
        <v>9352</v>
      </c>
      <c r="AI9" s="1222" t="s">
        <v>9343</v>
      </c>
      <c r="AJ9" s="1222">
        <v>49.6</v>
      </c>
      <c r="AK9" s="1278"/>
      <c r="AL9" s="1222" t="s">
        <v>9353</v>
      </c>
      <c r="AM9" s="1222">
        <v>48.0</v>
      </c>
      <c r="AN9" s="1278"/>
      <c r="AO9" s="1258" t="str">
        <f>HYPERLINK("https://youtu.be/L8ezWAWF-o8","2:34.80")</f>
        <v>2:34.80</v>
      </c>
      <c r="AP9" s="1222" t="s">
        <v>9354</v>
      </c>
      <c r="AQ9" s="1222">
        <v>59.2</v>
      </c>
      <c r="AR9" s="1222" t="s">
        <v>9355</v>
      </c>
      <c r="AS9" s="1222" t="s">
        <v>9356</v>
      </c>
      <c r="AT9" s="1222" t="s">
        <v>9357</v>
      </c>
      <c r="AU9" s="1257" t="str">
        <f>HYPERLINK("https://youtu.be/i6TTYmFcTP4","1:03.40")</f>
        <v>1:03.40</v>
      </c>
      <c r="AV9" s="1285"/>
      <c r="AW9" s="1222" t="s">
        <v>9358</v>
      </c>
      <c r="AX9" s="1222" t="s">
        <v>9359</v>
      </c>
      <c r="AY9" s="1222" t="s">
        <v>9360</v>
      </c>
      <c r="AZ9" s="1222" t="s">
        <v>9361</v>
      </c>
      <c r="BA9" s="1222" t="s">
        <v>9362</v>
      </c>
      <c r="BB9" s="1222" t="s">
        <v>9363</v>
      </c>
      <c r="BC9" s="1222">
        <v>47.0</v>
      </c>
      <c r="BD9" s="1223"/>
      <c r="BE9" s="1222" t="s">
        <v>9364</v>
      </c>
      <c r="BF9" s="1222" t="s">
        <v>9365</v>
      </c>
      <c r="BG9" s="1257" t="str">
        <f>HYPERLINK("https://youtu.be/EhBiOMAiPUY","2:06.10*")</f>
        <v>2:06.10*</v>
      </c>
      <c r="BH9" s="1222" t="s">
        <v>9366</v>
      </c>
      <c r="BI9" s="1222" t="s">
        <v>9367</v>
      </c>
      <c r="BJ9" s="1223"/>
      <c r="BK9" s="1222" t="s">
        <v>9368</v>
      </c>
      <c r="BL9" s="1222" t="s">
        <v>9369</v>
      </c>
      <c r="BM9" s="1222" t="s">
        <v>9370</v>
      </c>
      <c r="BN9" s="1222" t="s">
        <v>9371</v>
      </c>
      <c r="BO9" s="1222" t="s">
        <v>9372</v>
      </c>
      <c r="BP9" s="1222" t="s">
        <v>9373</v>
      </c>
      <c r="BQ9" s="1222" t="s">
        <v>9374</v>
      </c>
      <c r="BR9" s="1222" t="s">
        <v>9375</v>
      </c>
      <c r="BS9" s="1222" t="s">
        <v>9376</v>
      </c>
      <c r="BT9" s="1222">
        <v>42.7</v>
      </c>
      <c r="BU9" s="1247"/>
      <c r="BV9" s="1222" t="s">
        <v>9377</v>
      </c>
      <c r="BW9" s="1222" t="s">
        <v>9378</v>
      </c>
      <c r="BX9" s="1222" t="s">
        <v>9379</v>
      </c>
      <c r="BY9" s="1222" t="s">
        <v>9380</v>
      </c>
      <c r="BZ9" s="1222" t="s">
        <v>9381</v>
      </c>
      <c r="CA9" s="1223"/>
      <c r="CB9" s="1222" t="s">
        <v>9382</v>
      </c>
      <c r="CC9" s="1222" t="s">
        <v>9383</v>
      </c>
      <c r="CD9" s="1222" t="s">
        <v>9384</v>
      </c>
      <c r="CE9" s="1222" t="s">
        <v>7376</v>
      </c>
      <c r="CF9" s="1223"/>
      <c r="CG9" s="1222" t="s">
        <v>9385</v>
      </c>
      <c r="CH9" s="1222" t="s">
        <v>9386</v>
      </c>
      <c r="CI9" s="1222" t="s">
        <v>9387</v>
      </c>
      <c r="CJ9" s="1222" t="s">
        <v>9388</v>
      </c>
      <c r="CK9" s="1248"/>
      <c r="CL9" s="1222" t="s">
        <v>9389</v>
      </c>
      <c r="CM9" s="1222" t="s">
        <v>9390</v>
      </c>
      <c r="CN9" s="1222" t="s">
        <v>9391</v>
      </c>
      <c r="CO9" s="1222" t="s">
        <v>9392</v>
      </c>
      <c r="CP9" s="1248"/>
      <c r="CQ9" s="1222" t="s">
        <v>9393</v>
      </c>
      <c r="CR9" s="1222">
        <v>47.7</v>
      </c>
      <c r="CS9" s="1257" t="str">
        <f>HYPERLINK("https://youtu.be/HFv0OOopKOY","1:56.89")</f>
        <v>1:56.89</v>
      </c>
      <c r="CT9" s="1222" t="s">
        <v>9394</v>
      </c>
      <c r="CU9" s="1222">
        <v>31.2</v>
      </c>
      <c r="CV9" s="1222">
        <v>25.1</v>
      </c>
      <c r="CW9" s="1257" t="s">
        <v>9395</v>
      </c>
      <c r="CX9" s="1222">
        <v>50.1</v>
      </c>
      <c r="CY9" s="1222">
        <v>58.6</v>
      </c>
      <c r="CZ9" s="1222">
        <v>18.4</v>
      </c>
      <c r="DA9" s="1222">
        <v>33.9</v>
      </c>
      <c r="DB9" s="1222" t="s">
        <v>9396</v>
      </c>
      <c r="DC9" s="1222">
        <v>37.5</v>
      </c>
      <c r="DD9" s="1223"/>
      <c r="DE9" s="1222" t="s">
        <v>9397</v>
      </c>
      <c r="DF9" s="1222" t="s">
        <v>9398</v>
      </c>
      <c r="DG9" s="1257" t="str">
        <f>HYPERLINK("https://youtu.be/mRW2v9jUe24","3:49.77")</f>
        <v>3:49.77</v>
      </c>
      <c r="DH9" s="1257" t="str">
        <f>HYPERLINK("https://youtu.be/i_jGbWqSTcU","1:40.01")</f>
        <v>1:40.01</v>
      </c>
      <c r="DI9" s="1222" t="s">
        <v>9399</v>
      </c>
    </row>
    <row r="10">
      <c r="A10" s="1286" t="s">
        <v>5525</v>
      </c>
      <c r="B10" s="1262" t="s">
        <v>9400</v>
      </c>
      <c r="C10" s="1262" t="s">
        <v>9401</v>
      </c>
      <c r="D10" s="1282" t="s">
        <v>9402</v>
      </c>
      <c r="E10" s="1265" t="s">
        <v>1341</v>
      </c>
      <c r="F10" s="1265" t="s">
        <v>9403</v>
      </c>
      <c r="G10" s="1265" t="s">
        <v>9404</v>
      </c>
      <c r="H10" s="1287"/>
      <c r="I10" s="1265" t="s">
        <v>9405</v>
      </c>
      <c r="J10" s="1265" t="s">
        <v>9406</v>
      </c>
      <c r="K10" s="1287"/>
      <c r="L10" s="1265" t="s">
        <v>3262</v>
      </c>
      <c r="M10" s="1265" t="s">
        <v>9407</v>
      </c>
      <c r="N10" s="1265" t="s">
        <v>9408</v>
      </c>
      <c r="O10" s="1222" t="s">
        <v>9409</v>
      </c>
      <c r="P10" s="1265" t="s">
        <v>8005</v>
      </c>
      <c r="Q10" s="1265" t="s">
        <v>9410</v>
      </c>
      <c r="R10" s="1265">
        <v>58.44</v>
      </c>
      <c r="S10" s="1287"/>
      <c r="T10" s="1265" t="s">
        <v>9411</v>
      </c>
      <c r="U10" s="1288" t="str">
        <f>HYPERLINK("https://youtu.be/6RSPdezftqQ","1:54.77")</f>
        <v>1:54.77</v>
      </c>
      <c r="V10" s="1288" t="str">
        <f>HYPERLINK("https://www.youtube.com/watch?v=hnYmjafMZr0","1:17.04")</f>
        <v>1:17.04</v>
      </c>
      <c r="W10" s="1265" t="s">
        <v>9412</v>
      </c>
      <c r="X10" s="1265" t="s">
        <v>7238</v>
      </c>
      <c r="Y10" s="1265" t="s">
        <v>9413</v>
      </c>
      <c r="Z10" s="1265" t="s">
        <v>9414</v>
      </c>
      <c r="AA10" s="1265" t="s">
        <v>9298</v>
      </c>
      <c r="AB10" s="1287"/>
      <c r="AC10" s="1265" t="s">
        <v>9415</v>
      </c>
      <c r="AD10" s="1222" t="s">
        <v>9416</v>
      </c>
      <c r="AE10" s="1265" t="s">
        <v>8697</v>
      </c>
      <c r="AF10" s="1265">
        <v>48.01</v>
      </c>
      <c r="AG10" s="1265" t="s">
        <v>524</v>
      </c>
      <c r="AH10" s="1265" t="s">
        <v>9417</v>
      </c>
      <c r="AI10" s="1265" t="s">
        <v>9418</v>
      </c>
      <c r="AJ10" s="1265">
        <v>49.7</v>
      </c>
      <c r="AK10" s="1287"/>
      <c r="AL10" s="1222" t="s">
        <v>9419</v>
      </c>
      <c r="AM10" s="1222">
        <v>47.91</v>
      </c>
      <c r="AN10" s="1287"/>
      <c r="AO10" s="1265" t="s">
        <v>9420</v>
      </c>
      <c r="AP10" s="1265" t="s">
        <v>7806</v>
      </c>
      <c r="AQ10" s="1265">
        <v>59.24</v>
      </c>
      <c r="AR10" s="1288" t="str">
        <f>HYPERLINK("https://www.youtube.com/watch?v=Nzzlh5o-lN4","1:33.09")</f>
        <v>1:33.09</v>
      </c>
      <c r="AS10" s="1265" t="s">
        <v>9421</v>
      </c>
      <c r="AT10" s="1265" t="s">
        <v>9422</v>
      </c>
      <c r="AU10" s="1265" t="s">
        <v>9423</v>
      </c>
      <c r="AV10" s="1282"/>
      <c r="AW10" s="1265" t="s">
        <v>9424</v>
      </c>
      <c r="AX10" s="1265" t="s">
        <v>9425</v>
      </c>
      <c r="AY10" s="1265" t="s">
        <v>934</v>
      </c>
      <c r="AZ10" s="1265" t="s">
        <v>9426</v>
      </c>
      <c r="BA10" s="1265" t="s">
        <v>5419</v>
      </c>
      <c r="BB10" s="1265" t="s">
        <v>9427</v>
      </c>
      <c r="BC10" s="1265">
        <v>47.0</v>
      </c>
      <c r="BD10" s="1287"/>
      <c r="BE10" s="1265" t="s">
        <v>9428</v>
      </c>
      <c r="BF10" s="1222" t="s">
        <v>9429</v>
      </c>
      <c r="BG10" s="1265" t="s">
        <v>9430</v>
      </c>
      <c r="BH10" s="1265" t="s">
        <v>9431</v>
      </c>
      <c r="BI10" s="1265" t="s">
        <v>9432</v>
      </c>
      <c r="BJ10" s="1287"/>
      <c r="BK10" s="1265" t="s">
        <v>9433</v>
      </c>
      <c r="BL10" s="1222" t="s">
        <v>9434</v>
      </c>
      <c r="BM10" s="1288" t="s">
        <v>9435</v>
      </c>
      <c r="BN10" s="1265" t="s">
        <v>9436</v>
      </c>
      <c r="BO10" s="1289" t="str">
        <f>HYPERLINK("https://www.youtube.com/watch?v=Tc8Wb_X0dBU","1:41.36")</f>
        <v>1:41.36</v>
      </c>
      <c r="BP10" s="1265" t="s">
        <v>9437</v>
      </c>
      <c r="BQ10" s="1265" t="s">
        <v>9438</v>
      </c>
      <c r="BR10" s="1265" t="s">
        <v>9439</v>
      </c>
      <c r="BS10" s="1265" t="s">
        <v>8007</v>
      </c>
      <c r="BT10" s="1265">
        <v>42.8</v>
      </c>
      <c r="BU10" s="1287"/>
      <c r="BV10" s="1265" t="s">
        <v>9440</v>
      </c>
      <c r="BW10" s="1265" t="s">
        <v>9441</v>
      </c>
      <c r="BX10" s="1265" t="s">
        <v>9442</v>
      </c>
      <c r="BY10" s="1265" t="s">
        <v>7960</v>
      </c>
      <c r="BZ10" s="1265" t="s">
        <v>5386</v>
      </c>
      <c r="CA10" s="1287"/>
      <c r="CB10" s="1279" t="s">
        <v>9071</v>
      </c>
      <c r="CC10" s="1289" t="s">
        <v>9072</v>
      </c>
      <c r="CD10" s="1265" t="s">
        <v>9443</v>
      </c>
      <c r="CE10" s="1279">
        <v>49.61</v>
      </c>
      <c r="CF10" s="1287"/>
      <c r="CG10" s="1262" t="s">
        <v>9444</v>
      </c>
      <c r="CH10" s="1265" t="s">
        <v>9445</v>
      </c>
      <c r="CI10" s="1265" t="s">
        <v>9446</v>
      </c>
      <c r="CJ10" s="1222" t="s">
        <v>9447</v>
      </c>
      <c r="CK10" s="1287"/>
      <c r="CL10" s="1265" t="s">
        <v>9448</v>
      </c>
      <c r="CM10" s="1265" t="s">
        <v>6652</v>
      </c>
      <c r="CN10" s="1265" t="s">
        <v>1198</v>
      </c>
      <c r="CO10" s="1265" t="s">
        <v>9449</v>
      </c>
      <c r="CP10" s="1287"/>
      <c r="CQ10" s="1265" t="s">
        <v>9450</v>
      </c>
      <c r="CR10" s="1265">
        <v>49.24</v>
      </c>
      <c r="CS10" s="1222" t="s">
        <v>7376</v>
      </c>
      <c r="CT10" s="1222" t="s">
        <v>9451</v>
      </c>
      <c r="CU10" s="1265">
        <v>31.54</v>
      </c>
      <c r="CV10" s="1265">
        <v>24.99</v>
      </c>
      <c r="CW10" s="1265" t="s">
        <v>9452</v>
      </c>
      <c r="CX10" s="1265">
        <v>49.53</v>
      </c>
      <c r="CY10" s="1265">
        <v>58.76</v>
      </c>
      <c r="CZ10" s="1265">
        <v>18.73</v>
      </c>
      <c r="DA10" s="1265">
        <v>33.98</v>
      </c>
      <c r="DB10" s="1265" t="s">
        <v>9453</v>
      </c>
      <c r="DC10" s="1265">
        <v>37.39</v>
      </c>
      <c r="DD10" s="1287"/>
      <c r="DE10" s="1265" t="s">
        <v>8938</v>
      </c>
      <c r="DF10" s="1265" t="s">
        <v>8219</v>
      </c>
      <c r="DG10" s="1265" t="s">
        <v>9454</v>
      </c>
      <c r="DH10" s="1265" t="s">
        <v>2328</v>
      </c>
      <c r="DI10" s="1265" t="s">
        <v>9455</v>
      </c>
    </row>
    <row r="11">
      <c r="A11" s="1220" t="s">
        <v>5358</v>
      </c>
      <c r="B11" s="1246" t="s">
        <v>9456</v>
      </c>
      <c r="C11" s="1246" t="s">
        <v>9457</v>
      </c>
      <c r="D11" s="1282" t="s">
        <v>9458</v>
      </c>
      <c r="E11" s="1282" t="s">
        <v>9459</v>
      </c>
      <c r="F11" s="1222" t="s">
        <v>9460</v>
      </c>
      <c r="G11" s="1222" t="s">
        <v>5564</v>
      </c>
      <c r="H11" s="1223"/>
      <c r="I11" s="1222" t="s">
        <v>9461</v>
      </c>
      <c r="J11" s="1222">
        <v>50.83</v>
      </c>
      <c r="K11" s="1223"/>
      <c r="L11" s="1222" t="s">
        <v>9462</v>
      </c>
      <c r="M11" s="1222" t="s">
        <v>7684</v>
      </c>
      <c r="N11" s="1222" t="s">
        <v>9463</v>
      </c>
      <c r="O11" s="1222" t="s">
        <v>2948</v>
      </c>
      <c r="P11" s="1222" t="s">
        <v>9464</v>
      </c>
      <c r="Q11" s="1222" t="s">
        <v>9465</v>
      </c>
      <c r="R11" s="1222">
        <v>58.83</v>
      </c>
      <c r="S11" s="1248"/>
      <c r="T11" s="1222" t="s">
        <v>9466</v>
      </c>
      <c r="U11" s="1222" t="s">
        <v>9467</v>
      </c>
      <c r="V11" s="1222" t="s">
        <v>9468</v>
      </c>
      <c r="W11" s="1222" t="s">
        <v>9469</v>
      </c>
      <c r="X11" s="1222" t="s">
        <v>4327</v>
      </c>
      <c r="Y11" s="1222" t="s">
        <v>9470</v>
      </c>
      <c r="Z11" s="1222" t="s">
        <v>9471</v>
      </c>
      <c r="AA11" s="1222" t="s">
        <v>9472</v>
      </c>
      <c r="AB11" s="1248"/>
      <c r="AC11" s="1222" t="s">
        <v>1806</v>
      </c>
      <c r="AD11" s="1222" t="s">
        <v>9473</v>
      </c>
      <c r="AE11" s="1222" t="s">
        <v>9474</v>
      </c>
      <c r="AF11" s="1222">
        <v>47.98</v>
      </c>
      <c r="AG11" s="1222" t="s">
        <v>9475</v>
      </c>
      <c r="AH11" s="1222" t="s">
        <v>7547</v>
      </c>
      <c r="AI11" s="1222" t="s">
        <v>9476</v>
      </c>
      <c r="AJ11" s="1222">
        <v>49.34</v>
      </c>
      <c r="AK11" s="1248"/>
      <c r="AL11" s="1222" t="s">
        <v>9477</v>
      </c>
      <c r="AM11" s="1222">
        <v>48.09</v>
      </c>
      <c r="AN11" s="1248"/>
      <c r="AO11" s="1222" t="s">
        <v>9478</v>
      </c>
      <c r="AP11" s="1222" t="s">
        <v>9479</v>
      </c>
      <c r="AQ11" s="1222">
        <v>58.76</v>
      </c>
      <c r="AR11" s="1222" t="s">
        <v>654</v>
      </c>
      <c r="AS11" s="1222" t="s">
        <v>9480</v>
      </c>
      <c r="AT11" s="1222" t="s">
        <v>9481</v>
      </c>
      <c r="AU11" s="1222" t="s">
        <v>9252</v>
      </c>
      <c r="AV11" s="1223"/>
      <c r="AW11" s="1222" t="s">
        <v>9482</v>
      </c>
      <c r="AX11" s="1222" t="s">
        <v>402</v>
      </c>
      <c r="AY11" s="1222" t="s">
        <v>7100</v>
      </c>
      <c r="AZ11" s="1222" t="s">
        <v>6825</v>
      </c>
      <c r="BA11" s="1222" t="s">
        <v>9483</v>
      </c>
      <c r="BB11" s="1222" t="s">
        <v>6894</v>
      </c>
      <c r="BC11" s="1222">
        <v>47.25</v>
      </c>
      <c r="BD11" s="1223"/>
      <c r="BE11" s="1222" t="s">
        <v>9484</v>
      </c>
      <c r="BF11" s="1222" t="s">
        <v>9485</v>
      </c>
      <c r="BG11" s="1222" t="s">
        <v>7231</v>
      </c>
      <c r="BH11" s="1222" t="s">
        <v>9486</v>
      </c>
      <c r="BI11" s="1222" t="s">
        <v>9487</v>
      </c>
      <c r="BJ11" s="1223"/>
      <c r="BK11" s="1222" t="s">
        <v>9488</v>
      </c>
      <c r="BL11" s="1222" t="s">
        <v>9489</v>
      </c>
      <c r="BM11" s="1222" t="s">
        <v>9490</v>
      </c>
      <c r="BN11" s="1222" t="s">
        <v>9491</v>
      </c>
      <c r="BO11" s="1222" t="s">
        <v>4118</v>
      </c>
      <c r="BP11" s="1222" t="s">
        <v>9492</v>
      </c>
      <c r="BQ11" s="1222" t="s">
        <v>9493</v>
      </c>
      <c r="BR11" s="1222" t="s">
        <v>9494</v>
      </c>
      <c r="BS11" s="1222" t="s">
        <v>8535</v>
      </c>
      <c r="BT11" s="1222">
        <v>43.02</v>
      </c>
      <c r="BU11" s="1223"/>
      <c r="BV11" s="1222" t="s">
        <v>7001</v>
      </c>
      <c r="BW11" s="1222" t="s">
        <v>9495</v>
      </c>
      <c r="BX11" s="1222" t="s">
        <v>9496</v>
      </c>
      <c r="BY11" s="1222">
        <v>1.0</v>
      </c>
      <c r="BZ11" s="1222">
        <v>1.0</v>
      </c>
      <c r="CA11" s="1223"/>
      <c r="CB11" s="1222" t="s">
        <v>9497</v>
      </c>
      <c r="CC11" s="1222" t="s">
        <v>9498</v>
      </c>
      <c r="CD11" s="1222" t="s">
        <v>2392</v>
      </c>
      <c r="CE11" s="1222" t="s">
        <v>7376</v>
      </c>
      <c r="CF11" s="1223"/>
      <c r="CG11" s="1222" t="s">
        <v>8321</v>
      </c>
      <c r="CH11" s="1222" t="s">
        <v>9499</v>
      </c>
      <c r="CI11" s="1222" t="s">
        <v>9500</v>
      </c>
      <c r="CJ11" s="1222" t="s">
        <v>9501</v>
      </c>
      <c r="CK11" s="1248"/>
      <c r="CL11" s="1222" t="s">
        <v>9502</v>
      </c>
      <c r="CM11" s="1222" t="s">
        <v>9503</v>
      </c>
      <c r="CN11" s="1222" t="s">
        <v>9504</v>
      </c>
      <c r="CO11" s="1222" t="s">
        <v>9505</v>
      </c>
      <c r="CP11" s="1248"/>
      <c r="CQ11" s="1222" t="s">
        <v>9506</v>
      </c>
      <c r="CR11" s="1222">
        <v>48.29</v>
      </c>
      <c r="CS11" s="1222" t="s">
        <v>3951</v>
      </c>
      <c r="CT11" s="1222" t="s">
        <v>8169</v>
      </c>
      <c r="CU11" s="1222">
        <v>31.61</v>
      </c>
      <c r="CV11" s="1222">
        <v>25.3</v>
      </c>
      <c r="CW11" s="1222" t="s">
        <v>9507</v>
      </c>
      <c r="CX11" s="1222">
        <v>49.98</v>
      </c>
      <c r="CY11" s="1222">
        <v>59.24</v>
      </c>
      <c r="CZ11" s="1222">
        <v>18.47</v>
      </c>
      <c r="DA11" s="1222">
        <v>33.91</v>
      </c>
      <c r="DB11" s="1222" t="s">
        <v>9508</v>
      </c>
      <c r="DC11" s="1222">
        <v>37.05</v>
      </c>
      <c r="DD11" s="1247"/>
      <c r="DE11" s="1222" t="s">
        <v>9509</v>
      </c>
      <c r="DF11" s="1222" t="s">
        <v>9510</v>
      </c>
      <c r="DG11" s="1222" t="s">
        <v>9511</v>
      </c>
      <c r="DH11" s="1222" t="s">
        <v>9512</v>
      </c>
      <c r="DI11" s="1222" t="s">
        <v>9513</v>
      </c>
    </row>
    <row r="12">
      <c r="A12" s="1220" t="s">
        <v>9514</v>
      </c>
      <c r="B12" s="1246" t="s">
        <v>9515</v>
      </c>
      <c r="C12" s="1246" t="s">
        <v>9516</v>
      </c>
      <c r="D12" s="1282" t="s">
        <v>9517</v>
      </c>
      <c r="E12" s="1282" t="s">
        <v>1944</v>
      </c>
      <c r="F12" s="1222" t="s">
        <v>9518</v>
      </c>
      <c r="G12" s="1222" t="s">
        <v>9519</v>
      </c>
      <c r="H12" s="1223"/>
      <c r="I12" s="1222" t="s">
        <v>9520</v>
      </c>
      <c r="J12" s="1290" t="s">
        <v>9521</v>
      </c>
      <c r="K12" s="1223"/>
      <c r="L12" s="1222" t="s">
        <v>9476</v>
      </c>
      <c r="M12" s="1222" t="s">
        <v>6998</v>
      </c>
      <c r="N12" s="1222" t="s">
        <v>9522</v>
      </c>
      <c r="O12" s="1222" t="s">
        <v>4444</v>
      </c>
      <c r="P12" s="1222" t="s">
        <v>8605</v>
      </c>
      <c r="Q12" s="1222" t="s">
        <v>9523</v>
      </c>
      <c r="R12" s="1222">
        <v>58.5</v>
      </c>
      <c r="S12" s="1248"/>
      <c r="T12" s="1222" t="s">
        <v>2566</v>
      </c>
      <c r="U12" s="1222" t="s">
        <v>9524</v>
      </c>
      <c r="V12" s="1222" t="s">
        <v>7013</v>
      </c>
      <c r="W12" s="1222" t="s">
        <v>8101</v>
      </c>
      <c r="X12" s="1222" t="s">
        <v>2980</v>
      </c>
      <c r="Y12" s="1222" t="s">
        <v>9525</v>
      </c>
      <c r="Z12" s="1222" t="s">
        <v>9526</v>
      </c>
      <c r="AA12" s="1222" t="s">
        <v>9527</v>
      </c>
      <c r="AB12" s="1248"/>
      <c r="AC12" s="1222" t="s">
        <v>9528</v>
      </c>
      <c r="AD12" s="1222" t="s">
        <v>9529</v>
      </c>
      <c r="AE12" s="1222" t="s">
        <v>9530</v>
      </c>
      <c r="AF12" s="1222">
        <v>48.48</v>
      </c>
      <c r="AG12" s="1222" t="s">
        <v>9531</v>
      </c>
      <c r="AH12" s="1222" t="s">
        <v>6055</v>
      </c>
      <c r="AI12" s="1222" t="s">
        <v>8246</v>
      </c>
      <c r="AJ12" s="1222">
        <v>49.4</v>
      </c>
      <c r="AK12" s="1248"/>
      <c r="AL12" s="1222" t="s">
        <v>9532</v>
      </c>
      <c r="AM12" s="1222">
        <v>48.12</v>
      </c>
      <c r="AN12" s="1248"/>
      <c r="AO12" s="1222" t="s">
        <v>9533</v>
      </c>
      <c r="AP12" s="1222" t="s">
        <v>9534</v>
      </c>
      <c r="AQ12" s="1222">
        <v>59.16</v>
      </c>
      <c r="AR12" s="1222" t="s">
        <v>9535</v>
      </c>
      <c r="AS12" s="1222" t="s">
        <v>9536</v>
      </c>
      <c r="AT12" s="1222" t="s">
        <v>9537</v>
      </c>
      <c r="AU12" s="1222" t="s">
        <v>9538</v>
      </c>
      <c r="AV12" s="1223"/>
      <c r="AW12" s="1222" t="s">
        <v>9539</v>
      </c>
      <c r="AX12" s="1222" t="s">
        <v>5891</v>
      </c>
      <c r="AY12" s="1222" t="s">
        <v>8222</v>
      </c>
      <c r="AZ12" s="1222" t="s">
        <v>9257</v>
      </c>
      <c r="BA12" s="1222" t="s">
        <v>9540</v>
      </c>
      <c r="BB12" s="1222" t="s">
        <v>2349</v>
      </c>
      <c r="BC12" s="1222">
        <v>47.11</v>
      </c>
      <c r="BD12" s="1223"/>
      <c r="BE12" s="1222" t="s">
        <v>9541</v>
      </c>
      <c r="BF12" s="1222" t="s">
        <v>9542</v>
      </c>
      <c r="BG12" s="1222" t="s">
        <v>9543</v>
      </c>
      <c r="BH12" s="1222" t="s">
        <v>9544</v>
      </c>
      <c r="BI12" s="1222" t="s">
        <v>9545</v>
      </c>
      <c r="BJ12" s="1223"/>
      <c r="BK12" s="1222" t="s">
        <v>9546</v>
      </c>
      <c r="BL12" s="1222" t="s">
        <v>9547</v>
      </c>
      <c r="BM12" s="1222" t="s">
        <v>9548</v>
      </c>
      <c r="BN12" s="1222" t="s">
        <v>7970</v>
      </c>
      <c r="BO12" s="1222" t="s">
        <v>9549</v>
      </c>
      <c r="BP12" s="1222" t="s">
        <v>8122</v>
      </c>
      <c r="BQ12" s="1222" t="s">
        <v>9550</v>
      </c>
      <c r="BR12" s="1222" t="s">
        <v>5568</v>
      </c>
      <c r="BS12" s="1222" t="s">
        <v>8075</v>
      </c>
      <c r="BT12" s="1222">
        <v>42.79</v>
      </c>
      <c r="BU12" s="1223"/>
      <c r="BV12" s="1222" t="s">
        <v>9551</v>
      </c>
      <c r="BW12" s="1222" t="s">
        <v>9552</v>
      </c>
      <c r="BX12" s="1222" t="s">
        <v>9553</v>
      </c>
      <c r="BY12" s="1222" t="s">
        <v>9554</v>
      </c>
      <c r="BZ12" s="1222" t="s">
        <v>4805</v>
      </c>
      <c r="CA12" s="1223"/>
      <c r="CB12" s="1222" t="s">
        <v>9555</v>
      </c>
      <c r="CC12" s="1222" t="s">
        <v>4397</v>
      </c>
      <c r="CD12" s="1222" t="s">
        <v>1750</v>
      </c>
      <c r="CE12" s="1222" t="s">
        <v>7376</v>
      </c>
      <c r="CF12" s="1223"/>
      <c r="CG12" s="1222" t="s">
        <v>9556</v>
      </c>
      <c r="CH12" s="1224" t="s">
        <v>9073</v>
      </c>
      <c r="CI12" s="1222" t="s">
        <v>9557</v>
      </c>
      <c r="CJ12" s="1222" t="s">
        <v>9558</v>
      </c>
      <c r="CK12" s="1248"/>
      <c r="CL12" s="1222" t="s">
        <v>9559</v>
      </c>
      <c r="CM12" s="1222" t="s">
        <v>9560</v>
      </c>
      <c r="CN12" s="1222" t="s">
        <v>9561</v>
      </c>
      <c r="CO12" s="1222" t="s">
        <v>9562</v>
      </c>
      <c r="CP12" s="1248"/>
      <c r="CQ12" s="1222" t="s">
        <v>9563</v>
      </c>
      <c r="CR12" s="1222">
        <v>48.19</v>
      </c>
      <c r="CS12" s="1258" t="str">
        <f>HYPERLINK("https://www.youtube.com/watch?v=ULSYbWi59rw","1:54.11")</f>
        <v>1:54.11</v>
      </c>
      <c r="CT12" s="1222" t="s">
        <v>8053</v>
      </c>
      <c r="CU12" s="1222">
        <v>31.53</v>
      </c>
      <c r="CV12" s="1222">
        <v>25.35</v>
      </c>
      <c r="CW12" s="1222" t="s">
        <v>3754</v>
      </c>
      <c r="CX12" s="1222">
        <v>50.39</v>
      </c>
      <c r="CY12" s="1222">
        <v>58.75</v>
      </c>
      <c r="CZ12" s="1222">
        <v>18.5</v>
      </c>
      <c r="DA12" s="1222">
        <v>33.67</v>
      </c>
      <c r="DB12" s="1222" t="s">
        <v>9564</v>
      </c>
      <c r="DC12" s="1222">
        <v>37.76</v>
      </c>
      <c r="DD12" s="1223"/>
      <c r="DE12" s="1222" t="s">
        <v>8528</v>
      </c>
      <c r="DF12" s="1222" t="s">
        <v>7731</v>
      </c>
      <c r="DG12" s="1222" t="s">
        <v>9565</v>
      </c>
      <c r="DH12" s="1222" t="s">
        <v>9566</v>
      </c>
      <c r="DI12" s="1222" t="s">
        <v>9567</v>
      </c>
    </row>
    <row r="13">
      <c r="A13" s="1281" t="s">
        <v>7222</v>
      </c>
      <c r="B13" s="1290" t="s">
        <v>9568</v>
      </c>
      <c r="C13" s="1246" t="s">
        <v>9569</v>
      </c>
      <c r="D13" s="1282" t="s">
        <v>9570</v>
      </c>
      <c r="E13" s="1282" t="s">
        <v>199</v>
      </c>
      <c r="F13" s="1222" t="s">
        <v>5506</v>
      </c>
      <c r="G13" s="1222" t="s">
        <v>9571</v>
      </c>
      <c r="H13" s="1223"/>
      <c r="I13" s="1222" t="s">
        <v>9572</v>
      </c>
      <c r="J13" s="1222">
        <v>52.24</v>
      </c>
      <c r="K13" s="1223"/>
      <c r="L13" s="1222" t="s">
        <v>8020</v>
      </c>
      <c r="M13" s="1222" t="s">
        <v>8444</v>
      </c>
      <c r="N13" s="1222" t="s">
        <v>9573</v>
      </c>
      <c r="O13" s="1222" t="s">
        <v>8917</v>
      </c>
      <c r="P13" s="1222" t="s">
        <v>9574</v>
      </c>
      <c r="Q13" s="1222" t="s">
        <v>9575</v>
      </c>
      <c r="R13" s="1222">
        <v>58.93</v>
      </c>
      <c r="S13" s="1248"/>
      <c r="T13" s="1222" t="s">
        <v>9576</v>
      </c>
      <c r="U13" s="1222" t="s">
        <v>3161</v>
      </c>
      <c r="V13" s="1222" t="s">
        <v>5473</v>
      </c>
      <c r="W13" s="1222" t="s">
        <v>9577</v>
      </c>
      <c r="X13" s="1222" t="s">
        <v>1675</v>
      </c>
      <c r="Y13" s="1222" t="s">
        <v>9578</v>
      </c>
      <c r="Z13" s="1222" t="s">
        <v>9579</v>
      </c>
      <c r="AA13" s="1222" t="s">
        <v>9580</v>
      </c>
      <c r="AB13" s="1248"/>
      <c r="AC13" s="1222" t="s">
        <v>1603</v>
      </c>
      <c r="AD13" s="1222" t="s">
        <v>9581</v>
      </c>
      <c r="AE13" s="1222" t="s">
        <v>9582</v>
      </c>
      <c r="AF13" s="1222">
        <v>49.08</v>
      </c>
      <c r="AG13" s="1222" t="s">
        <v>3507</v>
      </c>
      <c r="AH13" s="1222" t="s">
        <v>2200</v>
      </c>
      <c r="AI13" s="1222" t="s">
        <v>8313</v>
      </c>
      <c r="AJ13" s="1222">
        <v>53.54</v>
      </c>
      <c r="AK13" s="1248"/>
      <c r="AL13" s="1222" t="s">
        <v>7719</v>
      </c>
      <c r="AM13" s="1222">
        <v>50.17</v>
      </c>
      <c r="AN13" s="1248"/>
      <c r="AO13" s="1222" t="s">
        <v>9583</v>
      </c>
      <c r="AP13" s="1222" t="s">
        <v>4764</v>
      </c>
      <c r="AQ13" s="1222">
        <v>59.52</v>
      </c>
      <c r="AR13" s="1222" t="s">
        <v>9584</v>
      </c>
      <c r="AS13" s="1222" t="s">
        <v>9585</v>
      </c>
      <c r="AT13" s="1222" t="s">
        <v>9586</v>
      </c>
      <c r="AU13" s="1222" t="s">
        <v>5469</v>
      </c>
      <c r="AV13" s="1223"/>
      <c r="AW13" s="1222" t="s">
        <v>9587</v>
      </c>
      <c r="AX13" s="1222" t="s">
        <v>9588</v>
      </c>
      <c r="AY13" s="1222" t="s">
        <v>8136</v>
      </c>
      <c r="AZ13" s="1222" t="s">
        <v>9589</v>
      </c>
      <c r="BA13" s="1222" t="s">
        <v>8344</v>
      </c>
      <c r="BB13" s="1222" t="s">
        <v>8281</v>
      </c>
      <c r="BC13" s="1222">
        <v>47.09</v>
      </c>
      <c r="BD13" s="1223"/>
      <c r="BE13" s="1222" t="s">
        <v>9590</v>
      </c>
      <c r="BF13" s="1222" t="s">
        <v>9591</v>
      </c>
      <c r="BG13" s="1222" t="s">
        <v>9592</v>
      </c>
      <c r="BH13" s="1222" t="s">
        <v>9593</v>
      </c>
      <c r="BI13" s="1222" t="s">
        <v>9594</v>
      </c>
      <c r="BJ13" s="1223"/>
      <c r="BK13" s="1222" t="s">
        <v>9595</v>
      </c>
      <c r="BL13" s="1222" t="s">
        <v>9596</v>
      </c>
      <c r="BM13" s="1222" t="s">
        <v>9597</v>
      </c>
      <c r="BN13" s="1222" t="s">
        <v>7406</v>
      </c>
      <c r="BO13" s="1222" t="s">
        <v>9598</v>
      </c>
      <c r="BP13" s="1222" t="s">
        <v>4654</v>
      </c>
      <c r="BQ13" s="1222" t="s">
        <v>9599</v>
      </c>
      <c r="BR13" s="1222" t="s">
        <v>1247</v>
      </c>
      <c r="BS13" s="1222" t="s">
        <v>9600</v>
      </c>
      <c r="BT13" s="1222">
        <v>43.23</v>
      </c>
      <c r="BU13" s="1223"/>
      <c r="BV13" s="1222" t="s">
        <v>9601</v>
      </c>
      <c r="BW13" s="1222" t="s">
        <v>7376</v>
      </c>
      <c r="BX13" s="1222" t="s">
        <v>7376</v>
      </c>
      <c r="BY13" s="1222" t="s">
        <v>9602</v>
      </c>
      <c r="BZ13" s="1222" t="s">
        <v>9215</v>
      </c>
      <c r="CA13" s="1223"/>
      <c r="CB13" s="1222" t="s">
        <v>9603</v>
      </c>
      <c r="CC13" s="1222" t="s">
        <v>9604</v>
      </c>
      <c r="CD13" s="1222" t="s">
        <v>9605</v>
      </c>
      <c r="CE13" s="1222" t="s">
        <v>7376</v>
      </c>
      <c r="CF13" s="1223"/>
      <c r="CG13" s="1262" t="s">
        <v>1450</v>
      </c>
      <c r="CH13" s="1222" t="s">
        <v>9606</v>
      </c>
      <c r="CI13" s="1222" t="s">
        <v>9607</v>
      </c>
      <c r="CJ13" s="1222" t="s">
        <v>9608</v>
      </c>
      <c r="CK13" s="1248"/>
      <c r="CL13" s="1222" t="s">
        <v>9609</v>
      </c>
      <c r="CM13" s="1222" t="s">
        <v>6848</v>
      </c>
      <c r="CN13" s="1222" t="s">
        <v>9610</v>
      </c>
      <c r="CO13" s="1222" t="s">
        <v>9611</v>
      </c>
      <c r="CP13" s="1248"/>
      <c r="CQ13" s="1222" t="s">
        <v>9612</v>
      </c>
      <c r="CR13" s="1222" t="s">
        <v>4679</v>
      </c>
      <c r="CS13" s="1222" t="s">
        <v>9613</v>
      </c>
      <c r="CT13" s="1222" t="s">
        <v>1280</v>
      </c>
      <c r="CU13" s="1222">
        <v>32.81</v>
      </c>
      <c r="CV13" s="1222">
        <v>26.89</v>
      </c>
      <c r="CW13" s="1222" t="s">
        <v>9614</v>
      </c>
      <c r="CX13" s="1222">
        <v>52.07</v>
      </c>
      <c r="CY13" s="1222">
        <v>59.35</v>
      </c>
      <c r="CZ13" s="1222">
        <v>18.82</v>
      </c>
      <c r="DA13" s="1222">
        <v>34.76</v>
      </c>
      <c r="DB13" s="1222" t="s">
        <v>9615</v>
      </c>
      <c r="DC13" s="1222">
        <v>37.87</v>
      </c>
      <c r="DD13" s="1223"/>
      <c r="DE13" s="1222" t="s">
        <v>7092</v>
      </c>
      <c r="DF13" s="1222" t="s">
        <v>9616</v>
      </c>
      <c r="DG13" s="1222" t="s">
        <v>9617</v>
      </c>
      <c r="DH13" s="1222" t="s">
        <v>8659</v>
      </c>
      <c r="DI13" s="1222" t="s">
        <v>9618</v>
      </c>
    </row>
    <row r="14">
      <c r="A14" s="1220" t="s">
        <v>4986</v>
      </c>
      <c r="B14" s="1246" t="s">
        <v>9619</v>
      </c>
      <c r="C14" s="1246" t="s">
        <v>9620</v>
      </c>
      <c r="D14" s="1265" t="s">
        <v>9621</v>
      </c>
      <c r="E14" s="1265" t="s">
        <v>8498</v>
      </c>
      <c r="F14" s="1265" t="s">
        <v>9622</v>
      </c>
      <c r="G14" s="1265" t="s">
        <v>9623</v>
      </c>
      <c r="H14" s="1223"/>
      <c r="I14" s="1265" t="s">
        <v>9624</v>
      </c>
      <c r="J14" s="1265">
        <v>51.19</v>
      </c>
      <c r="K14" s="1223"/>
      <c r="L14" s="1265" t="s">
        <v>8358</v>
      </c>
      <c r="M14" s="1265" t="s">
        <v>9625</v>
      </c>
      <c r="N14" s="1265" t="s">
        <v>9626</v>
      </c>
      <c r="O14" s="1265" t="s">
        <v>7947</v>
      </c>
      <c r="P14" s="1265" t="s">
        <v>9627</v>
      </c>
      <c r="Q14" s="1265" t="s">
        <v>9628</v>
      </c>
      <c r="R14" s="1265">
        <v>59.16</v>
      </c>
      <c r="S14" s="1248"/>
      <c r="T14" s="1265" t="s">
        <v>6723</v>
      </c>
      <c r="U14" s="1265" t="s">
        <v>9629</v>
      </c>
      <c r="V14" s="1265" t="s">
        <v>7343</v>
      </c>
      <c r="W14" s="1265" t="s">
        <v>2927</v>
      </c>
      <c r="X14" s="1265" t="s">
        <v>7411</v>
      </c>
      <c r="Y14" s="1265" t="s">
        <v>9630</v>
      </c>
      <c r="Z14" s="1265" t="s">
        <v>9631</v>
      </c>
      <c r="AA14" s="1265" t="s">
        <v>9632</v>
      </c>
      <c r="AB14" s="1223"/>
      <c r="AC14" s="1265" t="s">
        <v>5396</v>
      </c>
      <c r="AD14" s="1265" t="s">
        <v>6850</v>
      </c>
      <c r="AE14" s="1265" t="s">
        <v>2262</v>
      </c>
      <c r="AF14" s="1265">
        <v>49.53</v>
      </c>
      <c r="AG14" s="1265" t="s">
        <v>8288</v>
      </c>
      <c r="AH14" s="1265" t="s">
        <v>9633</v>
      </c>
      <c r="AI14" s="1265" t="s">
        <v>3978</v>
      </c>
      <c r="AJ14" s="1265">
        <v>49.63</v>
      </c>
      <c r="AK14" s="1266"/>
      <c r="AL14" s="1265" t="s">
        <v>8442</v>
      </c>
      <c r="AM14" s="1222">
        <v>48.28</v>
      </c>
      <c r="AN14" s="1248"/>
      <c r="AO14" s="1265" t="s">
        <v>9634</v>
      </c>
      <c r="AP14" s="1230" t="s">
        <v>3729</v>
      </c>
      <c r="AQ14" s="1265">
        <v>59.39</v>
      </c>
      <c r="AR14" s="1265" t="s">
        <v>9635</v>
      </c>
      <c r="AS14" s="1265" t="s">
        <v>9636</v>
      </c>
      <c r="AT14" s="1265" t="s">
        <v>9637</v>
      </c>
      <c r="AU14" s="1265" t="s">
        <v>9638</v>
      </c>
      <c r="AV14" s="1226"/>
      <c r="AW14" s="1265" t="s">
        <v>4286</v>
      </c>
      <c r="AX14" s="1265" t="s">
        <v>9288</v>
      </c>
      <c r="AY14" s="1265" t="s">
        <v>3411</v>
      </c>
      <c r="AZ14" s="1265" t="s">
        <v>8032</v>
      </c>
      <c r="BA14" s="1265" t="s">
        <v>7364</v>
      </c>
      <c r="BB14" s="1265" t="s">
        <v>9639</v>
      </c>
      <c r="BC14" s="1265">
        <v>47.02</v>
      </c>
      <c r="BD14" s="1226"/>
      <c r="BE14" s="1265" t="s">
        <v>9640</v>
      </c>
      <c r="BF14" s="1265" t="s">
        <v>9641</v>
      </c>
      <c r="BG14" s="1265" t="s">
        <v>9642</v>
      </c>
      <c r="BH14" s="1265" t="s">
        <v>9643</v>
      </c>
      <c r="BI14" s="1265" t="s">
        <v>5513</v>
      </c>
      <c r="BJ14" s="1236"/>
      <c r="BK14" s="1265" t="s">
        <v>9644</v>
      </c>
      <c r="BL14" s="1265" t="s">
        <v>7730</v>
      </c>
      <c r="BM14" s="1265" t="s">
        <v>9645</v>
      </c>
      <c r="BN14" s="1265" t="s">
        <v>9646</v>
      </c>
      <c r="BO14" s="1265" t="s">
        <v>9647</v>
      </c>
      <c r="BP14" s="1265" t="s">
        <v>9648</v>
      </c>
      <c r="BQ14" s="1265" t="s">
        <v>9649</v>
      </c>
      <c r="BR14" s="1265" t="s">
        <v>1247</v>
      </c>
      <c r="BS14" s="1265" t="s">
        <v>8216</v>
      </c>
      <c r="BT14" s="1265">
        <v>43.21</v>
      </c>
      <c r="BU14" s="1226"/>
      <c r="BV14" s="1265" t="s">
        <v>9650</v>
      </c>
      <c r="BW14" s="1265" t="s">
        <v>9651</v>
      </c>
      <c r="BX14" s="1265" t="s">
        <v>9652</v>
      </c>
      <c r="BY14" s="1265" t="s">
        <v>5434</v>
      </c>
      <c r="BZ14" s="1265" t="s">
        <v>8067</v>
      </c>
      <c r="CA14" s="1236"/>
      <c r="CB14" s="1265" t="s">
        <v>9653</v>
      </c>
      <c r="CC14" s="1265" t="s">
        <v>9654</v>
      </c>
      <c r="CD14" s="1265" t="s">
        <v>9655</v>
      </c>
      <c r="CE14" s="1265" t="s">
        <v>7376</v>
      </c>
      <c r="CF14" s="1226"/>
      <c r="CG14" s="1265" t="s">
        <v>2697</v>
      </c>
      <c r="CH14" s="1265" t="s">
        <v>9656</v>
      </c>
      <c r="CI14" s="1265" t="s">
        <v>9657</v>
      </c>
      <c r="CJ14" s="1265" t="s">
        <v>7744</v>
      </c>
      <c r="CK14" s="1236"/>
      <c r="CL14" s="1265" t="s">
        <v>9658</v>
      </c>
      <c r="CM14" s="1265" t="s">
        <v>9659</v>
      </c>
      <c r="CN14" s="1265" t="s">
        <v>9660</v>
      </c>
      <c r="CO14" s="1265" t="s">
        <v>9661</v>
      </c>
      <c r="CP14" s="1226"/>
      <c r="CQ14" s="1265">
        <v>47.26</v>
      </c>
      <c r="CR14" s="1265">
        <v>53.29</v>
      </c>
      <c r="CS14" s="1265" t="s">
        <v>9662</v>
      </c>
      <c r="CT14" s="1265" t="s">
        <v>2553</v>
      </c>
      <c r="CU14" s="1265">
        <v>31.4</v>
      </c>
      <c r="CV14" s="1265">
        <v>26.15</v>
      </c>
      <c r="CW14" s="1265" t="s">
        <v>9663</v>
      </c>
      <c r="CX14" s="1265">
        <v>50.76</v>
      </c>
      <c r="CY14" s="1265">
        <v>59.63</v>
      </c>
      <c r="CZ14" s="1265">
        <v>18.29</v>
      </c>
      <c r="DA14" s="1265">
        <v>33.84</v>
      </c>
      <c r="DB14" s="1265" t="s">
        <v>2991</v>
      </c>
      <c r="DC14" s="1265">
        <v>38.46</v>
      </c>
      <c r="DD14" s="1236"/>
      <c r="DE14" s="1265" t="s">
        <v>9664</v>
      </c>
      <c r="DF14" s="1265" t="s">
        <v>2331</v>
      </c>
      <c r="DG14" s="1265" t="s">
        <v>9665</v>
      </c>
      <c r="DH14" s="1265" t="s">
        <v>9666</v>
      </c>
      <c r="DI14" s="1265" t="s">
        <v>6348</v>
      </c>
    </row>
    <row r="15">
      <c r="A15" s="1220" t="s">
        <v>2033</v>
      </c>
      <c r="B15" s="1246" t="s">
        <v>9332</v>
      </c>
      <c r="C15" s="1246" t="s">
        <v>9667</v>
      </c>
      <c r="D15" s="1222" t="s">
        <v>9668</v>
      </c>
      <c r="E15" s="1282" t="s">
        <v>9669</v>
      </c>
      <c r="F15" s="1222" t="s">
        <v>4421</v>
      </c>
      <c r="G15" s="1222" t="s">
        <v>9670</v>
      </c>
      <c r="H15" s="1223"/>
      <c r="I15" s="1222" t="s">
        <v>9671</v>
      </c>
      <c r="J15" s="1222">
        <v>48.56</v>
      </c>
      <c r="K15" s="1247"/>
      <c r="L15" s="1222" t="s">
        <v>6150</v>
      </c>
      <c r="M15" s="1222" t="s">
        <v>8182</v>
      </c>
      <c r="N15" s="1222" t="s">
        <v>9672</v>
      </c>
      <c r="O15" s="1222" t="s">
        <v>8330</v>
      </c>
      <c r="P15" s="1222" t="s">
        <v>3692</v>
      </c>
      <c r="Q15" s="1222" t="s">
        <v>3258</v>
      </c>
      <c r="R15" s="1222">
        <v>59.14</v>
      </c>
      <c r="S15" s="1248"/>
      <c r="T15" s="1222" t="s">
        <v>9673</v>
      </c>
      <c r="U15" s="1222" t="s">
        <v>9674</v>
      </c>
      <c r="V15" s="1222" t="s">
        <v>971</v>
      </c>
      <c r="W15" s="1222" t="s">
        <v>9675</v>
      </c>
      <c r="X15" s="1222" t="s">
        <v>8698</v>
      </c>
      <c r="Y15" s="1265" t="s">
        <v>9676</v>
      </c>
      <c r="Z15" s="1222" t="s">
        <v>9677</v>
      </c>
      <c r="AA15" s="1222" t="s">
        <v>9678</v>
      </c>
      <c r="AB15" s="1248"/>
      <c r="AC15" s="1222" t="s">
        <v>7885</v>
      </c>
      <c r="AD15" s="1222" t="s">
        <v>9679</v>
      </c>
      <c r="AE15" s="1222" t="s">
        <v>9680</v>
      </c>
      <c r="AF15" s="1222">
        <v>47.39</v>
      </c>
      <c r="AG15" s="1222" t="s">
        <v>2178</v>
      </c>
      <c r="AH15" s="1222" t="s">
        <v>9681</v>
      </c>
      <c r="AI15" s="1222" t="s">
        <v>7277</v>
      </c>
      <c r="AJ15" s="1265">
        <v>49.56</v>
      </c>
      <c r="AK15" s="1248"/>
      <c r="AL15" s="1222" t="s">
        <v>9682</v>
      </c>
      <c r="AM15" s="1222">
        <v>48.31</v>
      </c>
      <c r="AN15" s="1248"/>
      <c r="AO15" s="1222" t="s">
        <v>9683</v>
      </c>
      <c r="AP15" s="1265" t="s">
        <v>6978</v>
      </c>
      <c r="AQ15" s="1222">
        <v>57.62</v>
      </c>
      <c r="AR15" s="1265" t="s">
        <v>9684</v>
      </c>
      <c r="AS15" s="1265" t="s">
        <v>9685</v>
      </c>
      <c r="AT15" s="1265" t="s">
        <v>9686</v>
      </c>
      <c r="AU15" s="1265" t="s">
        <v>9687</v>
      </c>
      <c r="AV15" s="1223"/>
      <c r="AW15" s="1265" t="s">
        <v>9688</v>
      </c>
      <c r="AX15" s="1222" t="s">
        <v>5081</v>
      </c>
      <c r="AY15" s="1265" t="s">
        <v>9418</v>
      </c>
      <c r="AZ15" s="1265" t="s">
        <v>3295</v>
      </c>
      <c r="BA15" s="1265" t="s">
        <v>9689</v>
      </c>
      <c r="BB15" s="1265" t="s">
        <v>2057</v>
      </c>
      <c r="BC15" s="1222">
        <v>42.96</v>
      </c>
      <c r="BD15" s="1247"/>
      <c r="BE15" s="1222" t="s">
        <v>9163</v>
      </c>
      <c r="BF15" s="1222" t="s">
        <v>9690</v>
      </c>
      <c r="BG15" s="1222" t="s">
        <v>9691</v>
      </c>
      <c r="BH15" s="1222" t="s">
        <v>9692</v>
      </c>
      <c r="BI15" s="1222" t="s">
        <v>3762</v>
      </c>
      <c r="BJ15" s="1223"/>
      <c r="BK15" s="1222" t="s">
        <v>9693</v>
      </c>
      <c r="BL15" s="1222" t="s">
        <v>9694</v>
      </c>
      <c r="BM15" s="1222" t="s">
        <v>9695</v>
      </c>
      <c r="BN15" s="1222" t="s">
        <v>1141</v>
      </c>
      <c r="BO15" s="1222" t="s">
        <v>9696</v>
      </c>
      <c r="BP15" s="1222" t="s">
        <v>9697</v>
      </c>
      <c r="BQ15" s="1222" t="s">
        <v>6825</v>
      </c>
      <c r="BR15" s="1222" t="s">
        <v>9698</v>
      </c>
      <c r="BS15" s="1222" t="s">
        <v>8746</v>
      </c>
      <c r="BT15" s="1222">
        <v>44.22</v>
      </c>
      <c r="BU15" s="1223"/>
      <c r="BV15" s="1222" t="s">
        <v>9699</v>
      </c>
      <c r="BW15" s="1222" t="s">
        <v>9700</v>
      </c>
      <c r="BX15" s="1222" t="s">
        <v>9701</v>
      </c>
      <c r="BY15" s="1222" t="s">
        <v>9702</v>
      </c>
      <c r="BZ15" s="1222" t="s">
        <v>9703</v>
      </c>
      <c r="CA15" s="1223"/>
      <c r="CB15" s="1222" t="s">
        <v>9704</v>
      </c>
      <c r="CC15" s="1222" t="s">
        <v>9705</v>
      </c>
      <c r="CD15" s="1222" t="s">
        <v>9706</v>
      </c>
      <c r="CE15" s="1222" t="s">
        <v>7376</v>
      </c>
      <c r="CF15" s="1223"/>
      <c r="CG15" s="1222" t="s">
        <v>8562</v>
      </c>
      <c r="CH15" s="1222" t="s">
        <v>9707</v>
      </c>
      <c r="CI15" s="1222" t="s">
        <v>9708</v>
      </c>
      <c r="CJ15" s="1222" t="s">
        <v>9709</v>
      </c>
      <c r="CK15" s="1248"/>
      <c r="CL15" s="1222" t="s">
        <v>9710</v>
      </c>
      <c r="CM15" s="1222" t="s">
        <v>8663</v>
      </c>
      <c r="CN15" s="1222" t="s">
        <v>4250</v>
      </c>
      <c r="CO15" s="1222" t="s">
        <v>8260</v>
      </c>
      <c r="CP15" s="1248"/>
      <c r="CQ15" s="1222" t="s">
        <v>9711</v>
      </c>
      <c r="CR15" s="1222">
        <v>54.12</v>
      </c>
      <c r="CS15" s="1222" t="s">
        <v>9712</v>
      </c>
      <c r="CT15" s="1222" t="s">
        <v>9713</v>
      </c>
      <c r="CU15" s="1222">
        <v>31.49</v>
      </c>
      <c r="CV15" s="1222">
        <v>24.9</v>
      </c>
      <c r="CW15" s="1222" t="s">
        <v>9714</v>
      </c>
      <c r="CX15" s="1222">
        <v>53.93</v>
      </c>
      <c r="CY15" s="1222" t="s">
        <v>9715</v>
      </c>
      <c r="CZ15" s="1222">
        <v>18.72</v>
      </c>
      <c r="DA15" s="1222">
        <v>35.39</v>
      </c>
      <c r="DB15" s="1222" t="s">
        <v>9716</v>
      </c>
      <c r="DC15" s="1222">
        <v>38.28</v>
      </c>
      <c r="DD15" s="1223"/>
      <c r="DE15" s="1222" t="s">
        <v>8899</v>
      </c>
      <c r="DF15" s="1222" t="s">
        <v>9717</v>
      </c>
      <c r="DG15" s="1222" t="s">
        <v>9718</v>
      </c>
      <c r="DH15" s="1265" t="s">
        <v>9719</v>
      </c>
      <c r="DI15" s="1222" t="s">
        <v>4235</v>
      </c>
    </row>
    <row r="16">
      <c r="A16" s="1220" t="s">
        <v>1315</v>
      </c>
      <c r="B16" s="1221">
        <v>0.12564814814814815</v>
      </c>
      <c r="C16" s="1221">
        <v>0.13260416666666666</v>
      </c>
      <c r="D16" s="1222" t="s">
        <v>9720</v>
      </c>
      <c r="E16" s="1222" t="s">
        <v>3869</v>
      </c>
      <c r="F16" s="1222" t="s">
        <v>9721</v>
      </c>
      <c r="G16" s="1222" t="s">
        <v>9722</v>
      </c>
      <c r="H16" s="1223"/>
      <c r="I16" s="1222" t="s">
        <v>9723</v>
      </c>
      <c r="J16" s="1222" t="s">
        <v>9724</v>
      </c>
      <c r="K16" s="1223"/>
      <c r="L16" s="1222" t="s">
        <v>9725</v>
      </c>
      <c r="M16" s="1222" t="s">
        <v>3666</v>
      </c>
      <c r="N16" s="1222" t="s">
        <v>9726</v>
      </c>
      <c r="O16" s="1222" t="s">
        <v>9727</v>
      </c>
      <c r="P16" s="1222" t="s">
        <v>9728</v>
      </c>
      <c r="Q16" s="1222" t="s">
        <v>9729</v>
      </c>
      <c r="R16" s="1222">
        <v>59.7</v>
      </c>
      <c r="S16" s="1248"/>
      <c r="T16" s="1222" t="s">
        <v>9730</v>
      </c>
      <c r="U16" s="1222" t="s">
        <v>9731</v>
      </c>
      <c r="V16" s="1222" t="s">
        <v>4228</v>
      </c>
      <c r="W16" s="1222" t="s">
        <v>9732</v>
      </c>
      <c r="X16" s="1222" t="s">
        <v>9733</v>
      </c>
      <c r="Y16" s="1222" t="s">
        <v>9734</v>
      </c>
      <c r="Z16" s="1222" t="s">
        <v>9735</v>
      </c>
      <c r="AA16" s="1222" t="s">
        <v>9736</v>
      </c>
      <c r="AB16" s="1223"/>
      <c r="AC16" s="1242" t="s">
        <v>7337</v>
      </c>
      <c r="AD16" s="1222" t="s">
        <v>9737</v>
      </c>
      <c r="AE16" s="1222" t="s">
        <v>9738</v>
      </c>
      <c r="AF16" s="1222">
        <v>48.08</v>
      </c>
      <c r="AG16" s="1222" t="s">
        <v>329</v>
      </c>
      <c r="AH16" s="1222" t="s">
        <v>8075</v>
      </c>
      <c r="AI16" s="1222" t="s">
        <v>9739</v>
      </c>
      <c r="AJ16" s="1222">
        <v>49.94</v>
      </c>
      <c r="AK16" s="1226"/>
      <c r="AL16" s="1227" t="s">
        <v>9740</v>
      </c>
      <c r="AM16" s="1228">
        <v>48.08</v>
      </c>
      <c r="AN16" s="1223"/>
      <c r="AO16" s="1229" t="s">
        <v>9741</v>
      </c>
      <c r="AP16" s="1230" t="s">
        <v>9556</v>
      </c>
      <c r="AQ16" s="1230">
        <v>59.42</v>
      </c>
      <c r="AR16" s="1230" t="s">
        <v>9742</v>
      </c>
      <c r="AS16" s="1230" t="s">
        <v>9743</v>
      </c>
      <c r="AT16" s="1230" t="s">
        <v>5242</v>
      </c>
      <c r="AU16" s="1230" t="s">
        <v>9744</v>
      </c>
      <c r="AV16" s="1226"/>
      <c r="AW16" s="1230" t="s">
        <v>9745</v>
      </c>
      <c r="AX16" s="1232" t="s">
        <v>9746</v>
      </c>
      <c r="AY16" s="1232" t="s">
        <v>6972</v>
      </c>
      <c r="AZ16" s="1232" t="s">
        <v>9747</v>
      </c>
      <c r="BA16" s="1232" t="s">
        <v>9748</v>
      </c>
      <c r="BB16" s="1232" t="s">
        <v>9749</v>
      </c>
      <c r="BC16" s="1232">
        <v>47.14</v>
      </c>
      <c r="BD16" s="1226"/>
      <c r="BE16" s="1232" t="s">
        <v>9750</v>
      </c>
      <c r="BF16" s="1232" t="s">
        <v>9751</v>
      </c>
      <c r="BG16" s="1235" t="s">
        <v>9752</v>
      </c>
      <c r="BH16" s="1235" t="s">
        <v>9753</v>
      </c>
      <c r="BI16" s="1235" t="s">
        <v>9754</v>
      </c>
      <c r="BJ16" s="1236"/>
      <c r="BK16" s="1229" t="s">
        <v>9755</v>
      </c>
      <c r="BL16" s="1237" t="s">
        <v>9756</v>
      </c>
      <c r="BM16" s="1237" t="s">
        <v>9757</v>
      </c>
      <c r="BN16" s="1237" t="s">
        <v>9057</v>
      </c>
      <c r="BO16" s="1237" t="s">
        <v>7554</v>
      </c>
      <c r="BP16" s="1237" t="s">
        <v>9758</v>
      </c>
      <c r="BQ16" s="1237" t="s">
        <v>9759</v>
      </c>
      <c r="BR16" s="1237" t="s">
        <v>9760</v>
      </c>
      <c r="BS16" s="1237" t="s">
        <v>3946</v>
      </c>
      <c r="BT16" s="1237">
        <v>44.04</v>
      </c>
      <c r="BU16" s="1226"/>
      <c r="BV16" s="1229" t="s">
        <v>7307</v>
      </c>
      <c r="BW16" s="1240" t="s">
        <v>9761</v>
      </c>
      <c r="BX16" s="1240" t="s">
        <v>9762</v>
      </c>
      <c r="BY16" s="1240" t="s">
        <v>2024</v>
      </c>
      <c r="BZ16" s="1240" t="s">
        <v>9763</v>
      </c>
      <c r="CA16" s="1236"/>
      <c r="CB16" s="1235" t="s">
        <v>9764</v>
      </c>
      <c r="CC16" s="1242" t="s">
        <v>9765</v>
      </c>
      <c r="CD16" s="1242" t="s">
        <v>9082</v>
      </c>
      <c r="CE16" s="1242">
        <v>53.69</v>
      </c>
      <c r="CF16" s="1226"/>
      <c r="CG16" s="1240" t="s">
        <v>2745</v>
      </c>
      <c r="CH16" s="1232" t="s">
        <v>8761</v>
      </c>
      <c r="CI16" s="1232" t="s">
        <v>9766</v>
      </c>
      <c r="CJ16" s="1232" t="s">
        <v>8183</v>
      </c>
      <c r="CK16" s="1236"/>
      <c r="CL16" s="1229" t="s">
        <v>9767</v>
      </c>
      <c r="CM16" s="1230" t="s">
        <v>9768</v>
      </c>
      <c r="CN16" s="1230" t="s">
        <v>9769</v>
      </c>
      <c r="CO16" s="1230" t="s">
        <v>9549</v>
      </c>
      <c r="CP16" s="1226"/>
      <c r="CQ16" s="1230">
        <v>47.93</v>
      </c>
      <c r="CR16" s="1274">
        <v>51.75</v>
      </c>
      <c r="CS16" s="1229" t="s">
        <v>255</v>
      </c>
      <c r="CT16" s="1229" t="s">
        <v>5058</v>
      </c>
      <c r="CU16" s="1229">
        <v>33.53</v>
      </c>
      <c r="CV16" s="1229">
        <v>25.44</v>
      </c>
      <c r="CW16" s="1228" t="s">
        <v>9770</v>
      </c>
      <c r="CX16" s="1229">
        <v>49.79</v>
      </c>
      <c r="CY16" s="1229">
        <v>59.13</v>
      </c>
      <c r="CZ16" s="1229">
        <v>18.33</v>
      </c>
      <c r="DA16" s="1229">
        <v>33.76</v>
      </c>
      <c r="DB16" s="1229" t="s">
        <v>9771</v>
      </c>
      <c r="DC16" s="1229">
        <v>37.63</v>
      </c>
      <c r="DD16" s="1236"/>
      <c r="DE16" s="1229" t="s">
        <v>5438</v>
      </c>
      <c r="DF16" s="1227" t="s">
        <v>1675</v>
      </c>
      <c r="DG16" s="1227" t="s">
        <v>9772</v>
      </c>
      <c r="DH16" s="1222" t="s">
        <v>7699</v>
      </c>
      <c r="DI16" s="1274" t="s">
        <v>4136</v>
      </c>
    </row>
    <row r="17">
      <c r="A17" s="1220" t="s">
        <v>5697</v>
      </c>
      <c r="B17" s="1246" t="s">
        <v>9773</v>
      </c>
      <c r="C17" s="1246" t="s">
        <v>9774</v>
      </c>
      <c r="D17" s="1222" t="s">
        <v>9775</v>
      </c>
      <c r="E17" s="1265" t="s">
        <v>6943</v>
      </c>
      <c r="F17" s="1265" t="s">
        <v>9156</v>
      </c>
      <c r="G17" s="1222" t="s">
        <v>9776</v>
      </c>
      <c r="H17" s="1223"/>
      <c r="I17" s="1222" t="s">
        <v>9777</v>
      </c>
      <c r="J17" s="1222">
        <v>50.41</v>
      </c>
      <c r="K17" s="1223"/>
      <c r="L17" s="1222" t="s">
        <v>9778</v>
      </c>
      <c r="M17" s="1222" t="s">
        <v>3347</v>
      </c>
      <c r="N17" s="1222" t="s">
        <v>9779</v>
      </c>
      <c r="O17" s="1265" t="s">
        <v>9780</v>
      </c>
      <c r="P17" s="1222" t="s">
        <v>9781</v>
      </c>
      <c r="Q17" s="1222" t="s">
        <v>9782</v>
      </c>
      <c r="R17" s="1222">
        <v>58.97</v>
      </c>
      <c r="S17" s="1248"/>
      <c r="T17" s="1222" t="s">
        <v>9783</v>
      </c>
      <c r="U17" s="1222" t="s">
        <v>9784</v>
      </c>
      <c r="V17" s="1265" t="s">
        <v>7668</v>
      </c>
      <c r="W17" s="1265" t="s">
        <v>9785</v>
      </c>
      <c r="X17" s="1265" t="s">
        <v>7433</v>
      </c>
      <c r="Y17" s="1265" t="s">
        <v>9786</v>
      </c>
      <c r="Z17" s="1222"/>
      <c r="AA17" s="1222"/>
      <c r="AB17" s="1223"/>
      <c r="AC17" s="1265" t="s">
        <v>4946</v>
      </c>
      <c r="AD17" s="1265" t="s">
        <v>9787</v>
      </c>
      <c r="AE17" s="1265" t="s">
        <v>9291</v>
      </c>
      <c r="AF17" s="1265">
        <v>47.24</v>
      </c>
      <c r="AG17" s="1265" t="s">
        <v>759</v>
      </c>
      <c r="AH17" s="1265" t="s">
        <v>7435</v>
      </c>
      <c r="AI17" s="1222" t="s">
        <v>1228</v>
      </c>
      <c r="AJ17" s="1265">
        <v>49.92</v>
      </c>
      <c r="AK17" s="1266"/>
      <c r="AL17" s="1265" t="s">
        <v>9788</v>
      </c>
      <c r="AM17" s="1272">
        <v>47.81</v>
      </c>
      <c r="AN17" s="1248"/>
      <c r="AO17" s="1265" t="s">
        <v>9789</v>
      </c>
      <c r="AP17" s="1265" t="s">
        <v>8005</v>
      </c>
      <c r="AQ17" s="1265">
        <v>58.95</v>
      </c>
      <c r="AR17" s="1230" t="s">
        <v>347</v>
      </c>
      <c r="AS17" s="1265" t="s">
        <v>9790</v>
      </c>
      <c r="AT17" s="1230" t="s">
        <v>9791</v>
      </c>
      <c r="AU17" s="1265" t="s">
        <v>9687</v>
      </c>
      <c r="AV17" s="1226"/>
      <c r="AW17" s="1265" t="s">
        <v>9792</v>
      </c>
      <c r="AX17" s="1232" t="s">
        <v>9793</v>
      </c>
      <c r="AY17" s="1265" t="s">
        <v>934</v>
      </c>
      <c r="AZ17" s="1265" t="s">
        <v>9794</v>
      </c>
      <c r="BA17" s="1265" t="s">
        <v>5375</v>
      </c>
      <c r="BB17" s="1265" t="s">
        <v>7444</v>
      </c>
      <c r="BC17" s="1265">
        <v>47.03</v>
      </c>
      <c r="BD17" s="1226"/>
      <c r="BE17" s="1265" t="s">
        <v>9795</v>
      </c>
      <c r="BF17" s="1265" t="s">
        <v>9796</v>
      </c>
      <c r="BG17" s="1265" t="s">
        <v>9797</v>
      </c>
      <c r="BH17" s="1235" t="s">
        <v>470</v>
      </c>
      <c r="BI17" s="1235" t="s">
        <v>9798</v>
      </c>
      <c r="BJ17" s="1236"/>
      <c r="BK17" s="1229" t="s">
        <v>9799</v>
      </c>
      <c r="BL17" s="1237" t="s">
        <v>4748</v>
      </c>
      <c r="BM17" s="1265" t="s">
        <v>5589</v>
      </c>
      <c r="BN17" s="1237" t="s">
        <v>7894</v>
      </c>
      <c r="BO17" s="1237" t="s">
        <v>9800</v>
      </c>
      <c r="BP17" s="1237" t="s">
        <v>9801</v>
      </c>
      <c r="BQ17" s="1237" t="s">
        <v>9802</v>
      </c>
      <c r="BR17" s="1265" t="s">
        <v>9803</v>
      </c>
      <c r="BS17" s="1237" t="s">
        <v>9804</v>
      </c>
      <c r="BT17" s="1237">
        <v>43.28</v>
      </c>
      <c r="BU17" s="1226"/>
      <c r="BV17" s="1229" t="s">
        <v>9805</v>
      </c>
      <c r="BW17" s="1240"/>
      <c r="BX17" s="1240"/>
      <c r="BY17" s="1240"/>
      <c r="BZ17" s="1240" t="s">
        <v>9806</v>
      </c>
      <c r="CA17" s="1236"/>
      <c r="CB17" s="1235"/>
      <c r="CC17" s="1242" t="s">
        <v>1704</v>
      </c>
      <c r="CD17" s="1242"/>
      <c r="CE17" s="1291">
        <v>53.3</v>
      </c>
      <c r="CF17" s="1226"/>
      <c r="CG17" s="1240" t="s">
        <v>3275</v>
      </c>
      <c r="CH17" s="1232" t="s">
        <v>8771</v>
      </c>
      <c r="CI17" s="1265" t="s">
        <v>9807</v>
      </c>
      <c r="CJ17" s="1232" t="s">
        <v>9808</v>
      </c>
      <c r="CK17" s="1236"/>
      <c r="CL17" s="1265" t="s">
        <v>9809</v>
      </c>
      <c r="CM17" s="1230" t="s">
        <v>9810</v>
      </c>
      <c r="CN17" s="1265" t="s">
        <v>9811</v>
      </c>
      <c r="CO17" s="1265" t="s">
        <v>5088</v>
      </c>
      <c r="CP17" s="1226"/>
      <c r="CQ17" s="1265">
        <v>52.79</v>
      </c>
      <c r="CR17" s="1265" t="s">
        <v>999</v>
      </c>
      <c r="CS17" s="1264" t="s">
        <v>9812</v>
      </c>
      <c r="CT17" s="1229" t="s">
        <v>8642</v>
      </c>
      <c r="CU17" s="1229">
        <v>33.06</v>
      </c>
      <c r="CV17" s="1265">
        <v>24.78</v>
      </c>
      <c r="CW17" s="1265" t="s">
        <v>7683</v>
      </c>
      <c r="CX17" s="1229">
        <v>51.72</v>
      </c>
      <c r="CY17" s="1265">
        <v>59.46</v>
      </c>
      <c r="CZ17" s="1292">
        <v>19.0</v>
      </c>
      <c r="DA17" s="1293">
        <v>33.3</v>
      </c>
      <c r="DB17" s="1265" t="s">
        <v>9813</v>
      </c>
      <c r="DC17" s="1229">
        <v>37.62</v>
      </c>
      <c r="DD17" s="1236"/>
      <c r="DE17" s="1265" t="s">
        <v>154</v>
      </c>
      <c r="DF17" s="1265" t="s">
        <v>6056</v>
      </c>
      <c r="DG17" s="1227" t="s">
        <v>9814</v>
      </c>
      <c r="DH17" s="1265" t="s">
        <v>8344</v>
      </c>
      <c r="DI17" s="1265" t="s">
        <v>9815</v>
      </c>
    </row>
    <row r="18">
      <c r="A18" s="1220"/>
      <c r="B18" s="1221"/>
      <c r="C18" s="1294"/>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95"/>
      <c r="AD18" s="1222"/>
      <c r="AE18" s="1222"/>
      <c r="AF18" s="1222"/>
      <c r="AG18" s="1222"/>
      <c r="AH18" s="1222"/>
      <c r="AI18" s="1222"/>
      <c r="AJ18" s="1222"/>
      <c r="AK18" s="1226"/>
      <c r="AL18" s="1296"/>
      <c r="AM18" s="1297"/>
      <c r="AN18" s="1223"/>
      <c r="AO18" s="1298"/>
      <c r="AP18" s="1299"/>
      <c r="AQ18" s="1299"/>
      <c r="AR18" s="1299"/>
      <c r="AS18" s="1299"/>
      <c r="AT18" s="1299"/>
      <c r="AU18" s="1299"/>
      <c r="AV18" s="1226"/>
      <c r="AW18" s="1299"/>
      <c r="AX18" s="1300"/>
      <c r="AY18" s="1300"/>
      <c r="AZ18" s="1300"/>
      <c r="BA18" s="1300"/>
      <c r="BB18" s="1300"/>
      <c r="BC18" s="1300"/>
      <c r="BD18" s="1226"/>
      <c r="BE18" s="1300"/>
      <c r="BF18" s="1232"/>
      <c r="BG18" s="1301"/>
      <c r="BH18" s="1301"/>
      <c r="BI18" s="1235"/>
      <c r="BJ18" s="1236"/>
      <c r="BK18" s="1229"/>
      <c r="BL18" s="1237"/>
      <c r="BM18" s="1237"/>
      <c r="BN18" s="1237"/>
      <c r="BO18" s="1237"/>
      <c r="BP18" s="1237"/>
      <c r="BQ18" s="1237"/>
      <c r="BR18" s="1237"/>
      <c r="BS18" s="1237"/>
      <c r="BT18" s="1302"/>
      <c r="BU18" s="1226"/>
      <c r="BV18" s="1229"/>
      <c r="BW18" s="1240"/>
      <c r="BX18" s="1240"/>
      <c r="BY18" s="1240"/>
      <c r="BZ18" s="1240"/>
      <c r="CA18" s="1236"/>
      <c r="CB18" s="1301"/>
      <c r="CC18" s="1295"/>
      <c r="CD18" s="1295"/>
      <c r="CE18" s="1295"/>
      <c r="CF18" s="1226"/>
      <c r="CG18" s="1303"/>
      <c r="CH18" s="1232"/>
      <c r="CI18" s="1232"/>
      <c r="CJ18" s="1232"/>
      <c r="CK18" s="1236"/>
      <c r="CL18" s="1229"/>
      <c r="CM18" s="1230"/>
      <c r="CN18" s="1230"/>
      <c r="CO18" s="1230"/>
      <c r="CP18" s="1226"/>
      <c r="CQ18" s="1299"/>
      <c r="CR18" s="1274"/>
      <c r="CS18" s="1229"/>
      <c r="CT18" s="1229"/>
      <c r="CU18" s="1229"/>
      <c r="CV18" s="1229"/>
      <c r="CW18" s="1297"/>
      <c r="CX18" s="1229"/>
      <c r="CY18" s="1229"/>
      <c r="CZ18" s="1229"/>
      <c r="DA18" s="1229"/>
      <c r="DB18" s="1229"/>
      <c r="DC18" s="1229"/>
      <c r="DD18" s="1236"/>
      <c r="DE18" s="1298"/>
      <c r="DF18" s="1296"/>
      <c r="DG18" s="1296"/>
      <c r="DH18" s="1222"/>
      <c r="DI18" s="1304"/>
    </row>
    <row r="19">
      <c r="A19" s="1220"/>
      <c r="B19" s="1221"/>
      <c r="C19" s="1294"/>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95"/>
      <c r="AD19" s="1222"/>
      <c r="AE19" s="1222"/>
      <c r="AF19" s="1222"/>
      <c r="AG19" s="1222"/>
      <c r="AH19" s="1222"/>
      <c r="AI19" s="1222"/>
      <c r="AJ19" s="1222"/>
      <c r="AK19" s="1226"/>
      <c r="AL19" s="1296"/>
      <c r="AM19" s="1297"/>
      <c r="AN19" s="1223"/>
      <c r="AO19" s="1298"/>
      <c r="AP19" s="1299"/>
      <c r="AQ19" s="1299"/>
      <c r="AR19" s="1299"/>
      <c r="AS19" s="1299"/>
      <c r="AT19" s="1299"/>
      <c r="AU19" s="1299"/>
      <c r="AV19" s="1226"/>
      <c r="AW19" s="1299"/>
      <c r="AX19" s="1300"/>
      <c r="AY19" s="1300"/>
      <c r="AZ19" s="1300"/>
      <c r="BA19" s="1300"/>
      <c r="BB19" s="1300"/>
      <c r="BC19" s="1300"/>
      <c r="BD19" s="1226"/>
      <c r="BE19" s="1300"/>
      <c r="BF19" s="1232"/>
      <c r="BG19" s="1301"/>
      <c r="BH19" s="1301"/>
      <c r="BI19" s="1235"/>
      <c r="BJ19" s="1236"/>
      <c r="BK19" s="1229"/>
      <c r="BL19" s="1237"/>
      <c r="BM19" s="1237"/>
      <c r="BN19" s="1237"/>
      <c r="BO19" s="1237"/>
      <c r="BP19" s="1237"/>
      <c r="BQ19" s="1237"/>
      <c r="BR19" s="1237"/>
      <c r="BS19" s="1237"/>
      <c r="BT19" s="1302"/>
      <c r="BU19" s="1226"/>
      <c r="BV19" s="1229"/>
      <c r="BW19" s="1240"/>
      <c r="BX19" s="1240"/>
      <c r="BY19" s="1240"/>
      <c r="BZ19" s="1240"/>
      <c r="CA19" s="1236"/>
      <c r="CB19" s="1301"/>
      <c r="CC19" s="1295"/>
      <c r="CD19" s="1295"/>
      <c r="CE19" s="1295"/>
      <c r="CF19" s="1226"/>
      <c r="CG19" s="1303"/>
      <c r="CH19" s="1232"/>
      <c r="CI19" s="1232"/>
      <c r="CJ19" s="1232"/>
      <c r="CK19" s="1236"/>
      <c r="CL19" s="1229"/>
      <c r="CM19" s="1230"/>
      <c r="CN19" s="1230"/>
      <c r="CO19" s="1230"/>
      <c r="CP19" s="1226"/>
      <c r="CQ19" s="1299"/>
      <c r="CR19" s="1274"/>
      <c r="CS19" s="1229"/>
      <c r="CT19" s="1229"/>
      <c r="CU19" s="1229"/>
      <c r="CV19" s="1229"/>
      <c r="CW19" s="1297"/>
      <c r="CX19" s="1229"/>
      <c r="CY19" s="1229"/>
      <c r="CZ19" s="1229"/>
      <c r="DA19" s="1229"/>
      <c r="DB19" s="1229"/>
      <c r="DC19" s="1229"/>
      <c r="DD19" s="1236"/>
      <c r="DE19" s="1298"/>
      <c r="DF19" s="1296"/>
      <c r="DG19" s="1296"/>
      <c r="DH19" s="1222"/>
      <c r="DI19" s="1304"/>
    </row>
    <row r="20">
      <c r="A20" s="1220"/>
      <c r="B20" s="1221"/>
      <c r="C20" s="1294"/>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95"/>
      <c r="AD20" s="1222"/>
      <c r="AE20" s="1222"/>
      <c r="AF20" s="1222"/>
      <c r="AG20" s="1222"/>
      <c r="AH20" s="1222"/>
      <c r="AI20" s="1222"/>
      <c r="AJ20" s="1222"/>
      <c r="AK20" s="1226"/>
      <c r="AL20" s="1296"/>
      <c r="AM20" s="1297"/>
      <c r="AN20" s="1223"/>
      <c r="AO20" s="1298"/>
      <c r="AP20" s="1299"/>
      <c r="AQ20" s="1299"/>
      <c r="AR20" s="1299"/>
      <c r="AS20" s="1299"/>
      <c r="AT20" s="1299"/>
      <c r="AU20" s="1299"/>
      <c r="AV20" s="1226"/>
      <c r="AW20" s="1299"/>
      <c r="AX20" s="1300"/>
      <c r="AY20" s="1300"/>
      <c r="AZ20" s="1300"/>
      <c r="BA20" s="1300"/>
      <c r="BB20" s="1300"/>
      <c r="BC20" s="1300"/>
      <c r="BD20" s="1226"/>
      <c r="BE20" s="1300"/>
      <c r="BF20" s="1232"/>
      <c r="BG20" s="1301"/>
      <c r="BH20" s="1301"/>
      <c r="BI20" s="1235"/>
      <c r="BJ20" s="1236"/>
      <c r="BK20" s="1229"/>
      <c r="BL20" s="1237"/>
      <c r="BM20" s="1237"/>
      <c r="BN20" s="1237"/>
      <c r="BO20" s="1237"/>
      <c r="BP20" s="1237"/>
      <c r="BQ20" s="1237"/>
      <c r="BR20" s="1237"/>
      <c r="BS20" s="1237"/>
      <c r="BT20" s="1302"/>
      <c r="BU20" s="1226"/>
      <c r="BV20" s="1229"/>
      <c r="BW20" s="1240"/>
      <c r="BX20" s="1240"/>
      <c r="BY20" s="1240"/>
      <c r="BZ20" s="1240"/>
      <c r="CA20" s="1236"/>
      <c r="CB20" s="1301"/>
      <c r="CC20" s="1295"/>
      <c r="CD20" s="1295"/>
      <c r="CE20" s="1295"/>
      <c r="CF20" s="1226"/>
      <c r="CG20" s="1303"/>
      <c r="CH20" s="1232"/>
      <c r="CI20" s="1232"/>
      <c r="CJ20" s="1232"/>
      <c r="CK20" s="1236"/>
      <c r="CL20" s="1229"/>
      <c r="CM20" s="1230"/>
      <c r="CN20" s="1230"/>
      <c r="CO20" s="1230"/>
      <c r="CP20" s="1226"/>
      <c r="CQ20" s="1299"/>
      <c r="CR20" s="1274"/>
      <c r="CS20" s="1229"/>
      <c r="CT20" s="1229"/>
      <c r="CU20" s="1229"/>
      <c r="CV20" s="1229"/>
      <c r="CW20" s="1297"/>
      <c r="CX20" s="1229"/>
      <c r="CY20" s="1229"/>
      <c r="CZ20" s="1229"/>
      <c r="DA20" s="1229"/>
      <c r="DB20" s="1229"/>
      <c r="DC20" s="1229"/>
      <c r="DD20" s="1236"/>
      <c r="DE20" s="1298"/>
      <c r="DF20" s="1296"/>
      <c r="DG20" s="1296"/>
      <c r="DH20" s="1222"/>
      <c r="DI20" s="1304"/>
    </row>
    <row r="21">
      <c r="A21" s="1220"/>
      <c r="B21" s="1221"/>
      <c r="C21" s="1294"/>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95"/>
      <c r="AD21" s="1222"/>
      <c r="AE21" s="1222"/>
      <c r="AF21" s="1222"/>
      <c r="AG21" s="1222"/>
      <c r="AH21" s="1222"/>
      <c r="AI21" s="1222"/>
      <c r="AJ21" s="1222"/>
      <c r="AK21" s="1226"/>
      <c r="AL21" s="1296"/>
      <c r="AM21" s="1297"/>
      <c r="AN21" s="1223"/>
      <c r="AO21" s="1298"/>
      <c r="AP21" s="1299"/>
      <c r="AQ21" s="1299"/>
      <c r="AR21" s="1299"/>
      <c r="AS21" s="1299"/>
      <c r="AT21" s="1299"/>
      <c r="AU21" s="1299"/>
      <c r="AV21" s="1226"/>
      <c r="AW21" s="1299"/>
      <c r="AX21" s="1300"/>
      <c r="AY21" s="1300"/>
      <c r="AZ21" s="1300"/>
      <c r="BA21" s="1300"/>
      <c r="BB21" s="1300"/>
      <c r="BC21" s="1300"/>
      <c r="BD21" s="1226"/>
      <c r="BE21" s="1300"/>
      <c r="BF21" s="1232"/>
      <c r="BG21" s="1301"/>
      <c r="BH21" s="1301"/>
      <c r="BI21" s="1235"/>
      <c r="BJ21" s="1236"/>
      <c r="BK21" s="1229"/>
      <c r="BL21" s="1237"/>
      <c r="BM21" s="1237"/>
      <c r="BN21" s="1237"/>
      <c r="BO21" s="1237"/>
      <c r="BP21" s="1237"/>
      <c r="BQ21" s="1237"/>
      <c r="BR21" s="1237"/>
      <c r="BS21" s="1237"/>
      <c r="BT21" s="1302"/>
      <c r="BU21" s="1226"/>
      <c r="BV21" s="1229"/>
      <c r="BW21" s="1240"/>
      <c r="BX21" s="1240"/>
      <c r="BY21" s="1240"/>
      <c r="BZ21" s="1240"/>
      <c r="CA21" s="1236"/>
      <c r="CB21" s="1301"/>
      <c r="CC21" s="1295"/>
      <c r="CD21" s="1295"/>
      <c r="CE21" s="1295"/>
      <c r="CF21" s="1226"/>
      <c r="CG21" s="1303"/>
      <c r="CH21" s="1232"/>
      <c r="CI21" s="1232"/>
      <c r="CJ21" s="1232"/>
      <c r="CK21" s="1236"/>
      <c r="CL21" s="1229"/>
      <c r="CM21" s="1230"/>
      <c r="CN21" s="1230"/>
      <c r="CO21" s="1230"/>
      <c r="CP21" s="1226"/>
      <c r="CQ21" s="1299"/>
      <c r="CR21" s="1274"/>
      <c r="CS21" s="1229"/>
      <c r="CT21" s="1229"/>
      <c r="CU21" s="1229"/>
      <c r="CV21" s="1229"/>
      <c r="CW21" s="1297"/>
      <c r="CX21" s="1229"/>
      <c r="CY21" s="1229"/>
      <c r="CZ21" s="1229"/>
      <c r="DA21" s="1229"/>
      <c r="DB21" s="1229"/>
      <c r="DC21" s="1229"/>
      <c r="DD21" s="1236"/>
      <c r="DE21" s="1298"/>
      <c r="DF21" s="1296"/>
      <c r="DG21" s="1296"/>
      <c r="DH21" s="1222"/>
      <c r="DI21" s="1304"/>
    </row>
    <row r="22">
      <c r="A22" s="1220"/>
      <c r="B22" s="1221"/>
      <c r="C22" s="1294"/>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95"/>
      <c r="AD22" s="1222"/>
      <c r="AE22" s="1222"/>
      <c r="AF22" s="1222"/>
      <c r="AG22" s="1222"/>
      <c r="AH22" s="1222"/>
      <c r="AI22" s="1222"/>
      <c r="AJ22" s="1222"/>
      <c r="AK22" s="1226"/>
      <c r="AL22" s="1296"/>
      <c r="AM22" s="1297"/>
      <c r="AN22" s="1223"/>
      <c r="AO22" s="1298"/>
      <c r="AP22" s="1299"/>
      <c r="AQ22" s="1299"/>
      <c r="AR22" s="1299"/>
      <c r="AS22" s="1299"/>
      <c r="AT22" s="1299"/>
      <c r="AU22" s="1299"/>
      <c r="AV22" s="1226"/>
      <c r="AW22" s="1299"/>
      <c r="AX22" s="1300"/>
      <c r="AY22" s="1300"/>
      <c r="AZ22" s="1300"/>
      <c r="BA22" s="1300"/>
      <c r="BB22" s="1300"/>
      <c r="BC22" s="1300"/>
      <c r="BD22" s="1226"/>
      <c r="BE22" s="1300"/>
      <c r="BF22" s="1232"/>
      <c r="BG22" s="1301"/>
      <c r="BH22" s="1301"/>
      <c r="BI22" s="1235"/>
      <c r="BJ22" s="1236"/>
      <c r="BK22" s="1229"/>
      <c r="BL22" s="1237"/>
      <c r="BM22" s="1237"/>
      <c r="BN22" s="1237"/>
      <c r="BO22" s="1237"/>
      <c r="BP22" s="1237"/>
      <c r="BQ22" s="1237"/>
      <c r="BR22" s="1237"/>
      <c r="BS22" s="1237"/>
      <c r="BT22" s="1302"/>
      <c r="BU22" s="1226"/>
      <c r="BV22" s="1229"/>
      <c r="BW22" s="1240"/>
      <c r="BX22" s="1240"/>
      <c r="BY22" s="1240"/>
      <c r="BZ22" s="1240"/>
      <c r="CA22" s="1236"/>
      <c r="CB22" s="1301"/>
      <c r="CC22" s="1295"/>
      <c r="CD22" s="1295"/>
      <c r="CE22" s="1295"/>
      <c r="CF22" s="1226"/>
      <c r="CG22" s="1303"/>
      <c r="CH22" s="1232"/>
      <c r="CI22" s="1232"/>
      <c r="CJ22" s="1232"/>
      <c r="CK22" s="1236"/>
      <c r="CL22" s="1229"/>
      <c r="CM22" s="1230"/>
      <c r="CN22" s="1230"/>
      <c r="CO22" s="1230"/>
      <c r="CP22" s="1226"/>
      <c r="CQ22" s="1299"/>
      <c r="CR22" s="1274"/>
      <c r="CS22" s="1229"/>
      <c r="CT22" s="1229"/>
      <c r="CU22" s="1229"/>
      <c r="CV22" s="1229"/>
      <c r="CW22" s="1297"/>
      <c r="CX22" s="1229"/>
      <c r="CY22" s="1229"/>
      <c r="CZ22" s="1229"/>
      <c r="DA22" s="1229"/>
      <c r="DB22" s="1229"/>
      <c r="DC22" s="1229"/>
      <c r="DD22" s="1236"/>
      <c r="DE22" s="1298"/>
      <c r="DF22" s="1296"/>
      <c r="DG22" s="1296"/>
      <c r="DH22" s="1222"/>
      <c r="DI22" s="1304"/>
    </row>
    <row r="23">
      <c r="A23" s="1220"/>
      <c r="B23" s="1221"/>
      <c r="C23" s="1294"/>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95"/>
      <c r="AD23" s="1222"/>
      <c r="AE23" s="1222"/>
      <c r="AF23" s="1222"/>
      <c r="AG23" s="1222"/>
      <c r="AH23" s="1222"/>
      <c r="AI23" s="1222"/>
      <c r="AJ23" s="1222"/>
      <c r="AK23" s="1226"/>
      <c r="AL23" s="1296"/>
      <c r="AM23" s="1297"/>
      <c r="AN23" s="1223"/>
      <c r="AO23" s="1298"/>
      <c r="AP23" s="1299"/>
      <c r="AQ23" s="1299"/>
      <c r="AR23" s="1299"/>
      <c r="AS23" s="1299"/>
      <c r="AT23" s="1299"/>
      <c r="AU23" s="1299"/>
      <c r="AV23" s="1226"/>
      <c r="AW23" s="1299"/>
      <c r="AX23" s="1300"/>
      <c r="AY23" s="1300"/>
      <c r="AZ23" s="1300"/>
      <c r="BA23" s="1300"/>
      <c r="BB23" s="1300"/>
      <c r="BC23" s="1300"/>
      <c r="BD23" s="1226"/>
      <c r="BE23" s="1300"/>
      <c r="BF23" s="1232"/>
      <c r="BG23" s="1301"/>
      <c r="BH23" s="1301"/>
      <c r="BI23" s="1235"/>
      <c r="BJ23" s="1236"/>
      <c r="BK23" s="1229"/>
      <c r="BL23" s="1237"/>
      <c r="BM23" s="1237"/>
      <c r="BN23" s="1237"/>
      <c r="BO23" s="1237"/>
      <c r="BP23" s="1237"/>
      <c r="BQ23" s="1237"/>
      <c r="BR23" s="1237"/>
      <c r="BS23" s="1237"/>
      <c r="BT23" s="1302"/>
      <c r="BU23" s="1226"/>
      <c r="BV23" s="1229"/>
      <c r="BW23" s="1240"/>
      <c r="BX23" s="1240"/>
      <c r="BY23" s="1240"/>
      <c r="BZ23" s="1240"/>
      <c r="CA23" s="1236"/>
      <c r="CB23" s="1301"/>
      <c r="CC23" s="1295"/>
      <c r="CD23" s="1295"/>
      <c r="CE23" s="1295"/>
      <c r="CF23" s="1226"/>
      <c r="CG23" s="1303"/>
      <c r="CH23" s="1232"/>
      <c r="CI23" s="1232"/>
      <c r="CJ23" s="1232"/>
      <c r="CK23" s="1236"/>
      <c r="CL23" s="1229"/>
      <c r="CM23" s="1230"/>
      <c r="CN23" s="1230"/>
      <c r="CO23" s="1230"/>
      <c r="CP23" s="1226"/>
      <c r="CQ23" s="1299"/>
      <c r="CR23" s="1274"/>
      <c r="CS23" s="1229"/>
      <c r="CT23" s="1229"/>
      <c r="CU23" s="1229"/>
      <c r="CV23" s="1229"/>
      <c r="CW23" s="1297"/>
      <c r="CX23" s="1229"/>
      <c r="CY23" s="1229"/>
      <c r="CZ23" s="1229"/>
      <c r="DA23" s="1229"/>
      <c r="DB23" s="1229"/>
      <c r="DC23" s="1229"/>
      <c r="DD23" s="1236"/>
      <c r="DE23" s="1298"/>
      <c r="DF23" s="1296"/>
      <c r="DG23" s="1296"/>
      <c r="DH23" s="1222"/>
      <c r="DI23" s="1304"/>
    </row>
    <row r="24">
      <c r="A24" s="1220"/>
      <c r="B24" s="1221"/>
      <c r="C24" s="1294"/>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95"/>
      <c r="AD24" s="1222"/>
      <c r="AE24" s="1222"/>
      <c r="AF24" s="1222"/>
      <c r="AG24" s="1222"/>
      <c r="AH24" s="1222"/>
      <c r="AI24" s="1222"/>
      <c r="AJ24" s="1222"/>
      <c r="AK24" s="1226"/>
      <c r="AL24" s="1296"/>
      <c r="AM24" s="1297"/>
      <c r="AN24" s="1223"/>
      <c r="AO24" s="1298"/>
      <c r="AP24" s="1299"/>
      <c r="AQ24" s="1299"/>
      <c r="AR24" s="1299"/>
      <c r="AS24" s="1299"/>
      <c r="AT24" s="1299"/>
      <c r="AU24" s="1299"/>
      <c r="AV24" s="1226"/>
      <c r="AW24" s="1299"/>
      <c r="AX24" s="1300"/>
      <c r="AY24" s="1300"/>
      <c r="AZ24" s="1300"/>
      <c r="BA24" s="1300"/>
      <c r="BB24" s="1300"/>
      <c r="BC24" s="1300"/>
      <c r="BD24" s="1226"/>
      <c r="BE24" s="1300"/>
      <c r="BF24" s="1232"/>
      <c r="BG24" s="1301"/>
      <c r="BH24" s="1301"/>
      <c r="BI24" s="1235"/>
      <c r="BJ24" s="1236"/>
      <c r="BK24" s="1229"/>
      <c r="BL24" s="1237"/>
      <c r="BM24" s="1237"/>
      <c r="BN24" s="1237"/>
      <c r="BO24" s="1237"/>
      <c r="BP24" s="1237"/>
      <c r="BQ24" s="1237"/>
      <c r="BR24" s="1237"/>
      <c r="BS24" s="1237"/>
      <c r="BT24" s="1302"/>
      <c r="BU24" s="1226"/>
      <c r="BV24" s="1229"/>
      <c r="BW24" s="1240"/>
      <c r="BX24" s="1240"/>
      <c r="BY24" s="1240"/>
      <c r="BZ24" s="1240"/>
      <c r="CA24" s="1236"/>
      <c r="CB24" s="1301"/>
      <c r="CC24" s="1295"/>
      <c r="CD24" s="1295"/>
      <c r="CE24" s="1295"/>
      <c r="CF24" s="1226"/>
      <c r="CG24" s="1303"/>
      <c r="CH24" s="1232"/>
      <c r="CI24" s="1232"/>
      <c r="CJ24" s="1232"/>
      <c r="CK24" s="1236"/>
      <c r="CL24" s="1229"/>
      <c r="CM24" s="1230"/>
      <c r="CN24" s="1230"/>
      <c r="CO24" s="1230"/>
      <c r="CP24" s="1226"/>
      <c r="CQ24" s="1299"/>
      <c r="CR24" s="1274"/>
      <c r="CS24" s="1229"/>
      <c r="CT24" s="1229"/>
      <c r="CU24" s="1229"/>
      <c r="CV24" s="1229"/>
      <c r="CW24" s="1297"/>
      <c r="CX24" s="1229"/>
      <c r="CY24" s="1229"/>
      <c r="CZ24" s="1229"/>
      <c r="DA24" s="1229"/>
      <c r="DB24" s="1229"/>
      <c r="DC24" s="1229"/>
      <c r="DD24" s="1236"/>
      <c r="DE24" s="1298"/>
      <c r="DF24" s="1296"/>
      <c r="DG24" s="1296"/>
      <c r="DH24" s="1222"/>
      <c r="DI24" s="1304"/>
    </row>
    <row r="25">
      <c r="A25" s="1220"/>
      <c r="B25" s="1221"/>
      <c r="C25" s="1294"/>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95"/>
      <c r="AD25" s="1222"/>
      <c r="AE25" s="1222"/>
      <c r="AF25" s="1222"/>
      <c r="AG25" s="1222"/>
      <c r="AH25" s="1222"/>
      <c r="AI25" s="1222"/>
      <c r="AJ25" s="1222"/>
      <c r="AK25" s="1226"/>
      <c r="AL25" s="1296"/>
      <c r="AM25" s="1297"/>
      <c r="AN25" s="1223"/>
      <c r="AO25" s="1298"/>
      <c r="AP25" s="1299"/>
      <c r="AQ25" s="1299"/>
      <c r="AR25" s="1299"/>
      <c r="AS25" s="1299"/>
      <c r="AT25" s="1299"/>
      <c r="AU25" s="1299"/>
      <c r="AV25" s="1226"/>
      <c r="AW25" s="1299"/>
      <c r="AX25" s="1300"/>
      <c r="AY25" s="1300"/>
      <c r="AZ25" s="1300"/>
      <c r="BA25" s="1300"/>
      <c r="BB25" s="1300"/>
      <c r="BC25" s="1300"/>
      <c r="BD25" s="1226"/>
      <c r="BE25" s="1300"/>
      <c r="BF25" s="1232"/>
      <c r="BG25" s="1301"/>
      <c r="BH25" s="1301"/>
      <c r="BI25" s="1235"/>
      <c r="BJ25" s="1236"/>
      <c r="BK25" s="1229"/>
      <c r="BL25" s="1237"/>
      <c r="BM25" s="1237"/>
      <c r="BN25" s="1237"/>
      <c r="BO25" s="1237"/>
      <c r="BP25" s="1237"/>
      <c r="BQ25" s="1237"/>
      <c r="BR25" s="1237"/>
      <c r="BS25" s="1237"/>
      <c r="BT25" s="1302"/>
      <c r="BU25" s="1226"/>
      <c r="BV25" s="1229"/>
      <c r="BW25" s="1240"/>
      <c r="BX25" s="1240"/>
      <c r="BY25" s="1240"/>
      <c r="BZ25" s="1240"/>
      <c r="CA25" s="1236"/>
      <c r="CB25" s="1301"/>
      <c r="CC25" s="1295"/>
      <c r="CD25" s="1295"/>
      <c r="CE25" s="1295"/>
      <c r="CF25" s="1226"/>
      <c r="CG25" s="1303"/>
      <c r="CH25" s="1232"/>
      <c r="CI25" s="1232"/>
      <c r="CJ25" s="1232"/>
      <c r="CK25" s="1236"/>
      <c r="CL25" s="1229"/>
      <c r="CM25" s="1230"/>
      <c r="CN25" s="1230"/>
      <c r="CO25" s="1230"/>
      <c r="CP25" s="1226"/>
      <c r="CQ25" s="1299"/>
      <c r="CR25" s="1274"/>
      <c r="CS25" s="1229"/>
      <c r="CT25" s="1229"/>
      <c r="CU25" s="1229"/>
      <c r="CV25" s="1229"/>
      <c r="CW25" s="1297"/>
      <c r="CX25" s="1229"/>
      <c r="CY25" s="1229"/>
      <c r="CZ25" s="1229"/>
      <c r="DA25" s="1229"/>
      <c r="DB25" s="1229"/>
      <c r="DC25" s="1229"/>
      <c r="DD25" s="1236"/>
      <c r="DE25" s="1298"/>
      <c r="DF25" s="1296"/>
      <c r="DG25" s="1296"/>
      <c r="DH25" s="1222"/>
      <c r="DI25" s="1304"/>
    </row>
    <row r="26">
      <c r="A26" s="1220"/>
      <c r="B26" s="1221"/>
      <c r="C26" s="1294"/>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95"/>
      <c r="AD26" s="1222"/>
      <c r="AE26" s="1222"/>
      <c r="AF26" s="1222"/>
      <c r="AG26" s="1222"/>
      <c r="AH26" s="1222"/>
      <c r="AI26" s="1222"/>
      <c r="AJ26" s="1222"/>
      <c r="AK26" s="1226"/>
      <c r="AL26" s="1296"/>
      <c r="AM26" s="1297"/>
      <c r="AN26" s="1223"/>
      <c r="AO26" s="1298"/>
      <c r="AP26" s="1299"/>
      <c r="AQ26" s="1299"/>
      <c r="AR26" s="1299"/>
      <c r="AS26" s="1299"/>
      <c r="AT26" s="1299"/>
      <c r="AU26" s="1299"/>
      <c r="AV26" s="1226"/>
      <c r="AW26" s="1299"/>
      <c r="AX26" s="1300"/>
      <c r="AY26" s="1300"/>
      <c r="AZ26" s="1300"/>
      <c r="BA26" s="1300"/>
      <c r="BB26" s="1300"/>
      <c r="BC26" s="1300"/>
      <c r="BD26" s="1226"/>
      <c r="BE26" s="1300"/>
      <c r="BF26" s="1232"/>
      <c r="BG26" s="1301"/>
      <c r="BH26" s="1301"/>
      <c r="BI26" s="1235"/>
      <c r="BJ26" s="1236"/>
      <c r="BK26" s="1229"/>
      <c r="BL26" s="1237"/>
      <c r="BM26" s="1237"/>
      <c r="BN26" s="1237"/>
      <c r="BO26" s="1237"/>
      <c r="BP26" s="1237"/>
      <c r="BQ26" s="1237"/>
      <c r="BR26" s="1237"/>
      <c r="BS26" s="1237"/>
      <c r="BT26" s="1302"/>
      <c r="BU26" s="1226"/>
      <c r="BV26" s="1229"/>
      <c r="BW26" s="1240"/>
      <c r="BX26" s="1240"/>
      <c r="BY26" s="1240"/>
      <c r="BZ26" s="1240"/>
      <c r="CA26" s="1236"/>
      <c r="CB26" s="1301"/>
      <c r="CC26" s="1295"/>
      <c r="CD26" s="1295"/>
      <c r="CE26" s="1295"/>
      <c r="CF26" s="1226"/>
      <c r="CG26" s="1303"/>
      <c r="CH26" s="1232"/>
      <c r="CI26" s="1232"/>
      <c r="CJ26" s="1232"/>
      <c r="CK26" s="1236"/>
      <c r="CL26" s="1229"/>
      <c r="CM26" s="1230"/>
      <c r="CN26" s="1230"/>
      <c r="CO26" s="1230"/>
      <c r="CP26" s="1226"/>
      <c r="CQ26" s="1299"/>
      <c r="CR26" s="1274"/>
      <c r="CS26" s="1229"/>
      <c r="CT26" s="1229"/>
      <c r="CU26" s="1229"/>
      <c r="CV26" s="1229"/>
      <c r="CW26" s="1297"/>
      <c r="CX26" s="1229"/>
      <c r="CY26" s="1229"/>
      <c r="CZ26" s="1229"/>
      <c r="DA26" s="1229"/>
      <c r="DB26" s="1229"/>
      <c r="DC26" s="1229"/>
      <c r="DD26" s="1236"/>
      <c r="DE26" s="1298"/>
      <c r="DF26" s="1296"/>
      <c r="DG26" s="1296"/>
      <c r="DH26" s="1222"/>
      <c r="DI26" s="1304"/>
    </row>
    <row r="27">
      <c r="A27" s="1220"/>
      <c r="B27" s="1221"/>
      <c r="C27" s="1294"/>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95"/>
      <c r="AD27" s="1222"/>
      <c r="AE27" s="1222"/>
      <c r="AF27" s="1222"/>
      <c r="AG27" s="1222"/>
      <c r="AH27" s="1222"/>
      <c r="AI27" s="1222"/>
      <c r="AJ27" s="1222"/>
      <c r="AK27" s="1226"/>
      <c r="AL27" s="1296"/>
      <c r="AM27" s="1297"/>
      <c r="AN27" s="1223"/>
      <c r="AO27" s="1298"/>
      <c r="AP27" s="1299"/>
      <c r="AQ27" s="1299"/>
      <c r="AR27" s="1299"/>
      <c r="AS27" s="1299"/>
      <c r="AT27" s="1299"/>
      <c r="AU27" s="1299"/>
      <c r="AV27" s="1226"/>
      <c r="AW27" s="1299"/>
      <c r="AX27" s="1300"/>
      <c r="AY27" s="1300"/>
      <c r="AZ27" s="1300"/>
      <c r="BA27" s="1300"/>
      <c r="BB27" s="1300"/>
      <c r="BC27" s="1300"/>
      <c r="BD27" s="1226"/>
      <c r="BE27" s="1300"/>
      <c r="BF27" s="1232"/>
      <c r="BG27" s="1301"/>
      <c r="BH27" s="1301"/>
      <c r="BI27" s="1235"/>
      <c r="BJ27" s="1236"/>
      <c r="BK27" s="1229"/>
      <c r="BL27" s="1237"/>
      <c r="BM27" s="1237"/>
      <c r="BN27" s="1237"/>
      <c r="BO27" s="1237"/>
      <c r="BP27" s="1237"/>
      <c r="BQ27" s="1237"/>
      <c r="BR27" s="1237"/>
      <c r="BS27" s="1237"/>
      <c r="BT27" s="1302"/>
      <c r="BU27" s="1226"/>
      <c r="BV27" s="1229"/>
      <c r="BW27" s="1240"/>
      <c r="BX27" s="1240"/>
      <c r="BY27" s="1240"/>
      <c r="BZ27" s="1240"/>
      <c r="CA27" s="1236"/>
      <c r="CB27" s="1301"/>
      <c r="CC27" s="1295"/>
      <c r="CD27" s="1295"/>
      <c r="CE27" s="1295"/>
      <c r="CF27" s="1226"/>
      <c r="CG27" s="1303"/>
      <c r="CH27" s="1232"/>
      <c r="CI27" s="1232"/>
      <c r="CJ27" s="1232"/>
      <c r="CK27" s="1236"/>
      <c r="CL27" s="1229"/>
      <c r="CM27" s="1230"/>
      <c r="CN27" s="1230"/>
      <c r="CO27" s="1230"/>
      <c r="CP27" s="1226"/>
      <c r="CQ27" s="1299"/>
      <c r="CR27" s="1274"/>
      <c r="CS27" s="1229"/>
      <c r="CT27" s="1229"/>
      <c r="CU27" s="1229"/>
      <c r="CV27" s="1229"/>
      <c r="CW27" s="1297"/>
      <c r="CX27" s="1229"/>
      <c r="CY27" s="1229"/>
      <c r="CZ27" s="1229"/>
      <c r="DA27" s="1229"/>
      <c r="DB27" s="1229"/>
      <c r="DC27" s="1229"/>
      <c r="DD27" s="1236"/>
      <c r="DE27" s="1298"/>
      <c r="DF27" s="1296"/>
      <c r="DG27" s="1296"/>
      <c r="DH27" s="1222"/>
      <c r="DI27" s="1304"/>
    </row>
    <row r="28">
      <c r="A28" s="1220"/>
      <c r="B28" s="1221"/>
      <c r="C28" s="1294"/>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95"/>
      <c r="AD28" s="1222"/>
      <c r="AE28" s="1222"/>
      <c r="AF28" s="1222"/>
      <c r="AG28" s="1222"/>
      <c r="AH28" s="1222"/>
      <c r="AI28" s="1222"/>
      <c r="AJ28" s="1222"/>
      <c r="AK28" s="1226"/>
      <c r="AL28" s="1296"/>
      <c r="AM28" s="1297"/>
      <c r="AN28" s="1223"/>
      <c r="AO28" s="1298"/>
      <c r="AP28" s="1299"/>
      <c r="AQ28" s="1299"/>
      <c r="AR28" s="1299"/>
      <c r="AS28" s="1299"/>
      <c r="AT28" s="1299"/>
      <c r="AU28" s="1299"/>
      <c r="AV28" s="1226"/>
      <c r="AW28" s="1299"/>
      <c r="AX28" s="1300"/>
      <c r="AY28" s="1300"/>
      <c r="AZ28" s="1300"/>
      <c r="BA28" s="1300"/>
      <c r="BB28" s="1300"/>
      <c r="BC28" s="1300"/>
      <c r="BD28" s="1226"/>
      <c r="BE28" s="1300"/>
      <c r="BF28" s="1232"/>
      <c r="BG28" s="1301"/>
      <c r="BH28" s="1301"/>
      <c r="BI28" s="1235"/>
      <c r="BJ28" s="1236"/>
      <c r="BK28" s="1229"/>
      <c r="BL28" s="1237"/>
      <c r="BM28" s="1237"/>
      <c r="BN28" s="1237"/>
      <c r="BO28" s="1237"/>
      <c r="BP28" s="1237"/>
      <c r="BQ28" s="1237"/>
      <c r="BR28" s="1237"/>
      <c r="BS28" s="1237"/>
      <c r="BT28" s="1302"/>
      <c r="BU28" s="1226"/>
      <c r="BV28" s="1229"/>
      <c r="BW28" s="1240"/>
      <c r="BX28" s="1240"/>
      <c r="BY28" s="1240"/>
      <c r="BZ28" s="1240"/>
      <c r="CA28" s="1236"/>
      <c r="CB28" s="1301"/>
      <c r="CC28" s="1295"/>
      <c r="CD28" s="1295"/>
      <c r="CE28" s="1295"/>
      <c r="CF28" s="1226"/>
      <c r="CG28" s="1303"/>
      <c r="CH28" s="1232"/>
      <c r="CI28" s="1232"/>
      <c r="CJ28" s="1232"/>
      <c r="CK28" s="1236"/>
      <c r="CL28" s="1229"/>
      <c r="CM28" s="1230"/>
      <c r="CN28" s="1230"/>
      <c r="CO28" s="1230"/>
      <c r="CP28" s="1226"/>
      <c r="CQ28" s="1299"/>
      <c r="CR28" s="1274"/>
      <c r="CS28" s="1229"/>
      <c r="CT28" s="1229"/>
      <c r="CU28" s="1229"/>
      <c r="CV28" s="1229"/>
      <c r="CW28" s="1297"/>
      <c r="CX28" s="1229"/>
      <c r="CY28" s="1229"/>
      <c r="CZ28" s="1229"/>
      <c r="DA28" s="1229"/>
      <c r="DB28" s="1229"/>
      <c r="DC28" s="1229"/>
      <c r="DD28" s="1236"/>
      <c r="DE28" s="1298"/>
      <c r="DF28" s="1296"/>
      <c r="DG28" s="1296"/>
      <c r="DH28" s="1222"/>
      <c r="DI28" s="1304"/>
    </row>
    <row r="29">
      <c r="A29" s="1220"/>
      <c r="B29" s="1221"/>
      <c r="C29" s="1294"/>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95"/>
      <c r="AD29" s="1222"/>
      <c r="AE29" s="1222"/>
      <c r="AF29" s="1222"/>
      <c r="AG29" s="1222"/>
      <c r="AH29" s="1222"/>
      <c r="AI29" s="1222"/>
      <c r="AJ29" s="1222"/>
      <c r="AK29" s="1226"/>
      <c r="AL29" s="1296"/>
      <c r="AM29" s="1297"/>
      <c r="AN29" s="1223"/>
      <c r="AO29" s="1298"/>
      <c r="AP29" s="1299"/>
      <c r="AQ29" s="1299"/>
      <c r="AR29" s="1299"/>
      <c r="AS29" s="1299"/>
      <c r="AT29" s="1299"/>
      <c r="AU29" s="1299"/>
      <c r="AV29" s="1226"/>
      <c r="AW29" s="1299"/>
      <c r="AX29" s="1300"/>
      <c r="AY29" s="1300"/>
      <c r="AZ29" s="1300"/>
      <c r="BA29" s="1300"/>
      <c r="BB29" s="1300"/>
      <c r="BC29" s="1300"/>
      <c r="BD29" s="1226"/>
      <c r="BE29" s="1300"/>
      <c r="BF29" s="1232"/>
      <c r="BG29" s="1301"/>
      <c r="BH29" s="1301"/>
      <c r="BI29" s="1235"/>
      <c r="BJ29" s="1236"/>
      <c r="BK29" s="1229"/>
      <c r="BL29" s="1237"/>
      <c r="BM29" s="1237"/>
      <c r="BN29" s="1237"/>
      <c r="BO29" s="1237"/>
      <c r="BP29" s="1237"/>
      <c r="BQ29" s="1237"/>
      <c r="BR29" s="1237"/>
      <c r="BS29" s="1237"/>
      <c r="BT29" s="1302"/>
      <c r="BU29" s="1226"/>
      <c r="BV29" s="1229"/>
      <c r="BW29" s="1240"/>
      <c r="BX29" s="1240"/>
      <c r="BY29" s="1240"/>
      <c r="BZ29" s="1240"/>
      <c r="CA29" s="1236"/>
      <c r="CB29" s="1301"/>
      <c r="CC29" s="1295"/>
      <c r="CD29" s="1295"/>
      <c r="CE29" s="1295"/>
      <c r="CF29" s="1226"/>
      <c r="CG29" s="1303"/>
      <c r="CH29" s="1232"/>
      <c r="CI29" s="1232"/>
      <c r="CJ29" s="1232"/>
      <c r="CK29" s="1236"/>
      <c r="CL29" s="1229"/>
      <c r="CM29" s="1230"/>
      <c r="CN29" s="1230"/>
      <c r="CO29" s="1230"/>
      <c r="CP29" s="1226"/>
      <c r="CQ29" s="1299"/>
      <c r="CR29" s="1274"/>
      <c r="CS29" s="1229"/>
      <c r="CT29" s="1229"/>
      <c r="CU29" s="1229"/>
      <c r="CV29" s="1229"/>
      <c r="CW29" s="1297"/>
      <c r="CX29" s="1229"/>
      <c r="CY29" s="1229"/>
      <c r="CZ29" s="1229"/>
      <c r="DA29" s="1229"/>
      <c r="DB29" s="1229"/>
      <c r="DC29" s="1229"/>
      <c r="DD29" s="1236"/>
      <c r="DE29" s="1298"/>
      <c r="DF29" s="1296"/>
      <c r="DG29" s="1296"/>
      <c r="DH29" s="1222"/>
      <c r="DI29" s="1304"/>
    </row>
    <row r="30">
      <c r="A30" s="1220"/>
      <c r="B30" s="1221"/>
      <c r="C30" s="1294"/>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95"/>
      <c r="AD30" s="1222"/>
      <c r="AE30" s="1222"/>
      <c r="AF30" s="1222"/>
      <c r="AG30" s="1222"/>
      <c r="AH30" s="1222"/>
      <c r="AI30" s="1222"/>
      <c r="AJ30" s="1222"/>
      <c r="AK30" s="1226"/>
      <c r="AL30" s="1296"/>
      <c r="AM30" s="1297"/>
      <c r="AN30" s="1223"/>
      <c r="AO30" s="1298"/>
      <c r="AP30" s="1299"/>
      <c r="AQ30" s="1299"/>
      <c r="AR30" s="1299"/>
      <c r="AS30" s="1299"/>
      <c r="AT30" s="1299"/>
      <c r="AU30" s="1299"/>
      <c r="AV30" s="1226"/>
      <c r="AW30" s="1299"/>
      <c r="AX30" s="1300"/>
      <c r="AY30" s="1300"/>
      <c r="AZ30" s="1300"/>
      <c r="BA30" s="1300"/>
      <c r="BB30" s="1300"/>
      <c r="BC30" s="1300"/>
      <c r="BD30" s="1226"/>
      <c r="BE30" s="1300"/>
      <c r="BF30" s="1232"/>
      <c r="BG30" s="1301"/>
      <c r="BH30" s="1301"/>
      <c r="BI30" s="1235"/>
      <c r="BJ30" s="1236"/>
      <c r="BK30" s="1229"/>
      <c r="BL30" s="1237"/>
      <c r="BM30" s="1237"/>
      <c r="BN30" s="1237"/>
      <c r="BO30" s="1237"/>
      <c r="BP30" s="1237"/>
      <c r="BQ30" s="1237"/>
      <c r="BR30" s="1237"/>
      <c r="BS30" s="1237"/>
      <c r="BT30" s="1302"/>
      <c r="BU30" s="1226"/>
      <c r="BV30" s="1229"/>
      <c r="BW30" s="1240"/>
      <c r="BX30" s="1240"/>
      <c r="BY30" s="1240"/>
      <c r="BZ30" s="1240"/>
      <c r="CA30" s="1236"/>
      <c r="CB30" s="1301"/>
      <c r="CC30" s="1295"/>
      <c r="CD30" s="1295"/>
      <c r="CE30" s="1295"/>
      <c r="CF30" s="1226"/>
      <c r="CG30" s="1303"/>
      <c r="CH30" s="1232"/>
      <c r="CI30" s="1232"/>
      <c r="CJ30" s="1232"/>
      <c r="CK30" s="1236"/>
      <c r="CL30" s="1229"/>
      <c r="CM30" s="1230"/>
      <c r="CN30" s="1230"/>
      <c r="CO30" s="1230"/>
      <c r="CP30" s="1226"/>
      <c r="CQ30" s="1299"/>
      <c r="CR30" s="1274"/>
      <c r="CS30" s="1229"/>
      <c r="CT30" s="1229"/>
      <c r="CU30" s="1229"/>
      <c r="CV30" s="1229"/>
      <c r="CW30" s="1297"/>
      <c r="CX30" s="1229"/>
      <c r="CY30" s="1229"/>
      <c r="CZ30" s="1229"/>
      <c r="DA30" s="1229"/>
      <c r="DB30" s="1229"/>
      <c r="DC30" s="1229"/>
      <c r="DD30" s="1236"/>
      <c r="DE30" s="1298"/>
      <c r="DF30" s="1296"/>
      <c r="DG30" s="1296"/>
      <c r="DH30" s="1222"/>
      <c r="DI30" s="1304"/>
    </row>
    <row r="31">
      <c r="A31" s="1220"/>
      <c r="B31" s="1221"/>
      <c r="C31" s="1294"/>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95"/>
      <c r="AD31" s="1222"/>
      <c r="AE31" s="1222"/>
      <c r="AF31" s="1222"/>
      <c r="AG31" s="1222"/>
      <c r="AH31" s="1222"/>
      <c r="AI31" s="1222"/>
      <c r="AJ31" s="1222"/>
      <c r="AK31" s="1226"/>
      <c r="AL31" s="1296"/>
      <c r="AM31" s="1297"/>
      <c r="AN31" s="1223"/>
      <c r="AO31" s="1298"/>
      <c r="AP31" s="1299"/>
      <c r="AQ31" s="1299"/>
      <c r="AR31" s="1299"/>
      <c r="AS31" s="1299"/>
      <c r="AT31" s="1299"/>
      <c r="AU31" s="1299"/>
      <c r="AV31" s="1226"/>
      <c r="AW31" s="1299"/>
      <c r="AX31" s="1300"/>
      <c r="AY31" s="1300"/>
      <c r="AZ31" s="1300"/>
      <c r="BA31" s="1300"/>
      <c r="BB31" s="1300"/>
      <c r="BC31" s="1300"/>
      <c r="BD31" s="1226"/>
      <c r="BE31" s="1300"/>
      <c r="BF31" s="1232"/>
      <c r="BG31" s="1301"/>
      <c r="BH31" s="1301"/>
      <c r="BI31" s="1235"/>
      <c r="BJ31" s="1236"/>
      <c r="BK31" s="1229"/>
      <c r="BL31" s="1237"/>
      <c r="BM31" s="1237"/>
      <c r="BN31" s="1237"/>
      <c r="BO31" s="1237"/>
      <c r="BP31" s="1237"/>
      <c r="BQ31" s="1237"/>
      <c r="BR31" s="1237"/>
      <c r="BS31" s="1237"/>
      <c r="BT31" s="1302"/>
      <c r="BU31" s="1226"/>
      <c r="BV31" s="1229"/>
      <c r="BW31" s="1240"/>
      <c r="BX31" s="1240"/>
      <c r="BY31" s="1240"/>
      <c r="BZ31" s="1240"/>
      <c r="CA31" s="1236"/>
      <c r="CB31" s="1301"/>
      <c r="CC31" s="1295"/>
      <c r="CD31" s="1295"/>
      <c r="CE31" s="1295"/>
      <c r="CF31" s="1226"/>
      <c r="CG31" s="1303"/>
      <c r="CH31" s="1232"/>
      <c r="CI31" s="1232"/>
      <c r="CJ31" s="1232"/>
      <c r="CK31" s="1236"/>
      <c r="CL31" s="1229"/>
      <c r="CM31" s="1230"/>
      <c r="CN31" s="1230"/>
      <c r="CO31" s="1230"/>
      <c r="CP31" s="1226"/>
      <c r="CQ31" s="1299"/>
      <c r="CR31" s="1274"/>
      <c r="CS31" s="1229"/>
      <c r="CT31" s="1229"/>
      <c r="CU31" s="1229"/>
      <c r="CV31" s="1229"/>
      <c r="CW31" s="1297"/>
      <c r="CX31" s="1229"/>
      <c r="CY31" s="1229"/>
      <c r="CZ31" s="1229"/>
      <c r="DA31" s="1229"/>
      <c r="DB31" s="1229"/>
      <c r="DC31" s="1229"/>
      <c r="DD31" s="1236"/>
      <c r="DE31" s="1298"/>
      <c r="DF31" s="1296"/>
      <c r="DG31" s="1296"/>
      <c r="DH31" s="1222"/>
      <c r="DI31" s="1304"/>
    </row>
    <row r="32">
      <c r="A32" s="1220"/>
      <c r="B32" s="1221"/>
      <c r="C32" s="1294"/>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95"/>
      <c r="AD32" s="1222"/>
      <c r="AE32" s="1222"/>
      <c r="AF32" s="1222"/>
      <c r="AG32" s="1222"/>
      <c r="AH32" s="1222"/>
      <c r="AI32" s="1222"/>
      <c r="AJ32" s="1222"/>
      <c r="AK32" s="1226"/>
      <c r="AL32" s="1296"/>
      <c r="AM32" s="1297"/>
      <c r="AN32" s="1223"/>
      <c r="AO32" s="1298"/>
      <c r="AP32" s="1299"/>
      <c r="AQ32" s="1299"/>
      <c r="AR32" s="1299"/>
      <c r="AS32" s="1299"/>
      <c r="AT32" s="1299"/>
      <c r="AU32" s="1299"/>
      <c r="AV32" s="1226"/>
      <c r="AW32" s="1299"/>
      <c r="AX32" s="1300"/>
      <c r="AY32" s="1300"/>
      <c r="AZ32" s="1300"/>
      <c r="BA32" s="1300"/>
      <c r="BB32" s="1300"/>
      <c r="BC32" s="1300"/>
      <c r="BD32" s="1226"/>
      <c r="BE32" s="1300"/>
      <c r="BF32" s="1232"/>
      <c r="BG32" s="1301"/>
      <c r="BH32" s="1301"/>
      <c r="BI32" s="1235"/>
      <c r="BJ32" s="1236"/>
      <c r="BK32" s="1229"/>
      <c r="BL32" s="1237"/>
      <c r="BM32" s="1237"/>
      <c r="BN32" s="1237"/>
      <c r="BO32" s="1237"/>
      <c r="BP32" s="1237"/>
      <c r="BQ32" s="1237"/>
      <c r="BR32" s="1237"/>
      <c r="BS32" s="1237"/>
      <c r="BT32" s="1302"/>
      <c r="BU32" s="1226"/>
      <c r="BV32" s="1229"/>
      <c r="BW32" s="1240"/>
      <c r="BX32" s="1240"/>
      <c r="BY32" s="1240"/>
      <c r="BZ32" s="1240"/>
      <c r="CA32" s="1236"/>
      <c r="CB32" s="1301"/>
      <c r="CC32" s="1295"/>
      <c r="CD32" s="1295"/>
      <c r="CE32" s="1295"/>
      <c r="CF32" s="1226"/>
      <c r="CG32" s="1303"/>
      <c r="CH32" s="1232"/>
      <c r="CI32" s="1232"/>
      <c r="CJ32" s="1232"/>
      <c r="CK32" s="1236"/>
      <c r="CL32" s="1229"/>
      <c r="CM32" s="1230"/>
      <c r="CN32" s="1230"/>
      <c r="CO32" s="1230"/>
      <c r="CP32" s="1226"/>
      <c r="CQ32" s="1299"/>
      <c r="CR32" s="1274"/>
      <c r="CS32" s="1229"/>
      <c r="CT32" s="1229"/>
      <c r="CU32" s="1229"/>
      <c r="CV32" s="1229"/>
      <c r="CW32" s="1297"/>
      <c r="CX32" s="1229"/>
      <c r="CY32" s="1229"/>
      <c r="CZ32" s="1229"/>
      <c r="DA32" s="1229"/>
      <c r="DB32" s="1229"/>
      <c r="DC32" s="1229"/>
      <c r="DD32" s="1236"/>
      <c r="DE32" s="1298"/>
      <c r="DF32" s="1296"/>
      <c r="DG32" s="1296"/>
      <c r="DH32" s="1222"/>
      <c r="DI32" s="1304"/>
    </row>
    <row r="33">
      <c r="A33" s="1220"/>
      <c r="B33" s="1221"/>
      <c r="C33" s="1294"/>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95"/>
      <c r="AD33" s="1222"/>
      <c r="AE33" s="1222"/>
      <c r="AF33" s="1222"/>
      <c r="AG33" s="1222"/>
      <c r="AH33" s="1222"/>
      <c r="AI33" s="1222"/>
      <c r="AJ33" s="1222"/>
      <c r="AK33" s="1226"/>
      <c r="AL33" s="1296"/>
      <c r="AM33" s="1297"/>
      <c r="AN33" s="1223"/>
      <c r="AO33" s="1298"/>
      <c r="AP33" s="1299"/>
      <c r="AQ33" s="1299"/>
      <c r="AR33" s="1299"/>
      <c r="AS33" s="1299"/>
      <c r="AT33" s="1299"/>
      <c r="AU33" s="1299"/>
      <c r="AV33" s="1226"/>
      <c r="AW33" s="1299"/>
      <c r="AX33" s="1300"/>
      <c r="AY33" s="1300"/>
      <c r="AZ33" s="1300"/>
      <c r="BA33" s="1300"/>
      <c r="BB33" s="1300"/>
      <c r="BC33" s="1300"/>
      <c r="BD33" s="1226"/>
      <c r="BE33" s="1300"/>
      <c r="BF33" s="1232"/>
      <c r="BG33" s="1301"/>
      <c r="BH33" s="1301"/>
      <c r="BI33" s="1235"/>
      <c r="BJ33" s="1236"/>
      <c r="BK33" s="1229"/>
      <c r="BL33" s="1237"/>
      <c r="BM33" s="1237"/>
      <c r="BN33" s="1237"/>
      <c r="BO33" s="1237"/>
      <c r="BP33" s="1237"/>
      <c r="BQ33" s="1237"/>
      <c r="BR33" s="1237"/>
      <c r="BS33" s="1237"/>
      <c r="BT33" s="1302"/>
      <c r="BU33" s="1226"/>
      <c r="BV33" s="1229"/>
      <c r="BW33" s="1240"/>
      <c r="BX33" s="1240"/>
      <c r="BY33" s="1240"/>
      <c r="BZ33" s="1240"/>
      <c r="CA33" s="1236"/>
      <c r="CB33" s="1301"/>
      <c r="CC33" s="1295"/>
      <c r="CD33" s="1295"/>
      <c r="CE33" s="1295"/>
      <c r="CF33" s="1226"/>
      <c r="CG33" s="1303"/>
      <c r="CH33" s="1232"/>
      <c r="CI33" s="1232"/>
      <c r="CJ33" s="1232"/>
      <c r="CK33" s="1236"/>
      <c r="CL33" s="1229"/>
      <c r="CM33" s="1230"/>
      <c r="CN33" s="1230"/>
      <c r="CO33" s="1230"/>
      <c r="CP33" s="1226"/>
      <c r="CQ33" s="1299"/>
      <c r="CR33" s="1274"/>
      <c r="CS33" s="1229"/>
      <c r="CT33" s="1229"/>
      <c r="CU33" s="1229"/>
      <c r="CV33" s="1229"/>
      <c r="CW33" s="1297"/>
      <c r="CX33" s="1229"/>
      <c r="CY33" s="1229"/>
      <c r="CZ33" s="1229"/>
      <c r="DA33" s="1229"/>
      <c r="DB33" s="1229"/>
      <c r="DC33" s="1229"/>
      <c r="DD33" s="1236"/>
      <c r="DE33" s="1298"/>
      <c r="DF33" s="1296"/>
      <c r="DG33" s="1296"/>
      <c r="DH33" s="1222"/>
      <c r="DI33" s="1304"/>
    </row>
    <row r="34">
      <c r="A34" s="1220"/>
      <c r="B34" s="1221"/>
      <c r="C34" s="1294"/>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95"/>
      <c r="AD34" s="1222"/>
      <c r="AE34" s="1222"/>
      <c r="AF34" s="1222"/>
      <c r="AG34" s="1222"/>
      <c r="AH34" s="1222"/>
      <c r="AI34" s="1222"/>
      <c r="AJ34" s="1222"/>
      <c r="AK34" s="1226"/>
      <c r="AL34" s="1296"/>
      <c r="AM34" s="1297"/>
      <c r="AN34" s="1223"/>
      <c r="AO34" s="1298"/>
      <c r="AP34" s="1299"/>
      <c r="AQ34" s="1299"/>
      <c r="AR34" s="1299"/>
      <c r="AS34" s="1299"/>
      <c r="AT34" s="1299"/>
      <c r="AU34" s="1299"/>
      <c r="AV34" s="1226"/>
      <c r="AW34" s="1299"/>
      <c r="AX34" s="1300"/>
      <c r="AY34" s="1300"/>
      <c r="AZ34" s="1300"/>
      <c r="BA34" s="1300"/>
      <c r="BB34" s="1300"/>
      <c r="BC34" s="1300"/>
      <c r="BD34" s="1226"/>
      <c r="BE34" s="1300"/>
      <c r="BF34" s="1232"/>
      <c r="BG34" s="1301"/>
      <c r="BH34" s="1301"/>
      <c r="BI34" s="1235"/>
      <c r="BJ34" s="1236"/>
      <c r="BK34" s="1229"/>
      <c r="BL34" s="1237"/>
      <c r="BM34" s="1237"/>
      <c r="BN34" s="1237"/>
      <c r="BO34" s="1237"/>
      <c r="BP34" s="1237"/>
      <c r="BQ34" s="1237"/>
      <c r="BR34" s="1237"/>
      <c r="BS34" s="1237"/>
      <c r="BT34" s="1302"/>
      <c r="BU34" s="1226"/>
      <c r="BV34" s="1229"/>
      <c r="BW34" s="1240"/>
      <c r="BX34" s="1240"/>
      <c r="BY34" s="1240"/>
      <c r="BZ34" s="1240"/>
      <c r="CA34" s="1236"/>
      <c r="CB34" s="1301"/>
      <c r="CC34" s="1295"/>
      <c r="CD34" s="1295"/>
      <c r="CE34" s="1295"/>
      <c r="CF34" s="1226"/>
      <c r="CG34" s="1303"/>
      <c r="CH34" s="1232"/>
      <c r="CI34" s="1232"/>
      <c r="CJ34" s="1232"/>
      <c r="CK34" s="1236"/>
      <c r="CL34" s="1229"/>
      <c r="CM34" s="1230"/>
      <c r="CN34" s="1230"/>
      <c r="CO34" s="1230"/>
      <c r="CP34" s="1226"/>
      <c r="CQ34" s="1299"/>
      <c r="CR34" s="1274"/>
      <c r="CS34" s="1229"/>
      <c r="CT34" s="1229"/>
      <c r="CU34" s="1229"/>
      <c r="CV34" s="1229"/>
      <c r="CW34" s="1297"/>
      <c r="CX34" s="1229"/>
      <c r="CY34" s="1229"/>
      <c r="CZ34" s="1229"/>
      <c r="DA34" s="1229"/>
      <c r="DB34" s="1229"/>
      <c r="DC34" s="1229"/>
      <c r="DD34" s="1236"/>
      <c r="DE34" s="1298"/>
      <c r="DF34" s="1296"/>
      <c r="DG34" s="1296"/>
      <c r="DH34" s="1222"/>
      <c r="DI34" s="1304"/>
    </row>
    <row r="35">
      <c r="A35" s="1220"/>
      <c r="B35" s="1221"/>
      <c r="C35" s="1294"/>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95"/>
      <c r="AD35" s="1222"/>
      <c r="AE35" s="1222"/>
      <c r="AF35" s="1222"/>
      <c r="AG35" s="1222"/>
      <c r="AH35" s="1222"/>
      <c r="AI35" s="1222"/>
      <c r="AJ35" s="1222"/>
      <c r="AK35" s="1226"/>
      <c r="AL35" s="1296"/>
      <c r="AM35" s="1297"/>
      <c r="AN35" s="1223"/>
      <c r="AO35" s="1298"/>
      <c r="AP35" s="1299"/>
      <c r="AQ35" s="1299"/>
      <c r="AR35" s="1299"/>
      <c r="AS35" s="1299"/>
      <c r="AT35" s="1299"/>
      <c r="AU35" s="1299"/>
      <c r="AV35" s="1226"/>
      <c r="AW35" s="1299"/>
      <c r="AX35" s="1300"/>
      <c r="AY35" s="1300"/>
      <c r="AZ35" s="1300"/>
      <c r="BA35" s="1300"/>
      <c r="BB35" s="1300"/>
      <c r="BC35" s="1300"/>
      <c r="BD35" s="1226"/>
      <c r="BE35" s="1300"/>
      <c r="BF35" s="1232"/>
      <c r="BG35" s="1301"/>
      <c r="BH35" s="1301"/>
      <c r="BI35" s="1235"/>
      <c r="BJ35" s="1236"/>
      <c r="BK35" s="1229"/>
      <c r="BL35" s="1237"/>
      <c r="BM35" s="1237"/>
      <c r="BN35" s="1237"/>
      <c r="BO35" s="1237"/>
      <c r="BP35" s="1237"/>
      <c r="BQ35" s="1237"/>
      <c r="BR35" s="1237"/>
      <c r="BS35" s="1237"/>
      <c r="BT35" s="1302"/>
      <c r="BU35" s="1226"/>
      <c r="BV35" s="1229"/>
      <c r="BW35" s="1240"/>
      <c r="BX35" s="1240"/>
      <c r="BY35" s="1240"/>
      <c r="BZ35" s="1240"/>
      <c r="CA35" s="1236"/>
      <c r="CB35" s="1301"/>
      <c r="CC35" s="1295"/>
      <c r="CD35" s="1295"/>
      <c r="CE35" s="1295"/>
      <c r="CF35" s="1226"/>
      <c r="CG35" s="1303"/>
      <c r="CH35" s="1232"/>
      <c r="CI35" s="1232"/>
      <c r="CJ35" s="1232"/>
      <c r="CK35" s="1236"/>
      <c r="CL35" s="1229"/>
      <c r="CM35" s="1230"/>
      <c r="CN35" s="1230"/>
      <c r="CO35" s="1230"/>
      <c r="CP35" s="1226"/>
      <c r="CQ35" s="1299"/>
      <c r="CR35" s="1274"/>
      <c r="CS35" s="1229"/>
      <c r="CT35" s="1229"/>
      <c r="CU35" s="1229"/>
      <c r="CV35" s="1229"/>
      <c r="CW35" s="1297"/>
      <c r="CX35" s="1229"/>
      <c r="CY35" s="1229"/>
      <c r="CZ35" s="1229"/>
      <c r="DA35" s="1229"/>
      <c r="DB35" s="1229"/>
      <c r="DC35" s="1229"/>
      <c r="DD35" s="1236"/>
      <c r="DE35" s="1298"/>
      <c r="DF35" s="1296"/>
      <c r="DG35" s="1296"/>
      <c r="DH35" s="1222"/>
      <c r="DI35" s="1304"/>
    </row>
    <row r="36">
      <c r="A36" s="1220"/>
      <c r="B36" s="1221"/>
      <c r="C36" s="1294"/>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95"/>
      <c r="AD36" s="1222"/>
      <c r="AE36" s="1222"/>
      <c r="AF36" s="1222"/>
      <c r="AG36" s="1222"/>
      <c r="AH36" s="1222"/>
      <c r="AI36" s="1222"/>
      <c r="AJ36" s="1222"/>
      <c r="AK36" s="1226"/>
      <c r="AL36" s="1296"/>
      <c r="AM36" s="1297"/>
      <c r="AN36" s="1223"/>
      <c r="AO36" s="1298"/>
      <c r="AP36" s="1299"/>
      <c r="AQ36" s="1299"/>
      <c r="AR36" s="1299"/>
      <c r="AS36" s="1299"/>
      <c r="AT36" s="1299"/>
      <c r="AU36" s="1299"/>
      <c r="AV36" s="1226"/>
      <c r="AW36" s="1299"/>
      <c r="AX36" s="1300"/>
      <c r="AY36" s="1300"/>
      <c r="AZ36" s="1300"/>
      <c r="BA36" s="1300"/>
      <c r="BB36" s="1300"/>
      <c r="BC36" s="1300"/>
      <c r="BD36" s="1226"/>
      <c r="BE36" s="1300"/>
      <c r="BF36" s="1232"/>
      <c r="BG36" s="1301"/>
      <c r="BH36" s="1301"/>
      <c r="BI36" s="1235"/>
      <c r="BJ36" s="1236"/>
      <c r="BK36" s="1229"/>
      <c r="BL36" s="1237"/>
      <c r="BM36" s="1237"/>
      <c r="BN36" s="1237"/>
      <c r="BO36" s="1237"/>
      <c r="BP36" s="1237"/>
      <c r="BQ36" s="1237"/>
      <c r="BR36" s="1237"/>
      <c r="BS36" s="1237"/>
      <c r="BT36" s="1302"/>
      <c r="BU36" s="1226"/>
      <c r="BV36" s="1229"/>
      <c r="BW36" s="1240"/>
      <c r="BX36" s="1240"/>
      <c r="BY36" s="1240"/>
      <c r="BZ36" s="1240"/>
      <c r="CA36" s="1236"/>
      <c r="CB36" s="1301"/>
      <c r="CC36" s="1295"/>
      <c r="CD36" s="1295"/>
      <c r="CE36" s="1295"/>
      <c r="CF36" s="1226"/>
      <c r="CG36" s="1303"/>
      <c r="CH36" s="1232"/>
      <c r="CI36" s="1232"/>
      <c r="CJ36" s="1232"/>
      <c r="CK36" s="1236"/>
      <c r="CL36" s="1229"/>
      <c r="CM36" s="1230"/>
      <c r="CN36" s="1230"/>
      <c r="CO36" s="1230"/>
      <c r="CP36" s="1226"/>
      <c r="CQ36" s="1299"/>
      <c r="CR36" s="1274"/>
      <c r="CS36" s="1229"/>
      <c r="CT36" s="1229"/>
      <c r="CU36" s="1229"/>
      <c r="CV36" s="1229"/>
      <c r="CW36" s="1297"/>
      <c r="CX36" s="1229"/>
      <c r="CY36" s="1229"/>
      <c r="CZ36" s="1229"/>
      <c r="DA36" s="1229"/>
      <c r="DB36" s="1229"/>
      <c r="DC36" s="1229"/>
      <c r="DD36" s="1236"/>
      <c r="DE36" s="1298"/>
      <c r="DF36" s="1296"/>
      <c r="DG36" s="1296"/>
      <c r="DH36" s="1222"/>
      <c r="DI36" s="1304"/>
    </row>
    <row r="37">
      <c r="A37" s="1220"/>
      <c r="B37" s="1221"/>
      <c r="C37" s="1294"/>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95"/>
      <c r="AD37" s="1222"/>
      <c r="AE37" s="1222"/>
      <c r="AF37" s="1222"/>
      <c r="AG37" s="1222"/>
      <c r="AH37" s="1222"/>
      <c r="AI37" s="1222"/>
      <c r="AJ37" s="1222"/>
      <c r="AK37" s="1226"/>
      <c r="AL37" s="1296"/>
      <c r="AM37" s="1297"/>
      <c r="AN37" s="1223"/>
      <c r="AO37" s="1298"/>
      <c r="AP37" s="1299"/>
      <c r="AQ37" s="1299"/>
      <c r="AR37" s="1299"/>
      <c r="AS37" s="1299"/>
      <c r="AT37" s="1299"/>
      <c r="AU37" s="1299"/>
      <c r="AV37" s="1226"/>
      <c r="AW37" s="1299"/>
      <c r="AX37" s="1300"/>
      <c r="AY37" s="1300"/>
      <c r="AZ37" s="1300"/>
      <c r="BA37" s="1300"/>
      <c r="BB37" s="1300"/>
      <c r="BC37" s="1300"/>
      <c r="BD37" s="1226"/>
      <c r="BE37" s="1300"/>
      <c r="BF37" s="1232"/>
      <c r="BG37" s="1301"/>
      <c r="BH37" s="1301"/>
      <c r="BI37" s="1235"/>
      <c r="BJ37" s="1236"/>
      <c r="BK37" s="1229"/>
      <c r="BL37" s="1237"/>
      <c r="BM37" s="1237"/>
      <c r="BN37" s="1237"/>
      <c r="BO37" s="1237"/>
      <c r="BP37" s="1237"/>
      <c r="BQ37" s="1237"/>
      <c r="BR37" s="1237"/>
      <c r="BS37" s="1237"/>
      <c r="BT37" s="1302"/>
      <c r="BU37" s="1226"/>
      <c r="BV37" s="1229"/>
      <c r="BW37" s="1240"/>
      <c r="BX37" s="1240"/>
      <c r="BY37" s="1240"/>
      <c r="BZ37" s="1240"/>
      <c r="CA37" s="1236"/>
      <c r="CB37" s="1301"/>
      <c r="CC37" s="1295"/>
      <c r="CD37" s="1295"/>
      <c r="CE37" s="1295"/>
      <c r="CF37" s="1226"/>
      <c r="CG37" s="1303"/>
      <c r="CH37" s="1232"/>
      <c r="CI37" s="1232"/>
      <c r="CJ37" s="1232"/>
      <c r="CK37" s="1236"/>
      <c r="CL37" s="1229"/>
      <c r="CM37" s="1230"/>
      <c r="CN37" s="1230"/>
      <c r="CO37" s="1230"/>
      <c r="CP37" s="1226"/>
      <c r="CQ37" s="1299"/>
      <c r="CR37" s="1274"/>
      <c r="CS37" s="1229"/>
      <c r="CT37" s="1229"/>
      <c r="CU37" s="1229"/>
      <c r="CV37" s="1229"/>
      <c r="CW37" s="1297"/>
      <c r="CX37" s="1229"/>
      <c r="CY37" s="1229"/>
      <c r="CZ37" s="1229"/>
      <c r="DA37" s="1229"/>
      <c r="DB37" s="1229"/>
      <c r="DC37" s="1229"/>
      <c r="DD37" s="1236"/>
      <c r="DE37" s="1298"/>
      <c r="DF37" s="1296"/>
      <c r="DG37" s="1296"/>
      <c r="DH37" s="1222"/>
      <c r="DI37" s="1304"/>
    </row>
    <row r="38">
      <c r="A38" s="1220"/>
      <c r="B38" s="1221"/>
      <c r="C38" s="1294"/>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95"/>
      <c r="AD38" s="1222"/>
      <c r="AE38" s="1222"/>
      <c r="AF38" s="1222"/>
      <c r="AG38" s="1222"/>
      <c r="AH38" s="1222"/>
      <c r="AI38" s="1222"/>
      <c r="AJ38" s="1222"/>
      <c r="AK38" s="1226"/>
      <c r="AL38" s="1296"/>
      <c r="AM38" s="1297"/>
      <c r="AN38" s="1223"/>
      <c r="AO38" s="1298"/>
      <c r="AP38" s="1299"/>
      <c r="AQ38" s="1299"/>
      <c r="AR38" s="1299"/>
      <c r="AS38" s="1299"/>
      <c r="AT38" s="1299"/>
      <c r="AU38" s="1299"/>
      <c r="AV38" s="1226"/>
      <c r="AW38" s="1299"/>
      <c r="AX38" s="1300"/>
      <c r="AY38" s="1300"/>
      <c r="AZ38" s="1300"/>
      <c r="BA38" s="1300"/>
      <c r="BB38" s="1300"/>
      <c r="BC38" s="1300"/>
      <c r="BD38" s="1226"/>
      <c r="BE38" s="1300"/>
      <c r="BF38" s="1232"/>
      <c r="BG38" s="1301"/>
      <c r="BH38" s="1301"/>
      <c r="BI38" s="1235"/>
      <c r="BJ38" s="1236"/>
      <c r="BK38" s="1229"/>
      <c r="BL38" s="1237"/>
      <c r="BM38" s="1237"/>
      <c r="BN38" s="1237"/>
      <c r="BO38" s="1237"/>
      <c r="BP38" s="1237"/>
      <c r="BQ38" s="1237"/>
      <c r="BR38" s="1237"/>
      <c r="BS38" s="1237"/>
      <c r="BT38" s="1302"/>
      <c r="BU38" s="1226"/>
      <c r="BV38" s="1229"/>
      <c r="BW38" s="1240"/>
      <c r="BX38" s="1240"/>
      <c r="BY38" s="1240"/>
      <c r="BZ38" s="1240"/>
      <c r="CA38" s="1236"/>
      <c r="CB38" s="1301"/>
      <c r="CC38" s="1295"/>
      <c r="CD38" s="1295"/>
      <c r="CE38" s="1295"/>
      <c r="CF38" s="1226"/>
      <c r="CG38" s="1303"/>
      <c r="CH38" s="1232"/>
      <c r="CI38" s="1232"/>
      <c r="CJ38" s="1232"/>
      <c r="CK38" s="1236"/>
      <c r="CL38" s="1229"/>
      <c r="CM38" s="1230"/>
      <c r="CN38" s="1230"/>
      <c r="CO38" s="1230"/>
      <c r="CP38" s="1226"/>
      <c r="CQ38" s="1299"/>
      <c r="CR38" s="1274"/>
      <c r="CS38" s="1229"/>
      <c r="CT38" s="1229"/>
      <c r="CU38" s="1229"/>
      <c r="CV38" s="1229"/>
      <c r="CW38" s="1297"/>
      <c r="CX38" s="1229"/>
      <c r="CY38" s="1229"/>
      <c r="CZ38" s="1229"/>
      <c r="DA38" s="1229"/>
      <c r="DB38" s="1229"/>
      <c r="DC38" s="1229"/>
      <c r="DD38" s="1236"/>
      <c r="DE38" s="1298"/>
      <c r="DF38" s="1296"/>
      <c r="DG38" s="1296"/>
      <c r="DH38" s="1222"/>
      <c r="DI38" s="1304"/>
    </row>
    <row r="39">
      <c r="A39" s="1220"/>
      <c r="B39" s="1221"/>
      <c r="C39" s="1294"/>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95"/>
      <c r="AD39" s="1222"/>
      <c r="AE39" s="1222"/>
      <c r="AF39" s="1222"/>
      <c r="AG39" s="1222"/>
      <c r="AH39" s="1222"/>
      <c r="AI39" s="1222"/>
      <c r="AJ39" s="1222"/>
      <c r="AK39" s="1226"/>
      <c r="AL39" s="1296"/>
      <c r="AM39" s="1297"/>
      <c r="AN39" s="1223"/>
      <c r="AO39" s="1298"/>
      <c r="AP39" s="1299"/>
      <c r="AQ39" s="1299"/>
      <c r="AR39" s="1299"/>
      <c r="AS39" s="1299"/>
      <c r="AT39" s="1299"/>
      <c r="AU39" s="1299"/>
      <c r="AV39" s="1226"/>
      <c r="AW39" s="1299"/>
      <c r="AX39" s="1300"/>
      <c r="AY39" s="1300"/>
      <c r="AZ39" s="1300"/>
      <c r="BA39" s="1300"/>
      <c r="BB39" s="1300"/>
      <c r="BC39" s="1300"/>
      <c r="BD39" s="1226"/>
      <c r="BE39" s="1300"/>
      <c r="BF39" s="1232"/>
      <c r="BG39" s="1301"/>
      <c r="BH39" s="1301"/>
      <c r="BI39" s="1235"/>
      <c r="BJ39" s="1236"/>
      <c r="BK39" s="1229"/>
      <c r="BL39" s="1237"/>
      <c r="BM39" s="1237"/>
      <c r="BN39" s="1237"/>
      <c r="BO39" s="1237"/>
      <c r="BP39" s="1237"/>
      <c r="BQ39" s="1237"/>
      <c r="BR39" s="1237"/>
      <c r="BS39" s="1237"/>
      <c r="BT39" s="1302"/>
      <c r="BU39" s="1226"/>
      <c r="BV39" s="1229"/>
      <c r="BW39" s="1240"/>
      <c r="BX39" s="1240"/>
      <c r="BY39" s="1240"/>
      <c r="BZ39" s="1240"/>
      <c r="CA39" s="1236"/>
      <c r="CB39" s="1301"/>
      <c r="CC39" s="1295"/>
      <c r="CD39" s="1295"/>
      <c r="CE39" s="1295"/>
      <c r="CF39" s="1226"/>
      <c r="CG39" s="1303"/>
      <c r="CH39" s="1232"/>
      <c r="CI39" s="1232"/>
      <c r="CJ39" s="1232"/>
      <c r="CK39" s="1236"/>
      <c r="CL39" s="1229"/>
      <c r="CM39" s="1230"/>
      <c r="CN39" s="1230"/>
      <c r="CO39" s="1230"/>
      <c r="CP39" s="1226"/>
      <c r="CQ39" s="1299"/>
      <c r="CR39" s="1274"/>
      <c r="CS39" s="1229"/>
      <c r="CT39" s="1229"/>
      <c r="CU39" s="1229"/>
      <c r="CV39" s="1229"/>
      <c r="CW39" s="1297"/>
      <c r="CX39" s="1229"/>
      <c r="CY39" s="1229"/>
      <c r="CZ39" s="1229"/>
      <c r="DA39" s="1229"/>
      <c r="DB39" s="1229"/>
      <c r="DC39" s="1229"/>
      <c r="DD39" s="1236"/>
      <c r="DE39" s="1298"/>
      <c r="DF39" s="1296"/>
      <c r="DG39" s="1296"/>
      <c r="DH39" s="1222"/>
      <c r="DI39" s="1304"/>
    </row>
    <row r="40">
      <c r="A40" s="1220"/>
      <c r="B40" s="1221"/>
      <c r="C40" s="1294"/>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95"/>
      <c r="AD40" s="1222"/>
      <c r="AE40" s="1222"/>
      <c r="AF40" s="1222"/>
      <c r="AG40" s="1222"/>
      <c r="AH40" s="1222"/>
      <c r="AI40" s="1222"/>
      <c r="AJ40" s="1222"/>
      <c r="AK40" s="1226"/>
      <c r="AL40" s="1296"/>
      <c r="AM40" s="1297"/>
      <c r="AN40" s="1223"/>
      <c r="AO40" s="1298"/>
      <c r="AP40" s="1299"/>
      <c r="AQ40" s="1299"/>
      <c r="AR40" s="1299"/>
      <c r="AS40" s="1299"/>
      <c r="AT40" s="1299"/>
      <c r="AU40" s="1299"/>
      <c r="AV40" s="1226"/>
      <c r="AW40" s="1299"/>
      <c r="AX40" s="1300"/>
      <c r="AY40" s="1300"/>
      <c r="AZ40" s="1300"/>
      <c r="BA40" s="1300"/>
      <c r="BB40" s="1300"/>
      <c r="BC40" s="1300"/>
      <c r="BD40" s="1226"/>
      <c r="BE40" s="1300"/>
      <c r="BF40" s="1232"/>
      <c r="BG40" s="1301"/>
      <c r="BH40" s="1301"/>
      <c r="BI40" s="1235"/>
      <c r="BJ40" s="1236"/>
      <c r="BK40" s="1229"/>
      <c r="BL40" s="1237"/>
      <c r="BM40" s="1237"/>
      <c r="BN40" s="1237"/>
      <c r="BO40" s="1237"/>
      <c r="BP40" s="1237"/>
      <c r="BQ40" s="1237"/>
      <c r="BR40" s="1237"/>
      <c r="BS40" s="1237"/>
      <c r="BT40" s="1302"/>
      <c r="BU40" s="1226"/>
      <c r="BV40" s="1229"/>
      <c r="BW40" s="1240"/>
      <c r="BX40" s="1240"/>
      <c r="BY40" s="1240"/>
      <c r="BZ40" s="1240"/>
      <c r="CA40" s="1236"/>
      <c r="CB40" s="1301"/>
      <c r="CC40" s="1295"/>
      <c r="CD40" s="1295"/>
      <c r="CE40" s="1295"/>
      <c r="CF40" s="1226"/>
      <c r="CG40" s="1303"/>
      <c r="CH40" s="1232"/>
      <c r="CI40" s="1232"/>
      <c r="CJ40" s="1232"/>
      <c r="CK40" s="1236"/>
      <c r="CL40" s="1229"/>
      <c r="CM40" s="1230"/>
      <c r="CN40" s="1230"/>
      <c r="CO40" s="1230"/>
      <c r="CP40" s="1226"/>
      <c r="CQ40" s="1299"/>
      <c r="CR40" s="1274"/>
      <c r="CS40" s="1229"/>
      <c r="CT40" s="1229"/>
      <c r="CU40" s="1229"/>
      <c r="CV40" s="1229"/>
      <c r="CW40" s="1297"/>
      <c r="CX40" s="1229"/>
      <c r="CY40" s="1229"/>
      <c r="CZ40" s="1229"/>
      <c r="DA40" s="1229"/>
      <c r="DB40" s="1229"/>
      <c r="DC40" s="1229"/>
      <c r="DD40" s="1236"/>
      <c r="DE40" s="1298"/>
      <c r="DF40" s="1296"/>
      <c r="DG40" s="1296"/>
      <c r="DH40" s="1222"/>
      <c r="DI40" s="1304"/>
    </row>
    <row r="41">
      <c r="A41" s="1220"/>
      <c r="B41" s="1221"/>
      <c r="C41" s="1294"/>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95"/>
      <c r="AD41" s="1222"/>
      <c r="AE41" s="1222"/>
      <c r="AF41" s="1222"/>
      <c r="AG41" s="1222"/>
      <c r="AH41" s="1222"/>
      <c r="AI41" s="1222"/>
      <c r="AJ41" s="1222"/>
      <c r="AK41" s="1226"/>
      <c r="AL41" s="1296"/>
      <c r="AM41" s="1297"/>
      <c r="AN41" s="1223"/>
      <c r="AO41" s="1298"/>
      <c r="AP41" s="1299"/>
      <c r="AQ41" s="1299"/>
      <c r="AR41" s="1299"/>
      <c r="AS41" s="1299"/>
      <c r="AT41" s="1299"/>
      <c r="AU41" s="1299"/>
      <c r="AV41" s="1226"/>
      <c r="AW41" s="1299"/>
      <c r="AX41" s="1300"/>
      <c r="AY41" s="1300"/>
      <c r="AZ41" s="1300"/>
      <c r="BA41" s="1300"/>
      <c r="BB41" s="1300"/>
      <c r="BC41" s="1300"/>
      <c r="BD41" s="1226"/>
      <c r="BE41" s="1300"/>
      <c r="BF41" s="1232"/>
      <c r="BG41" s="1301"/>
      <c r="BH41" s="1301"/>
      <c r="BI41" s="1235"/>
      <c r="BJ41" s="1236"/>
      <c r="BK41" s="1229"/>
      <c r="BL41" s="1237"/>
      <c r="BM41" s="1237"/>
      <c r="BN41" s="1237"/>
      <c r="BO41" s="1237"/>
      <c r="BP41" s="1237"/>
      <c r="BQ41" s="1237"/>
      <c r="BR41" s="1237"/>
      <c r="BS41" s="1237"/>
      <c r="BT41" s="1302"/>
      <c r="BU41" s="1226"/>
      <c r="BV41" s="1229"/>
      <c r="BW41" s="1240"/>
      <c r="BX41" s="1240"/>
      <c r="BY41" s="1240"/>
      <c r="BZ41" s="1240"/>
      <c r="CA41" s="1236"/>
      <c r="CB41" s="1301"/>
      <c r="CC41" s="1295"/>
      <c r="CD41" s="1295"/>
      <c r="CE41" s="1295"/>
      <c r="CF41" s="1226"/>
      <c r="CG41" s="1303"/>
      <c r="CH41" s="1232"/>
      <c r="CI41" s="1232"/>
      <c r="CJ41" s="1232"/>
      <c r="CK41" s="1236"/>
      <c r="CL41" s="1229"/>
      <c r="CM41" s="1230"/>
      <c r="CN41" s="1230"/>
      <c r="CO41" s="1230"/>
      <c r="CP41" s="1226"/>
      <c r="CQ41" s="1299"/>
      <c r="CR41" s="1274"/>
      <c r="CS41" s="1229"/>
      <c r="CT41" s="1229"/>
      <c r="CU41" s="1229"/>
      <c r="CV41" s="1229"/>
      <c r="CW41" s="1297"/>
      <c r="CX41" s="1229"/>
      <c r="CY41" s="1229"/>
      <c r="CZ41" s="1229"/>
      <c r="DA41" s="1229"/>
      <c r="DB41" s="1229"/>
      <c r="DC41" s="1229"/>
      <c r="DD41" s="1236"/>
      <c r="DE41" s="1298"/>
      <c r="DF41" s="1296"/>
      <c r="DG41" s="1296"/>
      <c r="DH41" s="1222"/>
      <c r="DI41" s="1304"/>
    </row>
    <row r="42">
      <c r="A42" s="1220"/>
      <c r="B42" s="1221"/>
      <c r="C42" s="1294"/>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95"/>
      <c r="AD42" s="1222"/>
      <c r="AE42" s="1222"/>
      <c r="AF42" s="1222"/>
      <c r="AG42" s="1222"/>
      <c r="AH42" s="1222"/>
      <c r="AI42" s="1222"/>
      <c r="AJ42" s="1222"/>
      <c r="AK42" s="1226"/>
      <c r="AL42" s="1296"/>
      <c r="AM42" s="1297"/>
      <c r="AN42" s="1223"/>
      <c r="AO42" s="1298"/>
      <c r="AP42" s="1299"/>
      <c r="AQ42" s="1299"/>
      <c r="AR42" s="1299"/>
      <c r="AS42" s="1299"/>
      <c r="AT42" s="1299"/>
      <c r="AU42" s="1299"/>
      <c r="AV42" s="1226"/>
      <c r="AW42" s="1299"/>
      <c r="AX42" s="1300"/>
      <c r="AY42" s="1300"/>
      <c r="AZ42" s="1300"/>
      <c r="BA42" s="1300"/>
      <c r="BB42" s="1300"/>
      <c r="BC42" s="1300"/>
      <c r="BD42" s="1226"/>
      <c r="BE42" s="1300"/>
      <c r="BF42" s="1232"/>
      <c r="BG42" s="1301"/>
      <c r="BH42" s="1301"/>
      <c r="BI42" s="1235"/>
      <c r="BJ42" s="1236"/>
      <c r="BK42" s="1229"/>
      <c r="BL42" s="1237"/>
      <c r="BM42" s="1237"/>
      <c r="BN42" s="1237"/>
      <c r="BO42" s="1237"/>
      <c r="BP42" s="1237"/>
      <c r="BQ42" s="1237"/>
      <c r="BR42" s="1237"/>
      <c r="BS42" s="1237"/>
      <c r="BT42" s="1302"/>
      <c r="BU42" s="1226"/>
      <c r="BV42" s="1229"/>
      <c r="BW42" s="1240"/>
      <c r="BX42" s="1240"/>
      <c r="BY42" s="1240"/>
      <c r="BZ42" s="1240"/>
      <c r="CA42" s="1236"/>
      <c r="CB42" s="1301"/>
      <c r="CC42" s="1295"/>
      <c r="CD42" s="1295"/>
      <c r="CE42" s="1295"/>
      <c r="CF42" s="1226"/>
      <c r="CG42" s="1303"/>
      <c r="CH42" s="1232"/>
      <c r="CI42" s="1232"/>
      <c r="CJ42" s="1232"/>
      <c r="CK42" s="1236"/>
      <c r="CL42" s="1229"/>
      <c r="CM42" s="1230"/>
      <c r="CN42" s="1230"/>
      <c r="CO42" s="1230"/>
      <c r="CP42" s="1226"/>
      <c r="CQ42" s="1299"/>
      <c r="CR42" s="1274"/>
      <c r="CS42" s="1229"/>
      <c r="CT42" s="1229"/>
      <c r="CU42" s="1229"/>
      <c r="CV42" s="1229"/>
      <c r="CW42" s="1297"/>
      <c r="CX42" s="1229"/>
      <c r="CY42" s="1229"/>
      <c r="CZ42" s="1229"/>
      <c r="DA42" s="1229"/>
      <c r="DB42" s="1229"/>
      <c r="DC42" s="1229"/>
      <c r="DD42" s="1236"/>
      <c r="DE42" s="1298"/>
      <c r="DF42" s="1296"/>
      <c r="DG42" s="1296"/>
      <c r="DH42" s="1222"/>
      <c r="DI42" s="1304"/>
    </row>
    <row r="43">
      <c r="A43" s="1220"/>
      <c r="B43" s="1221"/>
      <c r="C43" s="1294"/>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95"/>
      <c r="AD43" s="1222"/>
      <c r="AE43" s="1222"/>
      <c r="AF43" s="1222"/>
      <c r="AG43" s="1222"/>
      <c r="AH43" s="1222"/>
      <c r="AI43" s="1222"/>
      <c r="AJ43" s="1222"/>
      <c r="AK43" s="1226"/>
      <c r="AL43" s="1296"/>
      <c r="AM43" s="1297"/>
      <c r="AN43" s="1223"/>
      <c r="AO43" s="1298"/>
      <c r="AP43" s="1299"/>
      <c r="AQ43" s="1299"/>
      <c r="AR43" s="1299"/>
      <c r="AS43" s="1299"/>
      <c r="AT43" s="1299"/>
      <c r="AU43" s="1299"/>
      <c r="AV43" s="1226"/>
      <c r="AW43" s="1299"/>
      <c r="AX43" s="1300"/>
      <c r="AY43" s="1300"/>
      <c r="AZ43" s="1300"/>
      <c r="BA43" s="1300"/>
      <c r="BB43" s="1300"/>
      <c r="BC43" s="1300"/>
      <c r="BD43" s="1226"/>
      <c r="BE43" s="1300"/>
      <c r="BF43" s="1232"/>
      <c r="BG43" s="1301"/>
      <c r="BH43" s="1301"/>
      <c r="BI43" s="1235"/>
      <c r="BJ43" s="1236"/>
      <c r="BK43" s="1229"/>
      <c r="BL43" s="1237"/>
      <c r="BM43" s="1237"/>
      <c r="BN43" s="1237"/>
      <c r="BO43" s="1237"/>
      <c r="BP43" s="1237"/>
      <c r="BQ43" s="1237"/>
      <c r="BR43" s="1237"/>
      <c r="BS43" s="1237"/>
      <c r="BT43" s="1302"/>
      <c r="BU43" s="1226"/>
      <c r="BV43" s="1229"/>
      <c r="BW43" s="1240"/>
      <c r="BX43" s="1240"/>
      <c r="BY43" s="1240"/>
      <c r="BZ43" s="1240"/>
      <c r="CA43" s="1236"/>
      <c r="CB43" s="1301"/>
      <c r="CC43" s="1295"/>
      <c r="CD43" s="1295"/>
      <c r="CE43" s="1295"/>
      <c r="CF43" s="1226"/>
      <c r="CG43" s="1303"/>
      <c r="CH43" s="1232"/>
      <c r="CI43" s="1232"/>
      <c r="CJ43" s="1232"/>
      <c r="CK43" s="1236"/>
      <c r="CL43" s="1229"/>
      <c r="CM43" s="1230"/>
      <c r="CN43" s="1230"/>
      <c r="CO43" s="1230"/>
      <c r="CP43" s="1226"/>
      <c r="CQ43" s="1299"/>
      <c r="CR43" s="1274"/>
      <c r="CS43" s="1229"/>
      <c r="CT43" s="1229"/>
      <c r="CU43" s="1229"/>
      <c r="CV43" s="1229"/>
      <c r="CW43" s="1297"/>
      <c r="CX43" s="1229"/>
      <c r="CY43" s="1229"/>
      <c r="CZ43" s="1229"/>
      <c r="DA43" s="1229"/>
      <c r="DB43" s="1229"/>
      <c r="DC43" s="1229"/>
      <c r="DD43" s="1236"/>
      <c r="DE43" s="1298"/>
      <c r="DF43" s="1296"/>
      <c r="DG43" s="1296"/>
      <c r="DH43" s="1222"/>
      <c r="DI43" s="1304"/>
    </row>
    <row r="44">
      <c r="A44" s="1220"/>
      <c r="B44" s="1221"/>
      <c r="C44" s="1294"/>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95"/>
      <c r="AD44" s="1222"/>
      <c r="AE44" s="1222"/>
      <c r="AF44" s="1222"/>
      <c r="AG44" s="1222"/>
      <c r="AH44" s="1222"/>
      <c r="AI44" s="1222"/>
      <c r="AJ44" s="1222"/>
      <c r="AK44" s="1226"/>
      <c r="AL44" s="1296"/>
      <c r="AM44" s="1297"/>
      <c r="AN44" s="1223"/>
      <c r="AO44" s="1298"/>
      <c r="AP44" s="1299"/>
      <c r="AQ44" s="1299"/>
      <c r="AR44" s="1299"/>
      <c r="AS44" s="1299"/>
      <c r="AT44" s="1299"/>
      <c r="AU44" s="1299"/>
      <c r="AV44" s="1226"/>
      <c r="AW44" s="1299"/>
      <c r="AX44" s="1300"/>
      <c r="AY44" s="1300"/>
      <c r="AZ44" s="1300"/>
      <c r="BA44" s="1300"/>
      <c r="BB44" s="1300"/>
      <c r="BC44" s="1300"/>
      <c r="BD44" s="1226"/>
      <c r="BE44" s="1300"/>
      <c r="BF44" s="1232"/>
      <c r="BG44" s="1301"/>
      <c r="BH44" s="1301"/>
      <c r="BI44" s="1235"/>
      <c r="BJ44" s="1236"/>
      <c r="BK44" s="1229"/>
      <c r="BL44" s="1237"/>
      <c r="BM44" s="1237"/>
      <c r="BN44" s="1237"/>
      <c r="BO44" s="1237"/>
      <c r="BP44" s="1237"/>
      <c r="BQ44" s="1237"/>
      <c r="BR44" s="1237"/>
      <c r="BS44" s="1237"/>
      <c r="BT44" s="1302"/>
      <c r="BU44" s="1226"/>
      <c r="BV44" s="1229"/>
      <c r="BW44" s="1240"/>
      <c r="BX44" s="1240"/>
      <c r="BY44" s="1240"/>
      <c r="BZ44" s="1240"/>
      <c r="CA44" s="1236"/>
      <c r="CB44" s="1301"/>
      <c r="CC44" s="1295"/>
      <c r="CD44" s="1295"/>
      <c r="CE44" s="1295"/>
      <c r="CF44" s="1226"/>
      <c r="CG44" s="1303"/>
      <c r="CH44" s="1232"/>
      <c r="CI44" s="1232"/>
      <c r="CJ44" s="1232"/>
      <c r="CK44" s="1236"/>
      <c r="CL44" s="1229"/>
      <c r="CM44" s="1230"/>
      <c r="CN44" s="1230"/>
      <c r="CO44" s="1230"/>
      <c r="CP44" s="1226"/>
      <c r="CQ44" s="1299"/>
      <c r="CR44" s="1274"/>
      <c r="CS44" s="1229"/>
      <c r="CT44" s="1229"/>
      <c r="CU44" s="1229"/>
      <c r="CV44" s="1229"/>
      <c r="CW44" s="1297"/>
      <c r="CX44" s="1229"/>
      <c r="CY44" s="1229"/>
      <c r="CZ44" s="1229"/>
      <c r="DA44" s="1229"/>
      <c r="DB44" s="1229"/>
      <c r="DC44" s="1229"/>
      <c r="DD44" s="1236"/>
      <c r="DE44" s="1298"/>
      <c r="DF44" s="1296"/>
      <c r="DG44" s="1296"/>
      <c r="DH44" s="1222"/>
      <c r="DI44" s="1304"/>
    </row>
    <row r="45">
      <c r="A45" s="1220"/>
      <c r="B45" s="1221"/>
      <c r="C45" s="1294"/>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95"/>
      <c r="AD45" s="1222"/>
      <c r="AE45" s="1222"/>
      <c r="AF45" s="1222"/>
      <c r="AG45" s="1222"/>
      <c r="AH45" s="1222"/>
      <c r="AI45" s="1222"/>
      <c r="AJ45" s="1222"/>
      <c r="AK45" s="1226"/>
      <c r="AL45" s="1296"/>
      <c r="AM45" s="1297"/>
      <c r="AN45" s="1223"/>
      <c r="AO45" s="1298"/>
      <c r="AP45" s="1299"/>
      <c r="AQ45" s="1299"/>
      <c r="AR45" s="1299"/>
      <c r="AS45" s="1299"/>
      <c r="AT45" s="1299"/>
      <c r="AU45" s="1299"/>
      <c r="AV45" s="1226"/>
      <c r="AW45" s="1299"/>
      <c r="AX45" s="1300"/>
      <c r="AY45" s="1300"/>
      <c r="AZ45" s="1300"/>
      <c r="BA45" s="1300"/>
      <c r="BB45" s="1300"/>
      <c r="BC45" s="1300"/>
      <c r="BD45" s="1226"/>
      <c r="BE45" s="1300"/>
      <c r="BF45" s="1232"/>
      <c r="BG45" s="1301"/>
      <c r="BH45" s="1301"/>
      <c r="BI45" s="1235"/>
      <c r="BJ45" s="1236"/>
      <c r="BK45" s="1229"/>
      <c r="BL45" s="1237"/>
      <c r="BM45" s="1237"/>
      <c r="BN45" s="1237"/>
      <c r="BO45" s="1237"/>
      <c r="BP45" s="1237"/>
      <c r="BQ45" s="1237"/>
      <c r="BR45" s="1237"/>
      <c r="BS45" s="1237"/>
      <c r="BT45" s="1302"/>
      <c r="BU45" s="1226"/>
      <c r="BV45" s="1229"/>
      <c r="BW45" s="1240"/>
      <c r="BX45" s="1240"/>
      <c r="BY45" s="1240"/>
      <c r="BZ45" s="1240"/>
      <c r="CA45" s="1236"/>
      <c r="CB45" s="1301"/>
      <c r="CC45" s="1295"/>
      <c r="CD45" s="1295"/>
      <c r="CE45" s="1295"/>
      <c r="CF45" s="1226"/>
      <c r="CG45" s="1303"/>
      <c r="CH45" s="1232"/>
      <c r="CI45" s="1232"/>
      <c r="CJ45" s="1232"/>
      <c r="CK45" s="1236"/>
      <c r="CL45" s="1229"/>
      <c r="CM45" s="1230"/>
      <c r="CN45" s="1230"/>
      <c r="CO45" s="1230"/>
      <c r="CP45" s="1226"/>
      <c r="CQ45" s="1299"/>
      <c r="CR45" s="1274"/>
      <c r="CS45" s="1229"/>
      <c r="CT45" s="1229"/>
      <c r="CU45" s="1229"/>
      <c r="CV45" s="1229"/>
      <c r="CW45" s="1297"/>
      <c r="CX45" s="1229"/>
      <c r="CY45" s="1229"/>
      <c r="CZ45" s="1229"/>
      <c r="DA45" s="1229"/>
      <c r="DB45" s="1229"/>
      <c r="DC45" s="1229"/>
      <c r="DD45" s="1236"/>
      <c r="DE45" s="1298"/>
      <c r="DF45" s="1296"/>
      <c r="DG45" s="1296"/>
      <c r="DH45" s="1222"/>
      <c r="DI45" s="1304"/>
    </row>
    <row r="46">
      <c r="A46" s="1220"/>
      <c r="B46" s="1221"/>
      <c r="C46" s="1294"/>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95"/>
      <c r="AD46" s="1222"/>
      <c r="AE46" s="1222"/>
      <c r="AF46" s="1222"/>
      <c r="AG46" s="1222"/>
      <c r="AH46" s="1222"/>
      <c r="AI46" s="1222"/>
      <c r="AJ46" s="1222"/>
      <c r="AK46" s="1226"/>
      <c r="AL46" s="1296"/>
      <c r="AM46" s="1297"/>
      <c r="AN46" s="1223"/>
      <c r="AO46" s="1298"/>
      <c r="AP46" s="1299"/>
      <c r="AQ46" s="1299"/>
      <c r="AR46" s="1299"/>
      <c r="AS46" s="1299"/>
      <c r="AT46" s="1299"/>
      <c r="AU46" s="1299"/>
      <c r="AV46" s="1226"/>
      <c r="AW46" s="1299"/>
      <c r="AX46" s="1300"/>
      <c r="AY46" s="1300"/>
      <c r="AZ46" s="1300"/>
      <c r="BA46" s="1300"/>
      <c r="BB46" s="1300"/>
      <c r="BC46" s="1300"/>
      <c r="BD46" s="1226"/>
      <c r="BE46" s="1300"/>
      <c r="BF46" s="1232"/>
      <c r="BG46" s="1301"/>
      <c r="BH46" s="1301"/>
      <c r="BI46" s="1235"/>
      <c r="BJ46" s="1236"/>
      <c r="BK46" s="1229"/>
      <c r="BL46" s="1237"/>
      <c r="BM46" s="1237"/>
      <c r="BN46" s="1237"/>
      <c r="BO46" s="1237"/>
      <c r="BP46" s="1237"/>
      <c r="BQ46" s="1237"/>
      <c r="BR46" s="1237"/>
      <c r="BS46" s="1237"/>
      <c r="BT46" s="1302"/>
      <c r="BU46" s="1226"/>
      <c r="BV46" s="1229"/>
      <c r="BW46" s="1240"/>
      <c r="BX46" s="1240"/>
      <c r="BY46" s="1240"/>
      <c r="BZ46" s="1240"/>
      <c r="CA46" s="1236"/>
      <c r="CB46" s="1301"/>
      <c r="CC46" s="1295"/>
      <c r="CD46" s="1295"/>
      <c r="CE46" s="1295"/>
      <c r="CF46" s="1226"/>
      <c r="CG46" s="1303"/>
      <c r="CH46" s="1232"/>
      <c r="CI46" s="1232"/>
      <c r="CJ46" s="1232"/>
      <c r="CK46" s="1236"/>
      <c r="CL46" s="1229"/>
      <c r="CM46" s="1230"/>
      <c r="CN46" s="1230"/>
      <c r="CO46" s="1230"/>
      <c r="CP46" s="1226"/>
      <c r="CQ46" s="1299"/>
      <c r="CR46" s="1274"/>
      <c r="CS46" s="1229"/>
      <c r="CT46" s="1229"/>
      <c r="CU46" s="1229"/>
      <c r="CV46" s="1229"/>
      <c r="CW46" s="1297"/>
      <c r="CX46" s="1229"/>
      <c r="CY46" s="1229"/>
      <c r="CZ46" s="1229"/>
      <c r="DA46" s="1229"/>
      <c r="DB46" s="1229"/>
      <c r="DC46" s="1229"/>
      <c r="DD46" s="1236"/>
      <c r="DE46" s="1298"/>
      <c r="DF46" s="1296"/>
      <c r="DG46" s="1296"/>
      <c r="DH46" s="1222"/>
      <c r="DI46" s="1304"/>
    </row>
    <row r="47">
      <c r="A47" s="1220"/>
      <c r="B47" s="1221"/>
      <c r="C47" s="1294"/>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95"/>
      <c r="AD47" s="1222"/>
      <c r="AE47" s="1222"/>
      <c r="AF47" s="1222"/>
      <c r="AG47" s="1222"/>
      <c r="AH47" s="1222"/>
      <c r="AI47" s="1222"/>
      <c r="AJ47" s="1222"/>
      <c r="AK47" s="1226"/>
      <c r="AL47" s="1296"/>
      <c r="AM47" s="1297"/>
      <c r="AN47" s="1223"/>
      <c r="AO47" s="1298"/>
      <c r="AP47" s="1299"/>
      <c r="AQ47" s="1299"/>
      <c r="AR47" s="1299"/>
      <c r="AS47" s="1299"/>
      <c r="AT47" s="1299"/>
      <c r="AU47" s="1299"/>
      <c r="AV47" s="1226"/>
      <c r="AW47" s="1299"/>
      <c r="AX47" s="1300"/>
      <c r="AY47" s="1300"/>
      <c r="AZ47" s="1300"/>
      <c r="BA47" s="1300"/>
      <c r="BB47" s="1300"/>
      <c r="BC47" s="1300"/>
      <c r="BD47" s="1226"/>
      <c r="BE47" s="1300"/>
      <c r="BF47" s="1232"/>
      <c r="BG47" s="1301"/>
      <c r="BH47" s="1301"/>
      <c r="BI47" s="1235"/>
      <c r="BJ47" s="1236"/>
      <c r="BK47" s="1229"/>
      <c r="BL47" s="1237"/>
      <c r="BM47" s="1237"/>
      <c r="BN47" s="1237"/>
      <c r="BO47" s="1237"/>
      <c r="BP47" s="1237"/>
      <c r="BQ47" s="1237"/>
      <c r="BR47" s="1237"/>
      <c r="BS47" s="1237"/>
      <c r="BT47" s="1302"/>
      <c r="BU47" s="1226"/>
      <c r="BV47" s="1229"/>
      <c r="BW47" s="1240"/>
      <c r="BX47" s="1240"/>
      <c r="BY47" s="1240"/>
      <c r="BZ47" s="1240"/>
      <c r="CA47" s="1236"/>
      <c r="CB47" s="1301"/>
      <c r="CC47" s="1295"/>
      <c r="CD47" s="1295"/>
      <c r="CE47" s="1295"/>
      <c r="CF47" s="1226"/>
      <c r="CG47" s="1303"/>
      <c r="CH47" s="1232"/>
      <c r="CI47" s="1232"/>
      <c r="CJ47" s="1232"/>
      <c r="CK47" s="1236"/>
      <c r="CL47" s="1229"/>
      <c r="CM47" s="1230"/>
      <c r="CN47" s="1230"/>
      <c r="CO47" s="1230"/>
      <c r="CP47" s="1226"/>
      <c r="CQ47" s="1299"/>
      <c r="CR47" s="1274"/>
      <c r="CS47" s="1229"/>
      <c r="CT47" s="1229"/>
      <c r="CU47" s="1229"/>
      <c r="CV47" s="1229"/>
      <c r="CW47" s="1297"/>
      <c r="CX47" s="1229"/>
      <c r="CY47" s="1229"/>
      <c r="CZ47" s="1229"/>
      <c r="DA47" s="1229"/>
      <c r="DB47" s="1229"/>
      <c r="DC47" s="1229"/>
      <c r="DD47" s="1236"/>
      <c r="DE47" s="1298"/>
      <c r="DF47" s="1296"/>
      <c r="DG47" s="1296"/>
      <c r="DH47" s="1222"/>
      <c r="DI47" s="1304"/>
    </row>
    <row r="48">
      <c r="A48" s="1220"/>
      <c r="B48" s="1221"/>
      <c r="C48" s="1294"/>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95"/>
      <c r="AD48" s="1222"/>
      <c r="AE48" s="1222"/>
      <c r="AF48" s="1222"/>
      <c r="AG48" s="1222"/>
      <c r="AH48" s="1222"/>
      <c r="AI48" s="1222"/>
      <c r="AJ48" s="1222"/>
      <c r="AK48" s="1226"/>
      <c r="AL48" s="1296"/>
      <c r="AM48" s="1297"/>
      <c r="AN48" s="1223"/>
      <c r="AO48" s="1298"/>
      <c r="AP48" s="1299"/>
      <c r="AQ48" s="1299"/>
      <c r="AR48" s="1299"/>
      <c r="AS48" s="1299"/>
      <c r="AT48" s="1299"/>
      <c r="AU48" s="1299"/>
      <c r="AV48" s="1226"/>
      <c r="AW48" s="1299"/>
      <c r="AX48" s="1300"/>
      <c r="AY48" s="1300"/>
      <c r="AZ48" s="1300"/>
      <c r="BA48" s="1300"/>
      <c r="BB48" s="1300"/>
      <c r="BC48" s="1300"/>
      <c r="BD48" s="1226"/>
      <c r="BE48" s="1300"/>
      <c r="BF48" s="1232"/>
      <c r="BG48" s="1301"/>
      <c r="BH48" s="1301"/>
      <c r="BI48" s="1235"/>
      <c r="BJ48" s="1236"/>
      <c r="BK48" s="1229"/>
      <c r="BL48" s="1237"/>
      <c r="BM48" s="1237"/>
      <c r="BN48" s="1237"/>
      <c r="BO48" s="1237"/>
      <c r="BP48" s="1237"/>
      <c r="BQ48" s="1237"/>
      <c r="BR48" s="1237"/>
      <c r="BS48" s="1237"/>
      <c r="BT48" s="1302"/>
      <c r="BU48" s="1226"/>
      <c r="BV48" s="1229"/>
      <c r="BW48" s="1240"/>
      <c r="BX48" s="1240"/>
      <c r="BY48" s="1240"/>
      <c r="BZ48" s="1240"/>
      <c r="CA48" s="1236"/>
      <c r="CB48" s="1301"/>
      <c r="CC48" s="1295"/>
      <c r="CD48" s="1295"/>
      <c r="CE48" s="1295"/>
      <c r="CF48" s="1226"/>
      <c r="CG48" s="1303"/>
      <c r="CH48" s="1232"/>
      <c r="CI48" s="1232"/>
      <c r="CJ48" s="1232"/>
      <c r="CK48" s="1236"/>
      <c r="CL48" s="1229"/>
      <c r="CM48" s="1230"/>
      <c r="CN48" s="1230"/>
      <c r="CO48" s="1230"/>
      <c r="CP48" s="1226"/>
      <c r="CQ48" s="1299"/>
      <c r="CR48" s="1274"/>
      <c r="CS48" s="1229"/>
      <c r="CT48" s="1229"/>
      <c r="CU48" s="1229"/>
      <c r="CV48" s="1229"/>
      <c r="CW48" s="1297"/>
      <c r="CX48" s="1229"/>
      <c r="CY48" s="1229"/>
      <c r="CZ48" s="1229"/>
      <c r="DA48" s="1229"/>
      <c r="DB48" s="1229"/>
      <c r="DC48" s="1229"/>
      <c r="DD48" s="1236"/>
      <c r="DE48" s="1298"/>
      <c r="DF48" s="1296"/>
      <c r="DG48" s="1296"/>
      <c r="DH48" s="1222"/>
      <c r="DI48" s="1304"/>
    </row>
    <row r="49">
      <c r="A49" s="1220"/>
      <c r="B49" s="1221"/>
      <c r="C49" s="1294"/>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95"/>
      <c r="AD49" s="1222"/>
      <c r="AE49" s="1222"/>
      <c r="AF49" s="1222"/>
      <c r="AG49" s="1222"/>
      <c r="AH49" s="1222"/>
      <c r="AI49" s="1222"/>
      <c r="AJ49" s="1222"/>
      <c r="AK49" s="1226"/>
      <c r="AL49" s="1296"/>
      <c r="AM49" s="1297"/>
      <c r="AN49" s="1223"/>
      <c r="AO49" s="1298"/>
      <c r="AP49" s="1299"/>
      <c r="AQ49" s="1299"/>
      <c r="AR49" s="1299"/>
      <c r="AS49" s="1299"/>
      <c r="AT49" s="1299"/>
      <c r="AU49" s="1299"/>
      <c r="AV49" s="1226"/>
      <c r="AW49" s="1299"/>
      <c r="AX49" s="1300"/>
      <c r="AY49" s="1300"/>
      <c r="AZ49" s="1300"/>
      <c r="BA49" s="1300"/>
      <c r="BB49" s="1300"/>
      <c r="BC49" s="1300"/>
      <c r="BD49" s="1226"/>
      <c r="BE49" s="1300"/>
      <c r="BF49" s="1232"/>
      <c r="BG49" s="1301"/>
      <c r="BH49" s="1301"/>
      <c r="BI49" s="1235"/>
      <c r="BJ49" s="1236"/>
      <c r="BK49" s="1229"/>
      <c r="BL49" s="1237"/>
      <c r="BM49" s="1237"/>
      <c r="BN49" s="1237"/>
      <c r="BO49" s="1237"/>
      <c r="BP49" s="1237"/>
      <c r="BQ49" s="1237"/>
      <c r="BR49" s="1237"/>
      <c r="BS49" s="1237"/>
      <c r="BT49" s="1302"/>
      <c r="BU49" s="1226"/>
      <c r="BV49" s="1229"/>
      <c r="BW49" s="1240"/>
      <c r="BX49" s="1240"/>
      <c r="BY49" s="1240"/>
      <c r="BZ49" s="1240"/>
      <c r="CA49" s="1236"/>
      <c r="CB49" s="1301"/>
      <c r="CC49" s="1295"/>
      <c r="CD49" s="1295"/>
      <c r="CE49" s="1295"/>
      <c r="CF49" s="1226"/>
      <c r="CG49" s="1303"/>
      <c r="CH49" s="1232"/>
      <c r="CI49" s="1232"/>
      <c r="CJ49" s="1232"/>
      <c r="CK49" s="1236"/>
      <c r="CL49" s="1229"/>
      <c r="CM49" s="1230"/>
      <c r="CN49" s="1230"/>
      <c r="CO49" s="1230"/>
      <c r="CP49" s="1226"/>
      <c r="CQ49" s="1299"/>
      <c r="CR49" s="1274"/>
      <c r="CS49" s="1229"/>
      <c r="CT49" s="1229"/>
      <c r="CU49" s="1229"/>
      <c r="CV49" s="1229"/>
      <c r="CW49" s="1297"/>
      <c r="CX49" s="1229"/>
      <c r="CY49" s="1229"/>
      <c r="CZ49" s="1229"/>
      <c r="DA49" s="1229"/>
      <c r="DB49" s="1229"/>
      <c r="DC49" s="1229"/>
      <c r="DD49" s="1236"/>
      <c r="DE49" s="1298"/>
      <c r="DF49" s="1296"/>
      <c r="DG49" s="1296"/>
      <c r="DH49" s="1222"/>
      <c r="DI49" s="1304"/>
    </row>
    <row r="50">
      <c r="A50" s="1220"/>
      <c r="B50" s="1221"/>
      <c r="C50" s="1294"/>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95"/>
      <c r="AD50" s="1222"/>
      <c r="AE50" s="1222"/>
      <c r="AF50" s="1222"/>
      <c r="AG50" s="1222"/>
      <c r="AH50" s="1222"/>
      <c r="AI50" s="1222"/>
      <c r="AJ50" s="1222"/>
      <c r="AK50" s="1226"/>
      <c r="AL50" s="1296"/>
      <c r="AM50" s="1297"/>
      <c r="AN50" s="1223"/>
      <c r="AO50" s="1298"/>
      <c r="AP50" s="1299"/>
      <c r="AQ50" s="1299"/>
      <c r="AR50" s="1299"/>
      <c r="AS50" s="1299"/>
      <c r="AT50" s="1299"/>
      <c r="AU50" s="1299"/>
      <c r="AV50" s="1226"/>
      <c r="AW50" s="1299"/>
      <c r="AX50" s="1300"/>
      <c r="AY50" s="1300"/>
      <c r="AZ50" s="1300"/>
      <c r="BA50" s="1300"/>
      <c r="BB50" s="1300"/>
      <c r="BC50" s="1300"/>
      <c r="BD50" s="1226"/>
      <c r="BE50" s="1300"/>
      <c r="BF50" s="1232"/>
      <c r="BG50" s="1301"/>
      <c r="BH50" s="1301"/>
      <c r="BI50" s="1235"/>
      <c r="BJ50" s="1236"/>
      <c r="BK50" s="1229"/>
      <c r="BL50" s="1237"/>
      <c r="BM50" s="1237"/>
      <c r="BN50" s="1237"/>
      <c r="BO50" s="1237"/>
      <c r="BP50" s="1237"/>
      <c r="BQ50" s="1237"/>
      <c r="BR50" s="1237"/>
      <c r="BS50" s="1237"/>
      <c r="BT50" s="1302"/>
      <c r="BU50" s="1226"/>
      <c r="BV50" s="1229"/>
      <c r="BW50" s="1240"/>
      <c r="BX50" s="1240"/>
      <c r="BY50" s="1240"/>
      <c r="BZ50" s="1240"/>
      <c r="CA50" s="1236"/>
      <c r="CB50" s="1301"/>
      <c r="CC50" s="1295"/>
      <c r="CD50" s="1295"/>
      <c r="CE50" s="1295"/>
      <c r="CF50" s="1226"/>
      <c r="CG50" s="1303"/>
      <c r="CH50" s="1232"/>
      <c r="CI50" s="1232"/>
      <c r="CJ50" s="1232"/>
      <c r="CK50" s="1236"/>
      <c r="CL50" s="1229"/>
      <c r="CM50" s="1230"/>
      <c r="CN50" s="1230"/>
      <c r="CO50" s="1230"/>
      <c r="CP50" s="1226"/>
      <c r="CQ50" s="1299"/>
      <c r="CR50" s="1274"/>
      <c r="CS50" s="1229"/>
      <c r="CT50" s="1229"/>
      <c r="CU50" s="1229"/>
      <c r="CV50" s="1229"/>
      <c r="CW50" s="1297"/>
      <c r="CX50" s="1229"/>
      <c r="CY50" s="1229"/>
      <c r="CZ50" s="1229"/>
      <c r="DA50" s="1229"/>
      <c r="DB50" s="1229"/>
      <c r="DC50" s="1229"/>
      <c r="DD50" s="1236"/>
      <c r="DE50" s="1298"/>
      <c r="DF50" s="1296"/>
      <c r="DG50" s="1296"/>
      <c r="DH50" s="1222"/>
      <c r="DI50" s="1304"/>
    </row>
    <row r="51">
      <c r="A51" s="1220"/>
      <c r="B51" s="1221"/>
      <c r="C51" s="1294"/>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95"/>
      <c r="AD51" s="1222"/>
      <c r="AE51" s="1222"/>
      <c r="AF51" s="1222"/>
      <c r="AG51" s="1222"/>
      <c r="AH51" s="1222"/>
      <c r="AI51" s="1222"/>
      <c r="AJ51" s="1222"/>
      <c r="AK51" s="1226"/>
      <c r="AL51" s="1296"/>
      <c r="AM51" s="1297"/>
      <c r="AN51" s="1223"/>
      <c r="AO51" s="1298"/>
      <c r="AP51" s="1299"/>
      <c r="AQ51" s="1299"/>
      <c r="AR51" s="1299"/>
      <c r="AS51" s="1299"/>
      <c r="AT51" s="1299"/>
      <c r="AU51" s="1299"/>
      <c r="AV51" s="1226"/>
      <c r="AW51" s="1299"/>
      <c r="AX51" s="1300"/>
      <c r="AY51" s="1300"/>
      <c r="AZ51" s="1300"/>
      <c r="BA51" s="1300"/>
      <c r="BB51" s="1300"/>
      <c r="BC51" s="1300"/>
      <c r="BD51" s="1226"/>
      <c r="BE51" s="1300"/>
      <c r="BF51" s="1232"/>
      <c r="BG51" s="1301"/>
      <c r="BH51" s="1301"/>
      <c r="BI51" s="1235"/>
      <c r="BJ51" s="1236"/>
      <c r="BK51" s="1229"/>
      <c r="BL51" s="1237"/>
      <c r="BM51" s="1237"/>
      <c r="BN51" s="1237"/>
      <c r="BO51" s="1237"/>
      <c r="BP51" s="1237"/>
      <c r="BQ51" s="1237"/>
      <c r="BR51" s="1237"/>
      <c r="BS51" s="1237"/>
      <c r="BT51" s="1302"/>
      <c r="BU51" s="1226"/>
      <c r="BV51" s="1229"/>
      <c r="BW51" s="1240"/>
      <c r="BX51" s="1240"/>
      <c r="BY51" s="1240"/>
      <c r="BZ51" s="1240"/>
      <c r="CA51" s="1236"/>
      <c r="CB51" s="1301"/>
      <c r="CC51" s="1295"/>
      <c r="CD51" s="1295"/>
      <c r="CE51" s="1295"/>
      <c r="CF51" s="1226"/>
      <c r="CG51" s="1303"/>
      <c r="CH51" s="1232"/>
      <c r="CI51" s="1232"/>
      <c r="CJ51" s="1232"/>
      <c r="CK51" s="1236"/>
      <c r="CL51" s="1229"/>
      <c r="CM51" s="1230"/>
      <c r="CN51" s="1230"/>
      <c r="CO51" s="1230"/>
      <c r="CP51" s="1226"/>
      <c r="CQ51" s="1299"/>
      <c r="CR51" s="1274"/>
      <c r="CS51" s="1229"/>
      <c r="CT51" s="1229"/>
      <c r="CU51" s="1229"/>
      <c r="CV51" s="1229"/>
      <c r="CW51" s="1297"/>
      <c r="CX51" s="1229"/>
      <c r="CY51" s="1229"/>
      <c r="CZ51" s="1229"/>
      <c r="DA51" s="1229"/>
      <c r="DB51" s="1229"/>
      <c r="DC51" s="1229"/>
      <c r="DD51" s="1236"/>
      <c r="DE51" s="1298"/>
      <c r="DF51" s="1296"/>
      <c r="DG51" s="1296"/>
      <c r="DH51" s="1222"/>
      <c r="DI51" s="1304"/>
    </row>
    <row r="52">
      <c r="A52" s="1220"/>
      <c r="B52" s="1221"/>
      <c r="C52" s="1294"/>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95"/>
      <c r="AD52" s="1222"/>
      <c r="AE52" s="1222"/>
      <c r="AF52" s="1222"/>
      <c r="AG52" s="1222"/>
      <c r="AH52" s="1222"/>
      <c r="AI52" s="1222"/>
      <c r="AJ52" s="1222"/>
      <c r="AK52" s="1226"/>
      <c r="AL52" s="1296"/>
      <c r="AM52" s="1297"/>
      <c r="AN52" s="1223"/>
      <c r="AO52" s="1298"/>
      <c r="AP52" s="1299"/>
      <c r="AQ52" s="1299"/>
      <c r="AR52" s="1299"/>
      <c r="AS52" s="1299"/>
      <c r="AT52" s="1299"/>
      <c r="AU52" s="1299"/>
      <c r="AV52" s="1226"/>
      <c r="AW52" s="1299"/>
      <c r="AX52" s="1300"/>
      <c r="AY52" s="1300"/>
      <c r="AZ52" s="1300"/>
      <c r="BA52" s="1300"/>
      <c r="BB52" s="1300"/>
      <c r="BC52" s="1300"/>
      <c r="BD52" s="1226"/>
      <c r="BE52" s="1300"/>
      <c r="BF52" s="1232"/>
      <c r="BG52" s="1301"/>
      <c r="BH52" s="1301"/>
      <c r="BI52" s="1235"/>
      <c r="BJ52" s="1236"/>
      <c r="BK52" s="1229"/>
      <c r="BL52" s="1237"/>
      <c r="BM52" s="1237"/>
      <c r="BN52" s="1237"/>
      <c r="BO52" s="1237"/>
      <c r="BP52" s="1237"/>
      <c r="BQ52" s="1237"/>
      <c r="BR52" s="1237"/>
      <c r="BS52" s="1237"/>
      <c r="BT52" s="1302"/>
      <c r="BU52" s="1226"/>
      <c r="BV52" s="1229"/>
      <c r="BW52" s="1240"/>
      <c r="BX52" s="1240"/>
      <c r="BY52" s="1240"/>
      <c r="BZ52" s="1240"/>
      <c r="CA52" s="1236"/>
      <c r="CB52" s="1301"/>
      <c r="CC52" s="1295"/>
      <c r="CD52" s="1295"/>
      <c r="CE52" s="1295"/>
      <c r="CF52" s="1226"/>
      <c r="CG52" s="1303"/>
      <c r="CH52" s="1232"/>
      <c r="CI52" s="1232"/>
      <c r="CJ52" s="1232"/>
      <c r="CK52" s="1236"/>
      <c r="CL52" s="1229"/>
      <c r="CM52" s="1230"/>
      <c r="CN52" s="1230"/>
      <c r="CO52" s="1230"/>
      <c r="CP52" s="1226"/>
      <c r="CQ52" s="1299"/>
      <c r="CR52" s="1274"/>
      <c r="CS52" s="1229"/>
      <c r="CT52" s="1229"/>
      <c r="CU52" s="1229"/>
      <c r="CV52" s="1229"/>
      <c r="CW52" s="1297"/>
      <c r="CX52" s="1229"/>
      <c r="CY52" s="1229"/>
      <c r="CZ52" s="1229"/>
      <c r="DA52" s="1229"/>
      <c r="DB52" s="1229"/>
      <c r="DC52" s="1229"/>
      <c r="DD52" s="1236"/>
      <c r="DE52" s="1298"/>
      <c r="DF52" s="1296"/>
      <c r="DG52" s="1296"/>
      <c r="DH52" s="1222"/>
      <c r="DI52" s="1304"/>
    </row>
    <row r="53">
      <c r="A53" s="1220"/>
      <c r="B53" s="1221"/>
      <c r="C53" s="1294"/>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95"/>
      <c r="AD53" s="1222"/>
      <c r="AE53" s="1222"/>
      <c r="AF53" s="1222"/>
      <c r="AG53" s="1222"/>
      <c r="AH53" s="1222"/>
      <c r="AI53" s="1222"/>
      <c r="AJ53" s="1222"/>
      <c r="AK53" s="1226"/>
      <c r="AL53" s="1296"/>
      <c r="AM53" s="1297"/>
      <c r="AN53" s="1223"/>
      <c r="AO53" s="1298"/>
      <c r="AP53" s="1299"/>
      <c r="AQ53" s="1299"/>
      <c r="AR53" s="1299"/>
      <c r="AS53" s="1299"/>
      <c r="AT53" s="1299"/>
      <c r="AU53" s="1299"/>
      <c r="AV53" s="1226"/>
      <c r="AW53" s="1299"/>
      <c r="AX53" s="1300"/>
      <c r="AY53" s="1300"/>
      <c r="AZ53" s="1300"/>
      <c r="BA53" s="1300"/>
      <c r="BB53" s="1300"/>
      <c r="BC53" s="1300"/>
      <c r="BD53" s="1226"/>
      <c r="BE53" s="1300"/>
      <c r="BF53" s="1232"/>
      <c r="BG53" s="1301"/>
      <c r="BH53" s="1301"/>
      <c r="BI53" s="1235"/>
      <c r="BJ53" s="1236"/>
      <c r="BK53" s="1229"/>
      <c r="BL53" s="1237"/>
      <c r="BM53" s="1237"/>
      <c r="BN53" s="1237"/>
      <c r="BO53" s="1237"/>
      <c r="BP53" s="1237"/>
      <c r="BQ53" s="1237"/>
      <c r="BR53" s="1237"/>
      <c r="BS53" s="1237"/>
      <c r="BT53" s="1302"/>
      <c r="BU53" s="1226"/>
      <c r="BV53" s="1229"/>
      <c r="BW53" s="1240"/>
      <c r="BX53" s="1240"/>
      <c r="BY53" s="1240"/>
      <c r="BZ53" s="1240"/>
      <c r="CA53" s="1236"/>
      <c r="CB53" s="1301"/>
      <c r="CC53" s="1295"/>
      <c r="CD53" s="1295"/>
      <c r="CE53" s="1295"/>
      <c r="CF53" s="1226"/>
      <c r="CG53" s="1303"/>
      <c r="CH53" s="1232"/>
      <c r="CI53" s="1232"/>
      <c r="CJ53" s="1232"/>
      <c r="CK53" s="1236"/>
      <c r="CL53" s="1229"/>
      <c r="CM53" s="1230"/>
      <c r="CN53" s="1230"/>
      <c r="CO53" s="1230"/>
      <c r="CP53" s="1226"/>
      <c r="CQ53" s="1299"/>
      <c r="CR53" s="1274"/>
      <c r="CS53" s="1229"/>
      <c r="CT53" s="1229"/>
      <c r="CU53" s="1229"/>
      <c r="CV53" s="1229"/>
      <c r="CW53" s="1297"/>
      <c r="CX53" s="1229"/>
      <c r="CY53" s="1229"/>
      <c r="CZ53" s="1229"/>
      <c r="DA53" s="1229"/>
      <c r="DB53" s="1229"/>
      <c r="DC53" s="1229"/>
      <c r="DD53" s="1236"/>
      <c r="DE53" s="1298"/>
      <c r="DF53" s="1296"/>
      <c r="DG53" s="1296"/>
      <c r="DH53" s="1222"/>
      <c r="DI53" s="1304"/>
    </row>
    <row r="54">
      <c r="A54" s="1220"/>
      <c r="B54" s="1221"/>
      <c r="C54" s="1294"/>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95"/>
      <c r="AD54" s="1222"/>
      <c r="AE54" s="1222"/>
      <c r="AF54" s="1222"/>
      <c r="AG54" s="1222"/>
      <c r="AH54" s="1222"/>
      <c r="AI54" s="1222"/>
      <c r="AJ54" s="1222"/>
      <c r="AK54" s="1226"/>
      <c r="AL54" s="1296"/>
      <c r="AM54" s="1297"/>
      <c r="AN54" s="1223"/>
      <c r="AO54" s="1298"/>
      <c r="AP54" s="1299"/>
      <c r="AQ54" s="1299"/>
      <c r="AR54" s="1299"/>
      <c r="AS54" s="1299"/>
      <c r="AT54" s="1299"/>
      <c r="AU54" s="1299"/>
      <c r="AV54" s="1226"/>
      <c r="AW54" s="1299"/>
      <c r="AX54" s="1300"/>
      <c r="AY54" s="1300"/>
      <c r="AZ54" s="1300"/>
      <c r="BA54" s="1300"/>
      <c r="BB54" s="1300"/>
      <c r="BC54" s="1300"/>
      <c r="BD54" s="1226"/>
      <c r="BE54" s="1300"/>
      <c r="BF54" s="1232"/>
      <c r="BG54" s="1301"/>
      <c r="BH54" s="1301"/>
      <c r="BI54" s="1235"/>
      <c r="BJ54" s="1236"/>
      <c r="BK54" s="1229"/>
      <c r="BL54" s="1237"/>
      <c r="BM54" s="1237"/>
      <c r="BN54" s="1237"/>
      <c r="BO54" s="1237"/>
      <c r="BP54" s="1237"/>
      <c r="BQ54" s="1237"/>
      <c r="BR54" s="1237"/>
      <c r="BS54" s="1237"/>
      <c r="BT54" s="1302"/>
      <c r="BU54" s="1226"/>
      <c r="BV54" s="1229"/>
      <c r="BW54" s="1240"/>
      <c r="BX54" s="1240"/>
      <c r="BY54" s="1240"/>
      <c r="BZ54" s="1240"/>
      <c r="CA54" s="1236"/>
      <c r="CB54" s="1301"/>
      <c r="CC54" s="1295"/>
      <c r="CD54" s="1295"/>
      <c r="CE54" s="1295"/>
      <c r="CF54" s="1226"/>
      <c r="CG54" s="1303"/>
      <c r="CH54" s="1232"/>
      <c r="CI54" s="1232"/>
      <c r="CJ54" s="1232"/>
      <c r="CK54" s="1236"/>
      <c r="CL54" s="1229"/>
      <c r="CM54" s="1230"/>
      <c r="CN54" s="1230"/>
      <c r="CO54" s="1230"/>
      <c r="CP54" s="1226"/>
      <c r="CQ54" s="1299"/>
      <c r="CR54" s="1274"/>
      <c r="CS54" s="1229"/>
      <c r="CT54" s="1229"/>
      <c r="CU54" s="1229"/>
      <c r="CV54" s="1229"/>
      <c r="CW54" s="1297"/>
      <c r="CX54" s="1229"/>
      <c r="CY54" s="1229"/>
      <c r="CZ54" s="1229"/>
      <c r="DA54" s="1229"/>
      <c r="DB54" s="1229"/>
      <c r="DC54" s="1229"/>
      <c r="DD54" s="1236"/>
      <c r="DE54" s="1298"/>
      <c r="DF54" s="1296"/>
      <c r="DG54" s="1296"/>
      <c r="DH54" s="1222"/>
      <c r="DI54" s="1304"/>
    </row>
    <row r="55">
      <c r="A55" s="1220"/>
      <c r="B55" s="1221"/>
      <c r="C55" s="1294"/>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95"/>
      <c r="AD55" s="1222"/>
      <c r="AE55" s="1222"/>
      <c r="AF55" s="1222"/>
      <c r="AG55" s="1222"/>
      <c r="AH55" s="1222"/>
      <c r="AI55" s="1222"/>
      <c r="AJ55" s="1222"/>
      <c r="AK55" s="1226"/>
      <c r="AL55" s="1296"/>
      <c r="AM55" s="1297"/>
      <c r="AN55" s="1223"/>
      <c r="AO55" s="1298"/>
      <c r="AP55" s="1299"/>
      <c r="AQ55" s="1299"/>
      <c r="AR55" s="1299"/>
      <c r="AS55" s="1299"/>
      <c r="AT55" s="1299"/>
      <c r="AU55" s="1299"/>
      <c r="AV55" s="1226"/>
      <c r="AW55" s="1299"/>
      <c r="AX55" s="1300"/>
      <c r="AY55" s="1300"/>
      <c r="AZ55" s="1300"/>
      <c r="BA55" s="1300"/>
      <c r="BB55" s="1300"/>
      <c r="BC55" s="1300"/>
      <c r="BD55" s="1226"/>
      <c r="BE55" s="1300"/>
      <c r="BF55" s="1232"/>
      <c r="BG55" s="1301"/>
      <c r="BH55" s="1301"/>
      <c r="BI55" s="1235"/>
      <c r="BJ55" s="1236"/>
      <c r="BK55" s="1229"/>
      <c r="BL55" s="1237"/>
      <c r="BM55" s="1237"/>
      <c r="BN55" s="1237"/>
      <c r="BO55" s="1237"/>
      <c r="BP55" s="1237"/>
      <c r="BQ55" s="1237"/>
      <c r="BR55" s="1237"/>
      <c r="BS55" s="1237"/>
      <c r="BT55" s="1302"/>
      <c r="BU55" s="1226"/>
      <c r="BV55" s="1229"/>
      <c r="BW55" s="1240"/>
      <c r="BX55" s="1240"/>
      <c r="BY55" s="1240"/>
      <c r="BZ55" s="1240"/>
      <c r="CA55" s="1236"/>
      <c r="CB55" s="1301"/>
      <c r="CC55" s="1295"/>
      <c r="CD55" s="1295"/>
      <c r="CE55" s="1295"/>
      <c r="CF55" s="1226"/>
      <c r="CG55" s="1303"/>
      <c r="CH55" s="1232"/>
      <c r="CI55" s="1232"/>
      <c r="CJ55" s="1232"/>
      <c r="CK55" s="1236"/>
      <c r="CL55" s="1229"/>
      <c r="CM55" s="1230"/>
      <c r="CN55" s="1230"/>
      <c r="CO55" s="1230"/>
      <c r="CP55" s="1226"/>
      <c r="CQ55" s="1299"/>
      <c r="CR55" s="1274"/>
      <c r="CS55" s="1229"/>
      <c r="CT55" s="1229"/>
      <c r="CU55" s="1229"/>
      <c r="CV55" s="1229"/>
      <c r="CW55" s="1297"/>
      <c r="CX55" s="1229"/>
      <c r="CY55" s="1229"/>
      <c r="CZ55" s="1229"/>
      <c r="DA55" s="1229"/>
      <c r="DB55" s="1229"/>
      <c r="DC55" s="1229"/>
      <c r="DD55" s="1236"/>
      <c r="DE55" s="1298"/>
      <c r="DF55" s="1296"/>
      <c r="DG55" s="1296"/>
      <c r="DH55" s="1222"/>
      <c r="DI55" s="1304"/>
    </row>
    <row r="56">
      <c r="A56" s="1220"/>
      <c r="B56" s="1221"/>
      <c r="C56" s="1294"/>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95"/>
      <c r="AD56" s="1222"/>
      <c r="AE56" s="1222"/>
      <c r="AF56" s="1222"/>
      <c r="AG56" s="1222"/>
      <c r="AH56" s="1222"/>
      <c r="AI56" s="1222"/>
      <c r="AJ56" s="1222"/>
      <c r="AK56" s="1226"/>
      <c r="AL56" s="1296"/>
      <c r="AM56" s="1297"/>
      <c r="AN56" s="1223"/>
      <c r="AO56" s="1298"/>
      <c r="AP56" s="1299"/>
      <c r="AQ56" s="1299"/>
      <c r="AR56" s="1299"/>
      <c r="AS56" s="1299"/>
      <c r="AT56" s="1299"/>
      <c r="AU56" s="1299"/>
      <c r="AV56" s="1226"/>
      <c r="AW56" s="1299"/>
      <c r="AX56" s="1300"/>
      <c r="AY56" s="1300"/>
      <c r="AZ56" s="1300"/>
      <c r="BA56" s="1300"/>
      <c r="BB56" s="1300"/>
      <c r="BC56" s="1300"/>
      <c r="BD56" s="1226"/>
      <c r="BE56" s="1300"/>
      <c r="BF56" s="1232"/>
      <c r="BG56" s="1301"/>
      <c r="BH56" s="1301"/>
      <c r="BI56" s="1235"/>
      <c r="BJ56" s="1236"/>
      <c r="BK56" s="1229"/>
      <c r="BL56" s="1237"/>
      <c r="BM56" s="1237"/>
      <c r="BN56" s="1237"/>
      <c r="BO56" s="1237"/>
      <c r="BP56" s="1237"/>
      <c r="BQ56" s="1237"/>
      <c r="BR56" s="1237"/>
      <c r="BS56" s="1237"/>
      <c r="BT56" s="1302"/>
      <c r="BU56" s="1226"/>
      <c r="BV56" s="1229"/>
      <c r="BW56" s="1240"/>
      <c r="BX56" s="1240"/>
      <c r="BY56" s="1240"/>
      <c r="BZ56" s="1240"/>
      <c r="CA56" s="1236"/>
      <c r="CB56" s="1301"/>
      <c r="CC56" s="1295"/>
      <c r="CD56" s="1295"/>
      <c r="CE56" s="1295"/>
      <c r="CF56" s="1226"/>
      <c r="CG56" s="1303"/>
      <c r="CH56" s="1232"/>
      <c r="CI56" s="1232"/>
      <c r="CJ56" s="1232"/>
      <c r="CK56" s="1236"/>
      <c r="CL56" s="1229"/>
      <c r="CM56" s="1230"/>
      <c r="CN56" s="1230"/>
      <c r="CO56" s="1230"/>
      <c r="CP56" s="1226"/>
      <c r="CQ56" s="1299"/>
      <c r="CR56" s="1274"/>
      <c r="CS56" s="1229"/>
      <c r="CT56" s="1229"/>
      <c r="CU56" s="1229"/>
      <c r="CV56" s="1229"/>
      <c r="CW56" s="1297"/>
      <c r="CX56" s="1229"/>
      <c r="CY56" s="1229"/>
      <c r="CZ56" s="1229"/>
      <c r="DA56" s="1229"/>
      <c r="DB56" s="1229"/>
      <c r="DC56" s="1229"/>
      <c r="DD56" s="1236"/>
      <c r="DE56" s="1298"/>
      <c r="DF56" s="1296"/>
      <c r="DG56" s="1296"/>
      <c r="DH56" s="1222"/>
      <c r="DI56" s="1304"/>
    </row>
    <row r="57">
      <c r="A57" s="1220"/>
      <c r="B57" s="1221"/>
      <c r="C57" s="1294"/>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95"/>
      <c r="AD57" s="1222"/>
      <c r="AE57" s="1222"/>
      <c r="AF57" s="1222"/>
      <c r="AG57" s="1222"/>
      <c r="AH57" s="1222"/>
      <c r="AI57" s="1222"/>
      <c r="AJ57" s="1222"/>
      <c r="AK57" s="1226"/>
      <c r="AL57" s="1296"/>
      <c r="AM57" s="1297"/>
      <c r="AN57" s="1223"/>
      <c r="AO57" s="1298"/>
      <c r="AP57" s="1299"/>
      <c r="AQ57" s="1299"/>
      <c r="AR57" s="1299"/>
      <c r="AS57" s="1299"/>
      <c r="AT57" s="1299"/>
      <c r="AU57" s="1299"/>
      <c r="AV57" s="1226"/>
      <c r="AW57" s="1299"/>
      <c r="AX57" s="1300"/>
      <c r="AY57" s="1300"/>
      <c r="AZ57" s="1300"/>
      <c r="BA57" s="1300"/>
      <c r="BB57" s="1300"/>
      <c r="BC57" s="1300"/>
      <c r="BD57" s="1226"/>
      <c r="BE57" s="1300"/>
      <c r="BF57" s="1232"/>
      <c r="BG57" s="1301"/>
      <c r="BH57" s="1301"/>
      <c r="BI57" s="1235"/>
      <c r="BJ57" s="1236"/>
      <c r="BK57" s="1229"/>
      <c r="BL57" s="1237"/>
      <c r="BM57" s="1237"/>
      <c r="BN57" s="1237"/>
      <c r="BO57" s="1237"/>
      <c r="BP57" s="1237"/>
      <c r="BQ57" s="1237"/>
      <c r="BR57" s="1237"/>
      <c r="BS57" s="1237"/>
      <c r="BT57" s="1302"/>
      <c r="BU57" s="1226"/>
      <c r="BV57" s="1229"/>
      <c r="BW57" s="1240"/>
      <c r="BX57" s="1240"/>
      <c r="BY57" s="1240"/>
      <c r="BZ57" s="1240"/>
      <c r="CA57" s="1236"/>
      <c r="CB57" s="1301"/>
      <c r="CC57" s="1295"/>
      <c r="CD57" s="1295"/>
      <c r="CE57" s="1295"/>
      <c r="CF57" s="1226"/>
      <c r="CG57" s="1303"/>
      <c r="CH57" s="1232"/>
      <c r="CI57" s="1232"/>
      <c r="CJ57" s="1232"/>
      <c r="CK57" s="1236"/>
      <c r="CL57" s="1229"/>
      <c r="CM57" s="1230"/>
      <c r="CN57" s="1230"/>
      <c r="CO57" s="1230"/>
      <c r="CP57" s="1226"/>
      <c r="CQ57" s="1299"/>
      <c r="CR57" s="1274"/>
      <c r="CS57" s="1229"/>
      <c r="CT57" s="1229"/>
      <c r="CU57" s="1229"/>
      <c r="CV57" s="1229"/>
      <c r="CW57" s="1297"/>
      <c r="CX57" s="1229"/>
      <c r="CY57" s="1229"/>
      <c r="CZ57" s="1229"/>
      <c r="DA57" s="1229"/>
      <c r="DB57" s="1229"/>
      <c r="DC57" s="1229"/>
      <c r="DD57" s="1236"/>
      <c r="DE57" s="1298"/>
      <c r="DF57" s="1296"/>
      <c r="DG57" s="1296"/>
      <c r="DH57" s="1222"/>
      <c r="DI57" s="1304"/>
    </row>
    <row r="58">
      <c r="A58" s="1220"/>
      <c r="B58" s="1221"/>
      <c r="C58" s="1294"/>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95"/>
      <c r="AD58" s="1222"/>
      <c r="AE58" s="1222"/>
      <c r="AF58" s="1222"/>
      <c r="AG58" s="1222"/>
      <c r="AH58" s="1222"/>
      <c r="AI58" s="1222"/>
      <c r="AJ58" s="1222"/>
      <c r="AK58" s="1226"/>
      <c r="AL58" s="1296"/>
      <c r="AM58" s="1297"/>
      <c r="AN58" s="1223"/>
      <c r="AO58" s="1298"/>
      <c r="AP58" s="1299"/>
      <c r="AQ58" s="1299"/>
      <c r="AR58" s="1299"/>
      <c r="AS58" s="1299"/>
      <c r="AT58" s="1299"/>
      <c r="AU58" s="1299"/>
      <c r="AV58" s="1226"/>
      <c r="AW58" s="1299"/>
      <c r="AX58" s="1300"/>
      <c r="AY58" s="1300"/>
      <c r="AZ58" s="1300"/>
      <c r="BA58" s="1300"/>
      <c r="BB58" s="1300"/>
      <c r="BC58" s="1300"/>
      <c r="BD58" s="1226"/>
      <c r="BE58" s="1300"/>
      <c r="BF58" s="1232"/>
      <c r="BG58" s="1301"/>
      <c r="BH58" s="1301"/>
      <c r="BI58" s="1235"/>
      <c r="BJ58" s="1236"/>
      <c r="BK58" s="1229"/>
      <c r="BL58" s="1237"/>
      <c r="BM58" s="1237"/>
      <c r="BN58" s="1237"/>
      <c r="BO58" s="1237"/>
      <c r="BP58" s="1237"/>
      <c r="BQ58" s="1237"/>
      <c r="BR58" s="1237"/>
      <c r="BS58" s="1237"/>
      <c r="BT58" s="1302"/>
      <c r="BU58" s="1226"/>
      <c r="BV58" s="1229"/>
      <c r="BW58" s="1240"/>
      <c r="BX58" s="1240"/>
      <c r="BY58" s="1240"/>
      <c r="BZ58" s="1240"/>
      <c r="CA58" s="1236"/>
      <c r="CB58" s="1301"/>
      <c r="CC58" s="1295"/>
      <c r="CD58" s="1295"/>
      <c r="CE58" s="1295"/>
      <c r="CF58" s="1226"/>
      <c r="CG58" s="1303"/>
      <c r="CH58" s="1232"/>
      <c r="CI58" s="1232"/>
      <c r="CJ58" s="1232"/>
      <c r="CK58" s="1236"/>
      <c r="CL58" s="1229"/>
      <c r="CM58" s="1230"/>
      <c r="CN58" s="1230"/>
      <c r="CO58" s="1230"/>
      <c r="CP58" s="1226"/>
      <c r="CQ58" s="1299"/>
      <c r="CR58" s="1274"/>
      <c r="CS58" s="1229"/>
      <c r="CT58" s="1229"/>
      <c r="CU58" s="1229"/>
      <c r="CV58" s="1229"/>
      <c r="CW58" s="1297"/>
      <c r="CX58" s="1229"/>
      <c r="CY58" s="1229"/>
      <c r="CZ58" s="1229"/>
      <c r="DA58" s="1229"/>
      <c r="DB58" s="1229"/>
      <c r="DC58" s="1229"/>
      <c r="DD58" s="1236"/>
      <c r="DE58" s="1298"/>
      <c r="DF58" s="1296"/>
      <c r="DG58" s="1296"/>
      <c r="DH58" s="1222"/>
      <c r="DI58" s="1304"/>
    </row>
    <row r="59">
      <c r="A59" s="1220"/>
      <c r="B59" s="1221"/>
      <c r="C59" s="1294"/>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95"/>
      <c r="AD59" s="1222"/>
      <c r="AE59" s="1222"/>
      <c r="AF59" s="1222"/>
      <c r="AG59" s="1222"/>
      <c r="AH59" s="1222"/>
      <c r="AI59" s="1222"/>
      <c r="AJ59" s="1222"/>
      <c r="AK59" s="1226"/>
      <c r="AL59" s="1296"/>
      <c r="AM59" s="1297"/>
      <c r="AN59" s="1223"/>
      <c r="AO59" s="1298"/>
      <c r="AP59" s="1299"/>
      <c r="AQ59" s="1299"/>
      <c r="AR59" s="1299"/>
      <c r="AS59" s="1299"/>
      <c r="AT59" s="1299"/>
      <c r="AU59" s="1299"/>
      <c r="AV59" s="1226"/>
      <c r="AW59" s="1299"/>
      <c r="AX59" s="1300"/>
      <c r="AY59" s="1300"/>
      <c r="AZ59" s="1300"/>
      <c r="BA59" s="1300"/>
      <c r="BB59" s="1300"/>
      <c r="BC59" s="1300"/>
      <c r="BD59" s="1226"/>
      <c r="BE59" s="1300"/>
      <c r="BF59" s="1232"/>
      <c r="BG59" s="1301"/>
      <c r="BH59" s="1301"/>
      <c r="BI59" s="1235"/>
      <c r="BJ59" s="1236"/>
      <c r="BK59" s="1229"/>
      <c r="BL59" s="1237"/>
      <c r="BM59" s="1237"/>
      <c r="BN59" s="1237"/>
      <c r="BO59" s="1237"/>
      <c r="BP59" s="1237"/>
      <c r="BQ59" s="1237"/>
      <c r="BR59" s="1237"/>
      <c r="BS59" s="1237"/>
      <c r="BT59" s="1302"/>
      <c r="BU59" s="1226"/>
      <c r="BV59" s="1229"/>
      <c r="BW59" s="1240"/>
      <c r="BX59" s="1240"/>
      <c r="BY59" s="1240"/>
      <c r="BZ59" s="1240"/>
      <c r="CA59" s="1236"/>
      <c r="CB59" s="1301"/>
      <c r="CC59" s="1295"/>
      <c r="CD59" s="1295"/>
      <c r="CE59" s="1295"/>
      <c r="CF59" s="1226"/>
      <c r="CG59" s="1303"/>
      <c r="CH59" s="1232"/>
      <c r="CI59" s="1232"/>
      <c r="CJ59" s="1232"/>
      <c r="CK59" s="1236"/>
      <c r="CL59" s="1229"/>
      <c r="CM59" s="1230"/>
      <c r="CN59" s="1230"/>
      <c r="CO59" s="1230"/>
      <c r="CP59" s="1226"/>
      <c r="CQ59" s="1299"/>
      <c r="CR59" s="1274"/>
      <c r="CS59" s="1229"/>
      <c r="CT59" s="1229"/>
      <c r="CU59" s="1229"/>
      <c r="CV59" s="1229"/>
      <c r="CW59" s="1297"/>
      <c r="CX59" s="1229"/>
      <c r="CY59" s="1229"/>
      <c r="CZ59" s="1229"/>
      <c r="DA59" s="1229"/>
      <c r="DB59" s="1229"/>
      <c r="DC59" s="1229"/>
      <c r="DD59" s="1236"/>
      <c r="DE59" s="1298"/>
      <c r="DF59" s="1296"/>
      <c r="DG59" s="1296"/>
      <c r="DH59" s="1222"/>
      <c r="DI59" s="1304"/>
    </row>
    <row r="60">
      <c r="A60" s="1220"/>
      <c r="B60" s="1221"/>
      <c r="C60" s="1294"/>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95"/>
      <c r="AD60" s="1222"/>
      <c r="AE60" s="1222"/>
      <c r="AF60" s="1222"/>
      <c r="AG60" s="1222"/>
      <c r="AH60" s="1222"/>
      <c r="AI60" s="1222"/>
      <c r="AJ60" s="1222"/>
      <c r="AK60" s="1226"/>
      <c r="AL60" s="1296"/>
      <c r="AM60" s="1297"/>
      <c r="AN60" s="1223"/>
      <c r="AO60" s="1298"/>
      <c r="AP60" s="1299"/>
      <c r="AQ60" s="1299"/>
      <c r="AR60" s="1299"/>
      <c r="AS60" s="1299"/>
      <c r="AT60" s="1299"/>
      <c r="AU60" s="1299"/>
      <c r="AV60" s="1226"/>
      <c r="AW60" s="1299"/>
      <c r="AX60" s="1300"/>
      <c r="AY60" s="1300"/>
      <c r="AZ60" s="1300"/>
      <c r="BA60" s="1300"/>
      <c r="BB60" s="1300"/>
      <c r="BC60" s="1300"/>
      <c r="BD60" s="1226"/>
      <c r="BE60" s="1300"/>
      <c r="BF60" s="1232"/>
      <c r="BG60" s="1301"/>
      <c r="BH60" s="1301"/>
      <c r="BI60" s="1235"/>
      <c r="BJ60" s="1236"/>
      <c r="BK60" s="1229"/>
      <c r="BL60" s="1237"/>
      <c r="BM60" s="1237"/>
      <c r="BN60" s="1237"/>
      <c r="BO60" s="1237"/>
      <c r="BP60" s="1237"/>
      <c r="BQ60" s="1237"/>
      <c r="BR60" s="1237"/>
      <c r="BS60" s="1237"/>
      <c r="BT60" s="1302"/>
      <c r="BU60" s="1226"/>
      <c r="BV60" s="1229"/>
      <c r="BW60" s="1240"/>
      <c r="BX60" s="1240"/>
      <c r="BY60" s="1240"/>
      <c r="BZ60" s="1240"/>
      <c r="CA60" s="1236"/>
      <c r="CB60" s="1301"/>
      <c r="CC60" s="1295"/>
      <c r="CD60" s="1295"/>
      <c r="CE60" s="1295"/>
      <c r="CF60" s="1226"/>
      <c r="CG60" s="1303"/>
      <c r="CH60" s="1232"/>
      <c r="CI60" s="1232"/>
      <c r="CJ60" s="1232"/>
      <c r="CK60" s="1236"/>
      <c r="CL60" s="1229"/>
      <c r="CM60" s="1230"/>
      <c r="CN60" s="1230"/>
      <c r="CO60" s="1230"/>
      <c r="CP60" s="1226"/>
      <c r="CQ60" s="1299"/>
      <c r="CR60" s="1274"/>
      <c r="CS60" s="1229"/>
      <c r="CT60" s="1229"/>
      <c r="CU60" s="1229"/>
      <c r="CV60" s="1229"/>
      <c r="CW60" s="1297"/>
      <c r="CX60" s="1229"/>
      <c r="CY60" s="1229"/>
      <c r="CZ60" s="1229"/>
      <c r="DA60" s="1229"/>
      <c r="DB60" s="1229"/>
      <c r="DC60" s="1229"/>
      <c r="DD60" s="1236"/>
      <c r="DE60" s="1298"/>
      <c r="DF60" s="1296"/>
      <c r="DG60" s="1296"/>
      <c r="DH60" s="1222"/>
      <c r="DI60" s="1304"/>
    </row>
    <row r="61">
      <c r="A61" s="1220"/>
      <c r="B61" s="1221"/>
      <c r="C61" s="1294"/>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95"/>
      <c r="AD61" s="1222"/>
      <c r="AE61" s="1222"/>
      <c r="AF61" s="1222"/>
      <c r="AG61" s="1222"/>
      <c r="AH61" s="1222"/>
      <c r="AI61" s="1222"/>
      <c r="AJ61" s="1222"/>
      <c r="AK61" s="1226"/>
      <c r="AL61" s="1296"/>
      <c r="AM61" s="1297"/>
      <c r="AN61" s="1223"/>
      <c r="AO61" s="1298"/>
      <c r="AP61" s="1299"/>
      <c r="AQ61" s="1299"/>
      <c r="AR61" s="1299"/>
      <c r="AS61" s="1299"/>
      <c r="AT61" s="1299"/>
      <c r="AU61" s="1299"/>
      <c r="AV61" s="1226"/>
      <c r="AW61" s="1299"/>
      <c r="AX61" s="1300"/>
      <c r="AY61" s="1300"/>
      <c r="AZ61" s="1300"/>
      <c r="BA61" s="1300"/>
      <c r="BB61" s="1300"/>
      <c r="BC61" s="1300"/>
      <c r="BD61" s="1226"/>
      <c r="BE61" s="1300"/>
      <c r="BF61" s="1232"/>
      <c r="BG61" s="1301"/>
      <c r="BH61" s="1301"/>
      <c r="BI61" s="1235"/>
      <c r="BJ61" s="1236"/>
      <c r="BK61" s="1229"/>
      <c r="BL61" s="1237"/>
      <c r="BM61" s="1237"/>
      <c r="BN61" s="1237"/>
      <c r="BO61" s="1237"/>
      <c r="BP61" s="1237"/>
      <c r="BQ61" s="1237"/>
      <c r="BR61" s="1237"/>
      <c r="BS61" s="1237"/>
      <c r="BT61" s="1302"/>
      <c r="BU61" s="1226"/>
      <c r="BV61" s="1229"/>
      <c r="BW61" s="1240"/>
      <c r="BX61" s="1240"/>
      <c r="BY61" s="1240"/>
      <c r="BZ61" s="1240"/>
      <c r="CA61" s="1236"/>
      <c r="CB61" s="1301"/>
      <c r="CC61" s="1295"/>
      <c r="CD61" s="1295"/>
      <c r="CE61" s="1295"/>
      <c r="CF61" s="1226"/>
      <c r="CG61" s="1303"/>
      <c r="CH61" s="1232"/>
      <c r="CI61" s="1232"/>
      <c r="CJ61" s="1232"/>
      <c r="CK61" s="1236"/>
      <c r="CL61" s="1229"/>
      <c r="CM61" s="1230"/>
      <c r="CN61" s="1230"/>
      <c r="CO61" s="1230"/>
      <c r="CP61" s="1226"/>
      <c r="CQ61" s="1299"/>
      <c r="CR61" s="1274"/>
      <c r="CS61" s="1229"/>
      <c r="CT61" s="1229"/>
      <c r="CU61" s="1229"/>
      <c r="CV61" s="1229"/>
      <c r="CW61" s="1297"/>
      <c r="CX61" s="1229"/>
      <c r="CY61" s="1229"/>
      <c r="CZ61" s="1229"/>
      <c r="DA61" s="1229"/>
      <c r="DB61" s="1229"/>
      <c r="DC61" s="1229"/>
      <c r="DD61" s="1236"/>
      <c r="DE61" s="1298"/>
      <c r="DF61" s="1296"/>
      <c r="DG61" s="1296"/>
      <c r="DH61" s="1222"/>
      <c r="DI61" s="1304"/>
    </row>
    <row r="62">
      <c r="A62" s="1220"/>
      <c r="B62" s="1221"/>
      <c r="C62" s="1294"/>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95"/>
      <c r="AD62" s="1222"/>
      <c r="AE62" s="1222"/>
      <c r="AF62" s="1222"/>
      <c r="AG62" s="1222"/>
      <c r="AH62" s="1222"/>
      <c r="AI62" s="1222"/>
      <c r="AJ62" s="1222"/>
      <c r="AK62" s="1226"/>
      <c r="AL62" s="1296"/>
      <c r="AM62" s="1297"/>
      <c r="AN62" s="1223"/>
      <c r="AO62" s="1298"/>
      <c r="AP62" s="1299"/>
      <c r="AQ62" s="1299"/>
      <c r="AR62" s="1299"/>
      <c r="AS62" s="1299"/>
      <c r="AT62" s="1299"/>
      <c r="AU62" s="1299"/>
      <c r="AV62" s="1226"/>
      <c r="AW62" s="1299"/>
      <c r="AX62" s="1300"/>
      <c r="AY62" s="1300"/>
      <c r="AZ62" s="1300"/>
      <c r="BA62" s="1300"/>
      <c r="BB62" s="1300"/>
      <c r="BC62" s="1300"/>
      <c r="BD62" s="1226"/>
      <c r="BE62" s="1300"/>
      <c r="BF62" s="1232"/>
      <c r="BG62" s="1301"/>
      <c r="BH62" s="1301"/>
      <c r="BI62" s="1235"/>
      <c r="BJ62" s="1236"/>
      <c r="BK62" s="1229"/>
      <c r="BL62" s="1237"/>
      <c r="BM62" s="1237"/>
      <c r="BN62" s="1237"/>
      <c r="BO62" s="1237"/>
      <c r="BP62" s="1237"/>
      <c r="BQ62" s="1237"/>
      <c r="BR62" s="1237"/>
      <c r="BS62" s="1237"/>
      <c r="BT62" s="1302"/>
      <c r="BU62" s="1226"/>
      <c r="BV62" s="1229"/>
      <c r="BW62" s="1240"/>
      <c r="BX62" s="1240"/>
      <c r="BY62" s="1240"/>
      <c r="BZ62" s="1240"/>
      <c r="CA62" s="1236"/>
      <c r="CB62" s="1301"/>
      <c r="CC62" s="1295"/>
      <c r="CD62" s="1295"/>
      <c r="CE62" s="1295"/>
      <c r="CF62" s="1226"/>
      <c r="CG62" s="1303"/>
      <c r="CH62" s="1232"/>
      <c r="CI62" s="1232"/>
      <c r="CJ62" s="1232"/>
      <c r="CK62" s="1236"/>
      <c r="CL62" s="1229"/>
      <c r="CM62" s="1230"/>
      <c r="CN62" s="1230"/>
      <c r="CO62" s="1230"/>
      <c r="CP62" s="1226"/>
      <c r="CQ62" s="1299"/>
      <c r="CR62" s="1274"/>
      <c r="CS62" s="1229"/>
      <c r="CT62" s="1229"/>
      <c r="CU62" s="1229"/>
      <c r="CV62" s="1229"/>
      <c r="CW62" s="1297"/>
      <c r="CX62" s="1229"/>
      <c r="CY62" s="1229"/>
      <c r="CZ62" s="1229"/>
      <c r="DA62" s="1229"/>
      <c r="DB62" s="1229"/>
      <c r="DC62" s="1229"/>
      <c r="DD62" s="1236"/>
      <c r="DE62" s="1298"/>
      <c r="DF62" s="1296"/>
      <c r="DG62" s="1296"/>
      <c r="DH62" s="1222"/>
      <c r="DI62" s="1304"/>
    </row>
    <row r="63">
      <c r="A63" s="1220"/>
      <c r="B63" s="1221"/>
      <c r="C63" s="1294"/>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95"/>
      <c r="AD63" s="1222"/>
      <c r="AE63" s="1222"/>
      <c r="AF63" s="1222"/>
      <c r="AG63" s="1222"/>
      <c r="AH63" s="1222"/>
      <c r="AI63" s="1222"/>
      <c r="AJ63" s="1222"/>
      <c r="AK63" s="1226"/>
      <c r="AL63" s="1296"/>
      <c r="AM63" s="1297"/>
      <c r="AN63" s="1223"/>
      <c r="AO63" s="1298"/>
      <c r="AP63" s="1299"/>
      <c r="AQ63" s="1299"/>
      <c r="AR63" s="1299"/>
      <c r="AS63" s="1299"/>
      <c r="AT63" s="1299"/>
      <c r="AU63" s="1299"/>
      <c r="AV63" s="1226"/>
      <c r="AW63" s="1299"/>
      <c r="AX63" s="1300"/>
      <c r="AY63" s="1300"/>
      <c r="AZ63" s="1300"/>
      <c r="BA63" s="1300"/>
      <c r="BB63" s="1300"/>
      <c r="BC63" s="1300"/>
      <c r="BD63" s="1226"/>
      <c r="BE63" s="1300"/>
      <c r="BF63" s="1232"/>
      <c r="BG63" s="1301"/>
      <c r="BH63" s="1301"/>
      <c r="BI63" s="1235"/>
      <c r="BJ63" s="1236"/>
      <c r="BK63" s="1229"/>
      <c r="BL63" s="1237"/>
      <c r="BM63" s="1237"/>
      <c r="BN63" s="1237"/>
      <c r="BO63" s="1237"/>
      <c r="BP63" s="1237"/>
      <c r="BQ63" s="1237"/>
      <c r="BR63" s="1237"/>
      <c r="BS63" s="1237"/>
      <c r="BT63" s="1302"/>
      <c r="BU63" s="1226"/>
      <c r="BV63" s="1229"/>
      <c r="BW63" s="1240"/>
      <c r="BX63" s="1240"/>
      <c r="BY63" s="1240"/>
      <c r="BZ63" s="1240"/>
      <c r="CA63" s="1236"/>
      <c r="CB63" s="1301"/>
      <c r="CC63" s="1295"/>
      <c r="CD63" s="1295"/>
      <c r="CE63" s="1295"/>
      <c r="CF63" s="1226"/>
      <c r="CG63" s="1303"/>
      <c r="CH63" s="1232"/>
      <c r="CI63" s="1232"/>
      <c r="CJ63" s="1232"/>
      <c r="CK63" s="1236"/>
      <c r="CL63" s="1229"/>
      <c r="CM63" s="1230"/>
      <c r="CN63" s="1230"/>
      <c r="CO63" s="1230"/>
      <c r="CP63" s="1226"/>
      <c r="CQ63" s="1299"/>
      <c r="CR63" s="1274"/>
      <c r="CS63" s="1229"/>
      <c r="CT63" s="1229"/>
      <c r="CU63" s="1229"/>
      <c r="CV63" s="1229"/>
      <c r="CW63" s="1297"/>
      <c r="CX63" s="1229"/>
      <c r="CY63" s="1229"/>
      <c r="CZ63" s="1229"/>
      <c r="DA63" s="1229"/>
      <c r="DB63" s="1229"/>
      <c r="DC63" s="1229"/>
      <c r="DD63" s="1236"/>
      <c r="DE63" s="1298"/>
      <c r="DF63" s="1296"/>
      <c r="DG63" s="1296"/>
      <c r="DH63" s="1222"/>
      <c r="DI63" s="1304"/>
    </row>
    <row r="64">
      <c r="A64" s="1220"/>
      <c r="B64" s="1221"/>
      <c r="C64" s="1294"/>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95"/>
      <c r="AD64" s="1222"/>
      <c r="AE64" s="1222"/>
      <c r="AF64" s="1222"/>
      <c r="AG64" s="1222"/>
      <c r="AH64" s="1222"/>
      <c r="AI64" s="1222"/>
      <c r="AJ64" s="1222"/>
      <c r="AK64" s="1226"/>
      <c r="AL64" s="1296"/>
      <c r="AM64" s="1297"/>
      <c r="AN64" s="1223"/>
      <c r="AO64" s="1298"/>
      <c r="AP64" s="1299"/>
      <c r="AQ64" s="1299"/>
      <c r="AR64" s="1299"/>
      <c r="AS64" s="1299"/>
      <c r="AT64" s="1299"/>
      <c r="AU64" s="1299"/>
      <c r="AV64" s="1226"/>
      <c r="AW64" s="1299"/>
      <c r="AX64" s="1300"/>
      <c r="AY64" s="1300"/>
      <c r="AZ64" s="1300"/>
      <c r="BA64" s="1300"/>
      <c r="BB64" s="1300"/>
      <c r="BC64" s="1300"/>
      <c r="BD64" s="1226"/>
      <c r="BE64" s="1300"/>
      <c r="BF64" s="1232"/>
      <c r="BG64" s="1301"/>
      <c r="BH64" s="1301"/>
      <c r="BI64" s="1235"/>
      <c r="BJ64" s="1236"/>
      <c r="BK64" s="1229"/>
      <c r="BL64" s="1237"/>
      <c r="BM64" s="1237"/>
      <c r="BN64" s="1237"/>
      <c r="BO64" s="1237"/>
      <c r="BP64" s="1237"/>
      <c r="BQ64" s="1237"/>
      <c r="BR64" s="1237"/>
      <c r="BS64" s="1237"/>
      <c r="BT64" s="1302"/>
      <c r="BU64" s="1226"/>
      <c r="BV64" s="1229"/>
      <c r="BW64" s="1240"/>
      <c r="BX64" s="1240"/>
      <c r="BY64" s="1240"/>
      <c r="BZ64" s="1240"/>
      <c r="CA64" s="1236"/>
      <c r="CB64" s="1301"/>
      <c r="CC64" s="1295"/>
      <c r="CD64" s="1295"/>
      <c r="CE64" s="1295"/>
      <c r="CF64" s="1226"/>
      <c r="CG64" s="1303"/>
      <c r="CH64" s="1232"/>
      <c r="CI64" s="1232"/>
      <c r="CJ64" s="1232"/>
      <c r="CK64" s="1236"/>
      <c r="CL64" s="1229"/>
      <c r="CM64" s="1230"/>
      <c r="CN64" s="1230"/>
      <c r="CO64" s="1230"/>
      <c r="CP64" s="1226"/>
      <c r="CQ64" s="1299"/>
      <c r="CR64" s="1274"/>
      <c r="CS64" s="1229"/>
      <c r="CT64" s="1229"/>
      <c r="CU64" s="1229"/>
      <c r="CV64" s="1229"/>
      <c r="CW64" s="1297"/>
      <c r="CX64" s="1229"/>
      <c r="CY64" s="1229"/>
      <c r="CZ64" s="1229"/>
      <c r="DA64" s="1229"/>
      <c r="DB64" s="1229"/>
      <c r="DC64" s="1229"/>
      <c r="DD64" s="1236"/>
      <c r="DE64" s="1298"/>
      <c r="DF64" s="1296"/>
      <c r="DG64" s="1296"/>
      <c r="DH64" s="1222"/>
      <c r="DI64" s="1304"/>
    </row>
    <row r="65">
      <c r="A65" s="1220"/>
      <c r="B65" s="1221"/>
      <c r="C65" s="1294"/>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95"/>
      <c r="AD65" s="1222"/>
      <c r="AE65" s="1222"/>
      <c r="AF65" s="1222"/>
      <c r="AG65" s="1222"/>
      <c r="AH65" s="1222"/>
      <c r="AI65" s="1222"/>
      <c r="AJ65" s="1222"/>
      <c r="AK65" s="1226"/>
      <c r="AL65" s="1296"/>
      <c r="AM65" s="1297"/>
      <c r="AN65" s="1223"/>
      <c r="AO65" s="1298"/>
      <c r="AP65" s="1299"/>
      <c r="AQ65" s="1299"/>
      <c r="AR65" s="1299"/>
      <c r="AS65" s="1299"/>
      <c r="AT65" s="1299"/>
      <c r="AU65" s="1299"/>
      <c r="AV65" s="1226"/>
      <c r="AW65" s="1299"/>
      <c r="AX65" s="1300"/>
      <c r="AY65" s="1300"/>
      <c r="AZ65" s="1300"/>
      <c r="BA65" s="1300"/>
      <c r="BB65" s="1300"/>
      <c r="BC65" s="1300"/>
      <c r="BD65" s="1226"/>
      <c r="BE65" s="1300"/>
      <c r="BF65" s="1232"/>
      <c r="BG65" s="1301"/>
      <c r="BH65" s="1301"/>
      <c r="BI65" s="1235"/>
      <c r="BJ65" s="1236"/>
      <c r="BK65" s="1229"/>
      <c r="BL65" s="1237"/>
      <c r="BM65" s="1237"/>
      <c r="BN65" s="1237"/>
      <c r="BO65" s="1237"/>
      <c r="BP65" s="1237"/>
      <c r="BQ65" s="1237"/>
      <c r="BR65" s="1237"/>
      <c r="BS65" s="1237"/>
      <c r="BT65" s="1302"/>
      <c r="BU65" s="1226"/>
      <c r="BV65" s="1229"/>
      <c r="BW65" s="1240"/>
      <c r="BX65" s="1240"/>
      <c r="BY65" s="1240"/>
      <c r="BZ65" s="1240"/>
      <c r="CA65" s="1236"/>
      <c r="CB65" s="1301"/>
      <c r="CC65" s="1295"/>
      <c r="CD65" s="1295"/>
      <c r="CE65" s="1295"/>
      <c r="CF65" s="1226"/>
      <c r="CG65" s="1303"/>
      <c r="CH65" s="1232"/>
      <c r="CI65" s="1232"/>
      <c r="CJ65" s="1232"/>
      <c r="CK65" s="1236"/>
      <c r="CL65" s="1229"/>
      <c r="CM65" s="1230"/>
      <c r="CN65" s="1230"/>
      <c r="CO65" s="1230"/>
      <c r="CP65" s="1226"/>
      <c r="CQ65" s="1299"/>
      <c r="CR65" s="1274"/>
      <c r="CS65" s="1229"/>
      <c r="CT65" s="1229"/>
      <c r="CU65" s="1229"/>
      <c r="CV65" s="1229"/>
      <c r="CW65" s="1297"/>
      <c r="CX65" s="1229"/>
      <c r="CY65" s="1229"/>
      <c r="CZ65" s="1229"/>
      <c r="DA65" s="1229"/>
      <c r="DB65" s="1229"/>
      <c r="DC65" s="1229"/>
      <c r="DD65" s="1236"/>
      <c r="DE65" s="1298"/>
      <c r="DF65" s="1296"/>
      <c r="DG65" s="1296"/>
      <c r="DH65" s="1222"/>
      <c r="DI65" s="1304"/>
    </row>
    <row r="66">
      <c r="A66" s="1220"/>
      <c r="B66" s="1221"/>
      <c r="C66" s="1294"/>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95"/>
      <c r="AD66" s="1222"/>
      <c r="AE66" s="1222"/>
      <c r="AF66" s="1222"/>
      <c r="AG66" s="1222"/>
      <c r="AH66" s="1222"/>
      <c r="AI66" s="1222"/>
      <c r="AJ66" s="1222"/>
      <c r="AK66" s="1226"/>
      <c r="AL66" s="1296"/>
      <c r="AM66" s="1297"/>
      <c r="AN66" s="1223"/>
      <c r="AO66" s="1298"/>
      <c r="AP66" s="1299"/>
      <c r="AQ66" s="1299"/>
      <c r="AR66" s="1299"/>
      <c r="AS66" s="1299"/>
      <c r="AT66" s="1299"/>
      <c r="AU66" s="1299"/>
      <c r="AV66" s="1226"/>
      <c r="AW66" s="1299"/>
      <c r="AX66" s="1300"/>
      <c r="AY66" s="1300"/>
      <c r="AZ66" s="1300"/>
      <c r="BA66" s="1300"/>
      <c r="BB66" s="1300"/>
      <c r="BC66" s="1300"/>
      <c r="BD66" s="1226"/>
      <c r="BE66" s="1300"/>
      <c r="BF66" s="1232"/>
      <c r="BG66" s="1301"/>
      <c r="BH66" s="1301"/>
      <c r="BI66" s="1235"/>
      <c r="BJ66" s="1236"/>
      <c r="BK66" s="1229"/>
      <c r="BL66" s="1237"/>
      <c r="BM66" s="1237"/>
      <c r="BN66" s="1237"/>
      <c r="BO66" s="1237"/>
      <c r="BP66" s="1237"/>
      <c r="BQ66" s="1237"/>
      <c r="BR66" s="1237"/>
      <c r="BS66" s="1237"/>
      <c r="BT66" s="1302"/>
      <c r="BU66" s="1226"/>
      <c r="BV66" s="1229"/>
      <c r="BW66" s="1240"/>
      <c r="BX66" s="1240"/>
      <c r="BY66" s="1240"/>
      <c r="BZ66" s="1240"/>
      <c r="CA66" s="1236"/>
      <c r="CB66" s="1301"/>
      <c r="CC66" s="1295"/>
      <c r="CD66" s="1295"/>
      <c r="CE66" s="1295"/>
      <c r="CF66" s="1226"/>
      <c r="CG66" s="1303"/>
      <c r="CH66" s="1232"/>
      <c r="CI66" s="1232"/>
      <c r="CJ66" s="1232"/>
      <c r="CK66" s="1236"/>
      <c r="CL66" s="1229"/>
      <c r="CM66" s="1230"/>
      <c r="CN66" s="1230"/>
      <c r="CO66" s="1230"/>
      <c r="CP66" s="1226"/>
      <c r="CQ66" s="1299"/>
      <c r="CR66" s="1274"/>
      <c r="CS66" s="1229"/>
      <c r="CT66" s="1229"/>
      <c r="CU66" s="1229"/>
      <c r="CV66" s="1229"/>
      <c r="CW66" s="1297"/>
      <c r="CX66" s="1229"/>
      <c r="CY66" s="1229"/>
      <c r="CZ66" s="1229"/>
      <c r="DA66" s="1229"/>
      <c r="DB66" s="1229"/>
      <c r="DC66" s="1229"/>
      <c r="DD66" s="1236"/>
      <c r="DE66" s="1298"/>
      <c r="DF66" s="1296"/>
      <c r="DG66" s="1296"/>
      <c r="DH66" s="1222"/>
      <c r="DI66" s="1304"/>
    </row>
    <row r="67">
      <c r="A67" s="1220"/>
      <c r="B67" s="1221"/>
      <c r="C67" s="1294"/>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95"/>
      <c r="AD67" s="1222"/>
      <c r="AE67" s="1222"/>
      <c r="AF67" s="1222"/>
      <c r="AG67" s="1222"/>
      <c r="AH67" s="1222"/>
      <c r="AI67" s="1222"/>
      <c r="AJ67" s="1222"/>
      <c r="AK67" s="1226"/>
      <c r="AL67" s="1296"/>
      <c r="AM67" s="1297"/>
      <c r="AN67" s="1223"/>
      <c r="AO67" s="1298"/>
      <c r="AP67" s="1299"/>
      <c r="AQ67" s="1299"/>
      <c r="AR67" s="1299"/>
      <c r="AS67" s="1299"/>
      <c r="AT67" s="1299"/>
      <c r="AU67" s="1299"/>
      <c r="AV67" s="1226"/>
      <c r="AW67" s="1299"/>
      <c r="AX67" s="1300"/>
      <c r="AY67" s="1300"/>
      <c r="AZ67" s="1300"/>
      <c r="BA67" s="1300"/>
      <c r="BB67" s="1300"/>
      <c r="BC67" s="1300"/>
      <c r="BD67" s="1226"/>
      <c r="BE67" s="1300"/>
      <c r="BF67" s="1232"/>
      <c r="BG67" s="1301"/>
      <c r="BH67" s="1301"/>
      <c r="BI67" s="1235"/>
      <c r="BJ67" s="1236"/>
      <c r="BK67" s="1229"/>
      <c r="BL67" s="1237"/>
      <c r="BM67" s="1237"/>
      <c r="BN67" s="1237"/>
      <c r="BO67" s="1237"/>
      <c r="BP67" s="1237"/>
      <c r="BQ67" s="1237"/>
      <c r="BR67" s="1237"/>
      <c r="BS67" s="1237"/>
      <c r="BT67" s="1302"/>
      <c r="BU67" s="1226"/>
      <c r="BV67" s="1229"/>
      <c r="BW67" s="1240"/>
      <c r="BX67" s="1240"/>
      <c r="BY67" s="1240"/>
      <c r="BZ67" s="1240"/>
      <c r="CA67" s="1236"/>
      <c r="CB67" s="1301"/>
      <c r="CC67" s="1295"/>
      <c r="CD67" s="1295"/>
      <c r="CE67" s="1295"/>
      <c r="CF67" s="1226"/>
      <c r="CG67" s="1303"/>
      <c r="CH67" s="1232"/>
      <c r="CI67" s="1232"/>
      <c r="CJ67" s="1232"/>
      <c r="CK67" s="1236"/>
      <c r="CL67" s="1229"/>
      <c r="CM67" s="1230"/>
      <c r="CN67" s="1230"/>
      <c r="CO67" s="1230"/>
      <c r="CP67" s="1226"/>
      <c r="CQ67" s="1299"/>
      <c r="CR67" s="1274"/>
      <c r="CS67" s="1229"/>
      <c r="CT67" s="1229"/>
      <c r="CU67" s="1229"/>
      <c r="CV67" s="1229"/>
      <c r="CW67" s="1297"/>
      <c r="CX67" s="1229"/>
      <c r="CY67" s="1229"/>
      <c r="CZ67" s="1229"/>
      <c r="DA67" s="1229"/>
      <c r="DB67" s="1229"/>
      <c r="DC67" s="1229"/>
      <c r="DD67" s="1236"/>
      <c r="DE67" s="1298"/>
      <c r="DF67" s="1296"/>
      <c r="DG67" s="1296"/>
      <c r="DH67" s="1222"/>
      <c r="DI67" s="1304"/>
    </row>
    <row r="68">
      <c r="A68" s="1220"/>
      <c r="B68" s="1221"/>
      <c r="C68" s="1294"/>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95"/>
      <c r="AD68" s="1222"/>
      <c r="AE68" s="1222"/>
      <c r="AF68" s="1222"/>
      <c r="AG68" s="1222"/>
      <c r="AH68" s="1222"/>
      <c r="AI68" s="1222"/>
      <c r="AJ68" s="1222"/>
      <c r="AK68" s="1226"/>
      <c r="AL68" s="1296"/>
      <c r="AM68" s="1297"/>
      <c r="AN68" s="1223"/>
      <c r="AO68" s="1298"/>
      <c r="AP68" s="1299"/>
      <c r="AQ68" s="1299"/>
      <c r="AR68" s="1299"/>
      <c r="AS68" s="1299"/>
      <c r="AT68" s="1299"/>
      <c r="AU68" s="1299"/>
      <c r="AV68" s="1226"/>
      <c r="AW68" s="1299"/>
      <c r="AX68" s="1300"/>
      <c r="AY68" s="1300"/>
      <c r="AZ68" s="1300"/>
      <c r="BA68" s="1300"/>
      <c r="BB68" s="1300"/>
      <c r="BC68" s="1300"/>
      <c r="BD68" s="1226"/>
      <c r="BE68" s="1300"/>
      <c r="BF68" s="1232"/>
      <c r="BG68" s="1301"/>
      <c r="BH68" s="1301"/>
      <c r="BI68" s="1235"/>
      <c r="BJ68" s="1236"/>
      <c r="BK68" s="1229"/>
      <c r="BL68" s="1237"/>
      <c r="BM68" s="1237"/>
      <c r="BN68" s="1237"/>
      <c r="BO68" s="1237"/>
      <c r="BP68" s="1237"/>
      <c r="BQ68" s="1237"/>
      <c r="BR68" s="1237"/>
      <c r="BS68" s="1237"/>
      <c r="BT68" s="1302"/>
      <c r="BU68" s="1226"/>
      <c r="BV68" s="1229"/>
      <c r="BW68" s="1240"/>
      <c r="BX68" s="1240"/>
      <c r="BY68" s="1240"/>
      <c r="BZ68" s="1240"/>
      <c r="CA68" s="1236"/>
      <c r="CB68" s="1301"/>
      <c r="CC68" s="1295"/>
      <c r="CD68" s="1295"/>
      <c r="CE68" s="1295"/>
      <c r="CF68" s="1226"/>
      <c r="CG68" s="1303"/>
      <c r="CH68" s="1232"/>
      <c r="CI68" s="1232"/>
      <c r="CJ68" s="1232"/>
      <c r="CK68" s="1236"/>
      <c r="CL68" s="1229"/>
      <c r="CM68" s="1230"/>
      <c r="CN68" s="1230"/>
      <c r="CO68" s="1230"/>
      <c r="CP68" s="1226"/>
      <c r="CQ68" s="1299"/>
      <c r="CR68" s="1274"/>
      <c r="CS68" s="1229"/>
      <c r="CT68" s="1229"/>
      <c r="CU68" s="1229"/>
      <c r="CV68" s="1229"/>
      <c r="CW68" s="1297"/>
      <c r="CX68" s="1229"/>
      <c r="CY68" s="1229"/>
      <c r="CZ68" s="1229"/>
      <c r="DA68" s="1229"/>
      <c r="DB68" s="1229"/>
      <c r="DC68" s="1229"/>
      <c r="DD68" s="1236"/>
      <c r="DE68" s="1298"/>
      <c r="DF68" s="1296"/>
      <c r="DG68" s="1296"/>
      <c r="DH68" s="1222"/>
      <c r="DI68" s="1304"/>
    </row>
    <row r="69">
      <c r="A69" s="1220"/>
      <c r="B69" s="1221"/>
      <c r="C69" s="1294"/>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95"/>
      <c r="AD69" s="1222"/>
      <c r="AE69" s="1222"/>
      <c r="AF69" s="1222"/>
      <c r="AG69" s="1222"/>
      <c r="AH69" s="1222"/>
      <c r="AI69" s="1222"/>
      <c r="AJ69" s="1222"/>
      <c r="AK69" s="1226"/>
      <c r="AL69" s="1296"/>
      <c r="AM69" s="1297"/>
      <c r="AN69" s="1223"/>
      <c r="AO69" s="1298"/>
      <c r="AP69" s="1299"/>
      <c r="AQ69" s="1299"/>
      <c r="AR69" s="1299"/>
      <c r="AS69" s="1299"/>
      <c r="AT69" s="1299"/>
      <c r="AU69" s="1299"/>
      <c r="AV69" s="1226"/>
      <c r="AW69" s="1299"/>
      <c r="AX69" s="1300"/>
      <c r="AY69" s="1300"/>
      <c r="AZ69" s="1300"/>
      <c r="BA69" s="1300"/>
      <c r="BB69" s="1300"/>
      <c r="BC69" s="1300"/>
      <c r="BD69" s="1226"/>
      <c r="BE69" s="1300"/>
      <c r="BF69" s="1232"/>
      <c r="BG69" s="1301"/>
      <c r="BH69" s="1301"/>
      <c r="BI69" s="1235"/>
      <c r="BJ69" s="1236"/>
      <c r="BK69" s="1229"/>
      <c r="BL69" s="1237"/>
      <c r="BM69" s="1237"/>
      <c r="BN69" s="1237"/>
      <c r="BO69" s="1237"/>
      <c r="BP69" s="1237"/>
      <c r="BQ69" s="1237"/>
      <c r="BR69" s="1237"/>
      <c r="BS69" s="1237"/>
      <c r="BT69" s="1302"/>
      <c r="BU69" s="1226"/>
      <c r="BV69" s="1229"/>
      <c r="BW69" s="1240"/>
      <c r="BX69" s="1240"/>
      <c r="BY69" s="1240"/>
      <c r="BZ69" s="1240"/>
      <c r="CA69" s="1236"/>
      <c r="CB69" s="1301"/>
      <c r="CC69" s="1295"/>
      <c r="CD69" s="1295"/>
      <c r="CE69" s="1295"/>
      <c r="CF69" s="1226"/>
      <c r="CG69" s="1303"/>
      <c r="CH69" s="1232"/>
      <c r="CI69" s="1232"/>
      <c r="CJ69" s="1232"/>
      <c r="CK69" s="1236"/>
      <c r="CL69" s="1229"/>
      <c r="CM69" s="1230"/>
      <c r="CN69" s="1230"/>
      <c r="CO69" s="1230"/>
      <c r="CP69" s="1226"/>
      <c r="CQ69" s="1299"/>
      <c r="CR69" s="1274"/>
      <c r="CS69" s="1229"/>
      <c r="CT69" s="1229"/>
      <c r="CU69" s="1229"/>
      <c r="CV69" s="1229"/>
      <c r="CW69" s="1297"/>
      <c r="CX69" s="1229"/>
      <c r="CY69" s="1229"/>
      <c r="CZ69" s="1229"/>
      <c r="DA69" s="1229"/>
      <c r="DB69" s="1229"/>
      <c r="DC69" s="1229"/>
      <c r="DD69" s="1236"/>
      <c r="DE69" s="1298"/>
      <c r="DF69" s="1296"/>
      <c r="DG69" s="1296"/>
      <c r="DH69" s="1222"/>
      <c r="DI69" s="1304"/>
    </row>
    <row r="70">
      <c r="A70" s="1220"/>
      <c r="B70" s="1221"/>
      <c r="C70" s="1294"/>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95"/>
      <c r="AD70" s="1222"/>
      <c r="AE70" s="1222"/>
      <c r="AF70" s="1222"/>
      <c r="AG70" s="1222"/>
      <c r="AH70" s="1222"/>
      <c r="AI70" s="1222"/>
      <c r="AJ70" s="1222"/>
      <c r="AK70" s="1226"/>
      <c r="AL70" s="1296"/>
      <c r="AM70" s="1297"/>
      <c r="AN70" s="1223"/>
      <c r="AO70" s="1298"/>
      <c r="AP70" s="1299"/>
      <c r="AQ70" s="1299"/>
      <c r="AR70" s="1299"/>
      <c r="AS70" s="1299"/>
      <c r="AT70" s="1299"/>
      <c r="AU70" s="1299"/>
      <c r="AV70" s="1226"/>
      <c r="AW70" s="1299"/>
      <c r="AX70" s="1300"/>
      <c r="AY70" s="1300"/>
      <c r="AZ70" s="1300"/>
      <c r="BA70" s="1300"/>
      <c r="BB70" s="1300"/>
      <c r="BC70" s="1300"/>
      <c r="BD70" s="1226"/>
      <c r="BE70" s="1300"/>
      <c r="BF70" s="1232"/>
      <c r="BG70" s="1301"/>
      <c r="BH70" s="1301"/>
      <c r="BI70" s="1235"/>
      <c r="BJ70" s="1236"/>
      <c r="BK70" s="1229"/>
      <c r="BL70" s="1237"/>
      <c r="BM70" s="1237"/>
      <c r="BN70" s="1237"/>
      <c r="BO70" s="1237"/>
      <c r="BP70" s="1237"/>
      <c r="BQ70" s="1237"/>
      <c r="BR70" s="1237"/>
      <c r="BS70" s="1237"/>
      <c r="BT70" s="1302"/>
      <c r="BU70" s="1226"/>
      <c r="BV70" s="1229"/>
      <c r="BW70" s="1240"/>
      <c r="BX70" s="1240"/>
      <c r="BY70" s="1240"/>
      <c r="BZ70" s="1240"/>
      <c r="CA70" s="1236"/>
      <c r="CB70" s="1301"/>
      <c r="CC70" s="1295"/>
      <c r="CD70" s="1295"/>
      <c r="CE70" s="1295"/>
      <c r="CF70" s="1226"/>
      <c r="CG70" s="1303"/>
      <c r="CH70" s="1232"/>
      <c r="CI70" s="1232"/>
      <c r="CJ70" s="1232"/>
      <c r="CK70" s="1236"/>
      <c r="CL70" s="1229"/>
      <c r="CM70" s="1230"/>
      <c r="CN70" s="1230"/>
      <c r="CO70" s="1230"/>
      <c r="CP70" s="1226"/>
      <c r="CQ70" s="1299"/>
      <c r="CR70" s="1274"/>
      <c r="CS70" s="1229"/>
      <c r="CT70" s="1229"/>
      <c r="CU70" s="1229"/>
      <c r="CV70" s="1229"/>
      <c r="CW70" s="1297"/>
      <c r="CX70" s="1229"/>
      <c r="CY70" s="1229"/>
      <c r="CZ70" s="1229"/>
      <c r="DA70" s="1229"/>
      <c r="DB70" s="1229"/>
      <c r="DC70" s="1229"/>
      <c r="DD70" s="1236"/>
      <c r="DE70" s="1298"/>
      <c r="DF70" s="1296"/>
      <c r="DG70" s="1296"/>
      <c r="DH70" s="1222"/>
      <c r="DI70" s="1304"/>
    </row>
    <row r="71">
      <c r="A71" s="1220"/>
      <c r="B71" s="1221"/>
      <c r="C71" s="1294"/>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95"/>
      <c r="AD71" s="1222"/>
      <c r="AE71" s="1222"/>
      <c r="AF71" s="1222"/>
      <c r="AG71" s="1222"/>
      <c r="AH71" s="1222"/>
      <c r="AI71" s="1222"/>
      <c r="AJ71" s="1222"/>
      <c r="AK71" s="1226"/>
      <c r="AL71" s="1296"/>
      <c r="AM71" s="1297"/>
      <c r="AN71" s="1223"/>
      <c r="AO71" s="1298"/>
      <c r="AP71" s="1299"/>
      <c r="AQ71" s="1299"/>
      <c r="AR71" s="1299"/>
      <c r="AS71" s="1299"/>
      <c r="AT71" s="1299"/>
      <c r="AU71" s="1299"/>
      <c r="AV71" s="1226"/>
      <c r="AW71" s="1299"/>
      <c r="AX71" s="1300"/>
      <c r="AY71" s="1300"/>
      <c r="AZ71" s="1300"/>
      <c r="BA71" s="1300"/>
      <c r="BB71" s="1300"/>
      <c r="BC71" s="1300"/>
      <c r="BD71" s="1226"/>
      <c r="BE71" s="1300"/>
      <c r="BF71" s="1232"/>
      <c r="BG71" s="1301"/>
      <c r="BH71" s="1301"/>
      <c r="BI71" s="1235"/>
      <c r="BJ71" s="1236"/>
      <c r="BK71" s="1229"/>
      <c r="BL71" s="1237"/>
      <c r="BM71" s="1237"/>
      <c r="BN71" s="1237"/>
      <c r="BO71" s="1237"/>
      <c r="BP71" s="1237"/>
      <c r="BQ71" s="1237"/>
      <c r="BR71" s="1237"/>
      <c r="BS71" s="1237"/>
      <c r="BT71" s="1302"/>
      <c r="BU71" s="1226"/>
      <c r="BV71" s="1229"/>
      <c r="BW71" s="1240"/>
      <c r="BX71" s="1240"/>
      <c r="BY71" s="1240"/>
      <c r="BZ71" s="1240"/>
      <c r="CA71" s="1236"/>
      <c r="CB71" s="1301"/>
      <c r="CC71" s="1295"/>
      <c r="CD71" s="1295"/>
      <c r="CE71" s="1295"/>
      <c r="CF71" s="1226"/>
      <c r="CG71" s="1303"/>
      <c r="CH71" s="1232"/>
      <c r="CI71" s="1232"/>
      <c r="CJ71" s="1232"/>
      <c r="CK71" s="1236"/>
      <c r="CL71" s="1229"/>
      <c r="CM71" s="1230"/>
      <c r="CN71" s="1230"/>
      <c r="CO71" s="1230"/>
      <c r="CP71" s="1226"/>
      <c r="CQ71" s="1299"/>
      <c r="CR71" s="1274"/>
      <c r="CS71" s="1229"/>
      <c r="CT71" s="1229"/>
      <c r="CU71" s="1229"/>
      <c r="CV71" s="1229"/>
      <c r="CW71" s="1297"/>
      <c r="CX71" s="1229"/>
      <c r="CY71" s="1229"/>
      <c r="CZ71" s="1229"/>
      <c r="DA71" s="1229"/>
      <c r="DB71" s="1229"/>
      <c r="DC71" s="1229"/>
      <c r="DD71" s="1236"/>
      <c r="DE71" s="1298"/>
      <c r="DF71" s="1296"/>
      <c r="DG71" s="1296"/>
      <c r="DH71" s="1222"/>
      <c r="DI71" s="1304"/>
    </row>
    <row r="72">
      <c r="A72" s="1220"/>
      <c r="B72" s="1221"/>
      <c r="C72" s="1294"/>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95"/>
      <c r="AD72" s="1222"/>
      <c r="AE72" s="1222"/>
      <c r="AF72" s="1222"/>
      <c r="AG72" s="1222"/>
      <c r="AH72" s="1222"/>
      <c r="AI72" s="1222"/>
      <c r="AJ72" s="1222"/>
      <c r="AK72" s="1226"/>
      <c r="AL72" s="1296"/>
      <c r="AM72" s="1297"/>
      <c r="AN72" s="1223"/>
      <c r="AO72" s="1298"/>
      <c r="AP72" s="1299"/>
      <c r="AQ72" s="1299"/>
      <c r="AR72" s="1299"/>
      <c r="AS72" s="1299"/>
      <c r="AT72" s="1299"/>
      <c r="AU72" s="1299"/>
      <c r="AV72" s="1226"/>
      <c r="AW72" s="1299"/>
      <c r="AX72" s="1300"/>
      <c r="AY72" s="1300"/>
      <c r="AZ72" s="1300"/>
      <c r="BA72" s="1300"/>
      <c r="BB72" s="1300"/>
      <c r="BC72" s="1300"/>
      <c r="BD72" s="1226"/>
      <c r="BE72" s="1300"/>
      <c r="BF72" s="1232"/>
      <c r="BG72" s="1301"/>
      <c r="BH72" s="1301"/>
      <c r="BI72" s="1235"/>
      <c r="BJ72" s="1236"/>
      <c r="BK72" s="1229"/>
      <c r="BL72" s="1237"/>
      <c r="BM72" s="1237"/>
      <c r="BN72" s="1237"/>
      <c r="BO72" s="1237"/>
      <c r="BP72" s="1237"/>
      <c r="BQ72" s="1237"/>
      <c r="BR72" s="1237"/>
      <c r="BS72" s="1237"/>
      <c r="BT72" s="1302"/>
      <c r="BU72" s="1226"/>
      <c r="BV72" s="1229"/>
      <c r="BW72" s="1240"/>
      <c r="BX72" s="1240"/>
      <c r="BY72" s="1240"/>
      <c r="BZ72" s="1240"/>
      <c r="CA72" s="1236"/>
      <c r="CB72" s="1301"/>
      <c r="CC72" s="1295"/>
      <c r="CD72" s="1295"/>
      <c r="CE72" s="1295"/>
      <c r="CF72" s="1226"/>
      <c r="CG72" s="1303"/>
      <c r="CH72" s="1232"/>
      <c r="CI72" s="1232"/>
      <c r="CJ72" s="1232"/>
      <c r="CK72" s="1236"/>
      <c r="CL72" s="1229"/>
      <c r="CM72" s="1230"/>
      <c r="CN72" s="1230"/>
      <c r="CO72" s="1230"/>
      <c r="CP72" s="1226"/>
      <c r="CQ72" s="1299"/>
      <c r="CR72" s="1274"/>
      <c r="CS72" s="1229"/>
      <c r="CT72" s="1229"/>
      <c r="CU72" s="1229"/>
      <c r="CV72" s="1229"/>
      <c r="CW72" s="1297"/>
      <c r="CX72" s="1229"/>
      <c r="CY72" s="1229"/>
      <c r="CZ72" s="1229"/>
      <c r="DA72" s="1229"/>
      <c r="DB72" s="1229"/>
      <c r="DC72" s="1229"/>
      <c r="DD72" s="1236"/>
      <c r="DE72" s="1298"/>
      <c r="DF72" s="1296"/>
      <c r="DG72" s="1296"/>
      <c r="DH72" s="1222"/>
      <c r="DI72" s="1304"/>
    </row>
    <row r="73">
      <c r="A73" s="1220"/>
      <c r="B73" s="1221"/>
      <c r="C73" s="1294"/>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95"/>
      <c r="AD73" s="1222"/>
      <c r="AE73" s="1222"/>
      <c r="AF73" s="1222"/>
      <c r="AG73" s="1222"/>
      <c r="AH73" s="1222"/>
      <c r="AI73" s="1222"/>
      <c r="AJ73" s="1222"/>
      <c r="AK73" s="1226"/>
      <c r="AL73" s="1296"/>
      <c r="AM73" s="1297"/>
      <c r="AN73" s="1223"/>
      <c r="AO73" s="1298"/>
      <c r="AP73" s="1299"/>
      <c r="AQ73" s="1299"/>
      <c r="AR73" s="1299"/>
      <c r="AS73" s="1299"/>
      <c r="AT73" s="1299"/>
      <c r="AU73" s="1299"/>
      <c r="AV73" s="1226"/>
      <c r="AW73" s="1299"/>
      <c r="AX73" s="1300"/>
      <c r="AY73" s="1300"/>
      <c r="AZ73" s="1300"/>
      <c r="BA73" s="1300"/>
      <c r="BB73" s="1300"/>
      <c r="BC73" s="1300"/>
      <c r="BD73" s="1226"/>
      <c r="BE73" s="1300"/>
      <c r="BF73" s="1232"/>
      <c r="BG73" s="1301"/>
      <c r="BH73" s="1301"/>
      <c r="BI73" s="1235"/>
      <c r="BJ73" s="1236"/>
      <c r="BK73" s="1229"/>
      <c r="BL73" s="1237"/>
      <c r="BM73" s="1237"/>
      <c r="BN73" s="1237"/>
      <c r="BO73" s="1237"/>
      <c r="BP73" s="1237"/>
      <c r="BQ73" s="1237"/>
      <c r="BR73" s="1237"/>
      <c r="BS73" s="1237"/>
      <c r="BT73" s="1302"/>
      <c r="BU73" s="1226"/>
      <c r="BV73" s="1229"/>
      <c r="BW73" s="1240"/>
      <c r="BX73" s="1240"/>
      <c r="BY73" s="1240"/>
      <c r="BZ73" s="1240"/>
      <c r="CA73" s="1236"/>
      <c r="CB73" s="1301"/>
      <c r="CC73" s="1295"/>
      <c r="CD73" s="1295"/>
      <c r="CE73" s="1295"/>
      <c r="CF73" s="1226"/>
      <c r="CG73" s="1303"/>
      <c r="CH73" s="1232"/>
      <c r="CI73" s="1232"/>
      <c r="CJ73" s="1232"/>
      <c r="CK73" s="1236"/>
      <c r="CL73" s="1229"/>
      <c r="CM73" s="1230"/>
      <c r="CN73" s="1230"/>
      <c r="CO73" s="1230"/>
      <c r="CP73" s="1226"/>
      <c r="CQ73" s="1299"/>
      <c r="CR73" s="1274"/>
      <c r="CS73" s="1229"/>
      <c r="CT73" s="1229"/>
      <c r="CU73" s="1229"/>
      <c r="CV73" s="1229"/>
      <c r="CW73" s="1297"/>
      <c r="CX73" s="1229"/>
      <c r="CY73" s="1229"/>
      <c r="CZ73" s="1229"/>
      <c r="DA73" s="1229"/>
      <c r="DB73" s="1229"/>
      <c r="DC73" s="1229"/>
      <c r="DD73" s="1236"/>
      <c r="DE73" s="1298"/>
      <c r="DF73" s="1296"/>
      <c r="DG73" s="1296"/>
      <c r="DH73" s="1222"/>
      <c r="DI73" s="1304"/>
    </row>
    <row r="74">
      <c r="A74" s="1220"/>
      <c r="B74" s="1221"/>
      <c r="C74" s="1294"/>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95"/>
      <c r="AD74" s="1222"/>
      <c r="AE74" s="1222"/>
      <c r="AF74" s="1222"/>
      <c r="AG74" s="1222"/>
      <c r="AH74" s="1222"/>
      <c r="AI74" s="1222"/>
      <c r="AJ74" s="1222"/>
      <c r="AK74" s="1226"/>
      <c r="AL74" s="1296"/>
      <c r="AM74" s="1297"/>
      <c r="AN74" s="1223"/>
      <c r="AO74" s="1298"/>
      <c r="AP74" s="1299"/>
      <c r="AQ74" s="1299"/>
      <c r="AR74" s="1299"/>
      <c r="AS74" s="1299"/>
      <c r="AT74" s="1299"/>
      <c r="AU74" s="1299"/>
      <c r="AV74" s="1226"/>
      <c r="AW74" s="1299"/>
      <c r="AX74" s="1300"/>
      <c r="AY74" s="1300"/>
      <c r="AZ74" s="1300"/>
      <c r="BA74" s="1300"/>
      <c r="BB74" s="1300"/>
      <c r="BC74" s="1300"/>
      <c r="BD74" s="1226"/>
      <c r="BE74" s="1300"/>
      <c r="BF74" s="1232"/>
      <c r="BG74" s="1301"/>
      <c r="BH74" s="1301"/>
      <c r="BI74" s="1235"/>
      <c r="BJ74" s="1236"/>
      <c r="BK74" s="1229"/>
      <c r="BL74" s="1237"/>
      <c r="BM74" s="1237"/>
      <c r="BN74" s="1237"/>
      <c r="BO74" s="1237"/>
      <c r="BP74" s="1237"/>
      <c r="BQ74" s="1237"/>
      <c r="BR74" s="1237"/>
      <c r="BS74" s="1237"/>
      <c r="BT74" s="1302"/>
      <c r="BU74" s="1226"/>
      <c r="BV74" s="1229"/>
      <c r="BW74" s="1240"/>
      <c r="BX74" s="1240"/>
      <c r="BY74" s="1240"/>
      <c r="BZ74" s="1240"/>
      <c r="CA74" s="1236"/>
      <c r="CB74" s="1301"/>
      <c r="CC74" s="1295"/>
      <c r="CD74" s="1295"/>
      <c r="CE74" s="1295"/>
      <c r="CF74" s="1226"/>
      <c r="CG74" s="1303"/>
      <c r="CH74" s="1232"/>
      <c r="CI74" s="1232"/>
      <c r="CJ74" s="1232"/>
      <c r="CK74" s="1236"/>
      <c r="CL74" s="1229"/>
      <c r="CM74" s="1230"/>
      <c r="CN74" s="1230"/>
      <c r="CO74" s="1230"/>
      <c r="CP74" s="1226"/>
      <c r="CQ74" s="1299"/>
      <c r="CR74" s="1274"/>
      <c r="CS74" s="1229"/>
      <c r="CT74" s="1229"/>
      <c r="CU74" s="1229"/>
      <c r="CV74" s="1229"/>
      <c r="CW74" s="1297"/>
      <c r="CX74" s="1229"/>
      <c r="CY74" s="1229"/>
      <c r="CZ74" s="1229"/>
      <c r="DA74" s="1229"/>
      <c r="DB74" s="1229"/>
      <c r="DC74" s="1229"/>
      <c r="DD74" s="1236"/>
      <c r="DE74" s="1298"/>
      <c r="DF74" s="1296"/>
      <c r="DG74" s="1296"/>
      <c r="DH74" s="1222"/>
      <c r="DI74" s="1304"/>
    </row>
    <row r="75">
      <c r="A75" s="1220"/>
      <c r="B75" s="1221"/>
      <c r="C75" s="1294"/>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95"/>
      <c r="AD75" s="1222"/>
      <c r="AE75" s="1222"/>
      <c r="AF75" s="1222"/>
      <c r="AG75" s="1222"/>
      <c r="AH75" s="1222"/>
      <c r="AI75" s="1222"/>
      <c r="AJ75" s="1222"/>
      <c r="AK75" s="1226"/>
      <c r="AL75" s="1296"/>
      <c r="AM75" s="1297"/>
      <c r="AN75" s="1223"/>
      <c r="AO75" s="1298"/>
      <c r="AP75" s="1299"/>
      <c r="AQ75" s="1299"/>
      <c r="AR75" s="1299"/>
      <c r="AS75" s="1299"/>
      <c r="AT75" s="1299"/>
      <c r="AU75" s="1299"/>
      <c r="AV75" s="1226"/>
      <c r="AW75" s="1299"/>
      <c r="AX75" s="1300"/>
      <c r="AY75" s="1300"/>
      <c r="AZ75" s="1300"/>
      <c r="BA75" s="1300"/>
      <c r="BB75" s="1300"/>
      <c r="BC75" s="1300"/>
      <c r="BD75" s="1226"/>
      <c r="BE75" s="1300"/>
      <c r="BF75" s="1232"/>
      <c r="BG75" s="1301"/>
      <c r="BH75" s="1301"/>
      <c r="BI75" s="1235"/>
      <c r="BJ75" s="1236"/>
      <c r="BK75" s="1229"/>
      <c r="BL75" s="1237"/>
      <c r="BM75" s="1237"/>
      <c r="BN75" s="1237"/>
      <c r="BO75" s="1237"/>
      <c r="BP75" s="1237"/>
      <c r="BQ75" s="1237"/>
      <c r="BR75" s="1237"/>
      <c r="BS75" s="1237"/>
      <c r="BT75" s="1302"/>
      <c r="BU75" s="1226"/>
      <c r="BV75" s="1229"/>
      <c r="BW75" s="1240"/>
      <c r="BX75" s="1240"/>
      <c r="BY75" s="1240"/>
      <c r="BZ75" s="1240"/>
      <c r="CA75" s="1236"/>
      <c r="CB75" s="1301"/>
      <c r="CC75" s="1295"/>
      <c r="CD75" s="1295"/>
      <c r="CE75" s="1295"/>
      <c r="CF75" s="1226"/>
      <c r="CG75" s="1303"/>
      <c r="CH75" s="1232"/>
      <c r="CI75" s="1232"/>
      <c r="CJ75" s="1232"/>
      <c r="CK75" s="1236"/>
      <c r="CL75" s="1229"/>
      <c r="CM75" s="1230"/>
      <c r="CN75" s="1230"/>
      <c r="CO75" s="1230"/>
      <c r="CP75" s="1226"/>
      <c r="CQ75" s="1299"/>
      <c r="CR75" s="1274"/>
      <c r="CS75" s="1229"/>
      <c r="CT75" s="1229"/>
      <c r="CU75" s="1229"/>
      <c r="CV75" s="1229"/>
      <c r="CW75" s="1297"/>
      <c r="CX75" s="1229"/>
      <c r="CY75" s="1229"/>
      <c r="CZ75" s="1229"/>
      <c r="DA75" s="1229"/>
      <c r="DB75" s="1229"/>
      <c r="DC75" s="1229"/>
      <c r="DD75" s="1236"/>
      <c r="DE75" s="1298"/>
      <c r="DF75" s="1296"/>
      <c r="DG75" s="1296"/>
      <c r="DH75" s="1222"/>
      <c r="DI75" s="1304"/>
    </row>
    <row r="76">
      <c r="A76" s="1220"/>
      <c r="B76" s="1221"/>
      <c r="C76" s="1294"/>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95"/>
      <c r="AD76" s="1222"/>
      <c r="AE76" s="1222"/>
      <c r="AF76" s="1222"/>
      <c r="AG76" s="1222"/>
      <c r="AH76" s="1222"/>
      <c r="AI76" s="1222"/>
      <c r="AJ76" s="1222"/>
      <c r="AK76" s="1226"/>
      <c r="AL76" s="1296"/>
      <c r="AM76" s="1297"/>
      <c r="AN76" s="1223"/>
      <c r="AO76" s="1298"/>
      <c r="AP76" s="1299"/>
      <c r="AQ76" s="1299"/>
      <c r="AR76" s="1299"/>
      <c r="AS76" s="1299"/>
      <c r="AT76" s="1299"/>
      <c r="AU76" s="1299"/>
      <c r="AV76" s="1226"/>
      <c r="AW76" s="1299"/>
      <c r="AX76" s="1300"/>
      <c r="AY76" s="1300"/>
      <c r="AZ76" s="1300"/>
      <c r="BA76" s="1300"/>
      <c r="BB76" s="1300"/>
      <c r="BC76" s="1300"/>
      <c r="BD76" s="1226"/>
      <c r="BE76" s="1300"/>
      <c r="BF76" s="1232"/>
      <c r="BG76" s="1301"/>
      <c r="BH76" s="1301"/>
      <c r="BI76" s="1235"/>
      <c r="BJ76" s="1236"/>
      <c r="BK76" s="1229"/>
      <c r="BL76" s="1237"/>
      <c r="BM76" s="1237"/>
      <c r="BN76" s="1237"/>
      <c r="BO76" s="1237"/>
      <c r="BP76" s="1237"/>
      <c r="BQ76" s="1237"/>
      <c r="BR76" s="1237"/>
      <c r="BS76" s="1237"/>
      <c r="BT76" s="1302"/>
      <c r="BU76" s="1226"/>
      <c r="BV76" s="1229"/>
      <c r="BW76" s="1240"/>
      <c r="BX76" s="1240"/>
      <c r="BY76" s="1240"/>
      <c r="BZ76" s="1240"/>
      <c r="CA76" s="1236"/>
      <c r="CB76" s="1301"/>
      <c r="CC76" s="1295"/>
      <c r="CD76" s="1295"/>
      <c r="CE76" s="1295"/>
      <c r="CF76" s="1226"/>
      <c r="CG76" s="1303"/>
      <c r="CH76" s="1232"/>
      <c r="CI76" s="1232"/>
      <c r="CJ76" s="1232"/>
      <c r="CK76" s="1236"/>
      <c r="CL76" s="1229"/>
      <c r="CM76" s="1230"/>
      <c r="CN76" s="1230"/>
      <c r="CO76" s="1230"/>
      <c r="CP76" s="1226"/>
      <c r="CQ76" s="1299"/>
      <c r="CR76" s="1274"/>
      <c r="CS76" s="1229"/>
      <c r="CT76" s="1229"/>
      <c r="CU76" s="1229"/>
      <c r="CV76" s="1229"/>
      <c r="CW76" s="1297"/>
      <c r="CX76" s="1229"/>
      <c r="CY76" s="1229"/>
      <c r="CZ76" s="1229"/>
      <c r="DA76" s="1229"/>
      <c r="DB76" s="1229"/>
      <c r="DC76" s="1229"/>
      <c r="DD76" s="1236"/>
      <c r="DE76" s="1298"/>
      <c r="DF76" s="1296"/>
      <c r="DG76" s="1296"/>
      <c r="DH76" s="1222"/>
      <c r="DI76" s="1304"/>
    </row>
    <row r="77">
      <c r="A77" s="1220"/>
      <c r="B77" s="1221"/>
      <c r="C77" s="1294"/>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95"/>
      <c r="AD77" s="1222"/>
      <c r="AE77" s="1222"/>
      <c r="AF77" s="1222"/>
      <c r="AG77" s="1222"/>
      <c r="AH77" s="1222"/>
      <c r="AI77" s="1222"/>
      <c r="AJ77" s="1222"/>
      <c r="AK77" s="1226"/>
      <c r="AL77" s="1296"/>
      <c r="AM77" s="1297"/>
      <c r="AN77" s="1223"/>
      <c r="AO77" s="1298"/>
      <c r="AP77" s="1299"/>
      <c r="AQ77" s="1299"/>
      <c r="AR77" s="1299"/>
      <c r="AS77" s="1299"/>
      <c r="AT77" s="1299"/>
      <c r="AU77" s="1299"/>
      <c r="AV77" s="1226"/>
      <c r="AW77" s="1299"/>
      <c r="AX77" s="1300"/>
      <c r="AY77" s="1300"/>
      <c r="AZ77" s="1300"/>
      <c r="BA77" s="1300"/>
      <c r="BB77" s="1300"/>
      <c r="BC77" s="1300"/>
      <c r="BD77" s="1226"/>
      <c r="BE77" s="1300"/>
      <c r="BF77" s="1232"/>
      <c r="BG77" s="1301"/>
      <c r="BH77" s="1301"/>
      <c r="BI77" s="1235"/>
      <c r="BJ77" s="1236"/>
      <c r="BK77" s="1229"/>
      <c r="BL77" s="1237"/>
      <c r="BM77" s="1237"/>
      <c r="BN77" s="1237"/>
      <c r="BO77" s="1237"/>
      <c r="BP77" s="1237"/>
      <c r="BQ77" s="1237"/>
      <c r="BR77" s="1237"/>
      <c r="BS77" s="1237"/>
      <c r="BT77" s="1302"/>
      <c r="BU77" s="1226"/>
      <c r="BV77" s="1229"/>
      <c r="BW77" s="1240"/>
      <c r="BX77" s="1240"/>
      <c r="BY77" s="1240"/>
      <c r="BZ77" s="1240"/>
      <c r="CA77" s="1236"/>
      <c r="CB77" s="1301"/>
      <c r="CC77" s="1295"/>
      <c r="CD77" s="1295"/>
      <c r="CE77" s="1295"/>
      <c r="CF77" s="1226"/>
      <c r="CG77" s="1303"/>
      <c r="CH77" s="1232"/>
      <c r="CI77" s="1232"/>
      <c r="CJ77" s="1232"/>
      <c r="CK77" s="1236"/>
      <c r="CL77" s="1229"/>
      <c r="CM77" s="1230"/>
      <c r="CN77" s="1230"/>
      <c r="CO77" s="1230"/>
      <c r="CP77" s="1226"/>
      <c r="CQ77" s="1299"/>
      <c r="CR77" s="1274"/>
      <c r="CS77" s="1229"/>
      <c r="CT77" s="1229"/>
      <c r="CU77" s="1229"/>
      <c r="CV77" s="1229"/>
      <c r="CW77" s="1297"/>
      <c r="CX77" s="1229"/>
      <c r="CY77" s="1229"/>
      <c r="CZ77" s="1229"/>
      <c r="DA77" s="1229"/>
      <c r="DB77" s="1229"/>
      <c r="DC77" s="1229"/>
      <c r="DD77" s="1236"/>
      <c r="DE77" s="1298"/>
      <c r="DF77" s="1296"/>
      <c r="DG77" s="1296"/>
      <c r="DH77" s="1222"/>
      <c r="DI77" s="1304"/>
    </row>
    <row r="78">
      <c r="A78" s="1220"/>
      <c r="B78" s="1221"/>
      <c r="C78" s="1294"/>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95"/>
      <c r="AD78" s="1222"/>
      <c r="AE78" s="1222"/>
      <c r="AF78" s="1222"/>
      <c r="AG78" s="1222"/>
      <c r="AH78" s="1222"/>
      <c r="AI78" s="1222"/>
      <c r="AJ78" s="1222"/>
      <c r="AK78" s="1226"/>
      <c r="AL78" s="1296"/>
      <c r="AM78" s="1297"/>
      <c r="AN78" s="1223"/>
      <c r="AO78" s="1298"/>
      <c r="AP78" s="1299"/>
      <c r="AQ78" s="1299"/>
      <c r="AR78" s="1299"/>
      <c r="AS78" s="1299"/>
      <c r="AT78" s="1299"/>
      <c r="AU78" s="1299"/>
      <c r="AV78" s="1226"/>
      <c r="AW78" s="1299"/>
      <c r="AX78" s="1300"/>
      <c r="AY78" s="1300"/>
      <c r="AZ78" s="1300"/>
      <c r="BA78" s="1300"/>
      <c r="BB78" s="1300"/>
      <c r="BC78" s="1300"/>
      <c r="BD78" s="1226"/>
      <c r="BE78" s="1300"/>
      <c r="BF78" s="1232"/>
      <c r="BG78" s="1301"/>
      <c r="BH78" s="1301"/>
      <c r="BI78" s="1235"/>
      <c r="BJ78" s="1236"/>
      <c r="BK78" s="1229"/>
      <c r="BL78" s="1237"/>
      <c r="BM78" s="1237"/>
      <c r="BN78" s="1237"/>
      <c r="BO78" s="1237"/>
      <c r="BP78" s="1237"/>
      <c r="BQ78" s="1237"/>
      <c r="BR78" s="1237"/>
      <c r="BS78" s="1237"/>
      <c r="BT78" s="1302"/>
      <c r="BU78" s="1226"/>
      <c r="BV78" s="1229"/>
      <c r="BW78" s="1240"/>
      <c r="BX78" s="1240"/>
      <c r="BY78" s="1240"/>
      <c r="BZ78" s="1240"/>
      <c r="CA78" s="1236"/>
      <c r="CB78" s="1301"/>
      <c r="CC78" s="1295"/>
      <c r="CD78" s="1295"/>
      <c r="CE78" s="1295"/>
      <c r="CF78" s="1226"/>
      <c r="CG78" s="1303"/>
      <c r="CH78" s="1232"/>
      <c r="CI78" s="1232"/>
      <c r="CJ78" s="1232"/>
      <c r="CK78" s="1236"/>
      <c r="CL78" s="1229"/>
      <c r="CM78" s="1230"/>
      <c r="CN78" s="1230"/>
      <c r="CO78" s="1230"/>
      <c r="CP78" s="1226"/>
      <c r="CQ78" s="1299"/>
      <c r="CR78" s="1274"/>
      <c r="CS78" s="1229"/>
      <c r="CT78" s="1229"/>
      <c r="CU78" s="1229"/>
      <c r="CV78" s="1229"/>
      <c r="CW78" s="1297"/>
      <c r="CX78" s="1229"/>
      <c r="CY78" s="1229"/>
      <c r="CZ78" s="1229"/>
      <c r="DA78" s="1229"/>
      <c r="DB78" s="1229"/>
      <c r="DC78" s="1229"/>
      <c r="DD78" s="1236"/>
      <c r="DE78" s="1298"/>
      <c r="DF78" s="1296"/>
      <c r="DG78" s="1296"/>
      <c r="DH78" s="1222"/>
      <c r="DI78" s="1304"/>
    </row>
    <row r="79">
      <c r="A79" s="1220"/>
      <c r="B79" s="1221"/>
      <c r="C79" s="1294"/>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95"/>
      <c r="AD79" s="1222"/>
      <c r="AE79" s="1222"/>
      <c r="AF79" s="1222"/>
      <c r="AG79" s="1222"/>
      <c r="AH79" s="1222"/>
      <c r="AI79" s="1222"/>
      <c r="AJ79" s="1222"/>
      <c r="AK79" s="1226"/>
      <c r="AL79" s="1296"/>
      <c r="AM79" s="1297"/>
      <c r="AN79" s="1223"/>
      <c r="AO79" s="1298"/>
      <c r="AP79" s="1299"/>
      <c r="AQ79" s="1299"/>
      <c r="AR79" s="1299"/>
      <c r="AS79" s="1299"/>
      <c r="AT79" s="1299"/>
      <c r="AU79" s="1299"/>
      <c r="AV79" s="1226"/>
      <c r="AW79" s="1299"/>
      <c r="AX79" s="1300"/>
      <c r="AY79" s="1300"/>
      <c r="AZ79" s="1300"/>
      <c r="BA79" s="1300"/>
      <c r="BB79" s="1300"/>
      <c r="BC79" s="1300"/>
      <c r="BD79" s="1226"/>
      <c r="BE79" s="1300"/>
      <c r="BF79" s="1232"/>
      <c r="BG79" s="1301"/>
      <c r="BH79" s="1301"/>
      <c r="BI79" s="1235"/>
      <c r="BJ79" s="1236"/>
      <c r="BK79" s="1229"/>
      <c r="BL79" s="1237"/>
      <c r="BM79" s="1237"/>
      <c r="BN79" s="1237"/>
      <c r="BO79" s="1237"/>
      <c r="BP79" s="1237"/>
      <c r="BQ79" s="1237"/>
      <c r="BR79" s="1237"/>
      <c r="BS79" s="1237"/>
      <c r="BT79" s="1302"/>
      <c r="BU79" s="1226"/>
      <c r="BV79" s="1229"/>
      <c r="BW79" s="1240"/>
      <c r="BX79" s="1240"/>
      <c r="BY79" s="1240"/>
      <c r="BZ79" s="1240"/>
      <c r="CA79" s="1236"/>
      <c r="CB79" s="1301"/>
      <c r="CC79" s="1295"/>
      <c r="CD79" s="1295"/>
      <c r="CE79" s="1295"/>
      <c r="CF79" s="1226"/>
      <c r="CG79" s="1303"/>
      <c r="CH79" s="1232"/>
      <c r="CI79" s="1232"/>
      <c r="CJ79" s="1232"/>
      <c r="CK79" s="1236"/>
      <c r="CL79" s="1229"/>
      <c r="CM79" s="1230"/>
      <c r="CN79" s="1230"/>
      <c r="CO79" s="1230"/>
      <c r="CP79" s="1226"/>
      <c r="CQ79" s="1299"/>
      <c r="CR79" s="1274"/>
      <c r="CS79" s="1229"/>
      <c r="CT79" s="1229"/>
      <c r="CU79" s="1229"/>
      <c r="CV79" s="1229"/>
      <c r="CW79" s="1297"/>
      <c r="CX79" s="1229"/>
      <c r="CY79" s="1229"/>
      <c r="CZ79" s="1229"/>
      <c r="DA79" s="1229"/>
      <c r="DB79" s="1229"/>
      <c r="DC79" s="1229"/>
      <c r="DD79" s="1236"/>
      <c r="DE79" s="1298"/>
      <c r="DF79" s="1296"/>
      <c r="DG79" s="1296"/>
      <c r="DH79" s="1222"/>
      <c r="DI79" s="1304"/>
    </row>
    <row r="80">
      <c r="A80" s="1220"/>
      <c r="B80" s="1221"/>
      <c r="C80" s="1294"/>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95"/>
      <c r="AD80" s="1222"/>
      <c r="AE80" s="1222"/>
      <c r="AF80" s="1222"/>
      <c r="AG80" s="1222"/>
      <c r="AH80" s="1222"/>
      <c r="AI80" s="1222"/>
      <c r="AJ80" s="1222"/>
      <c r="AK80" s="1226"/>
      <c r="AL80" s="1296"/>
      <c r="AM80" s="1297"/>
      <c r="AN80" s="1223"/>
      <c r="AO80" s="1298"/>
      <c r="AP80" s="1299"/>
      <c r="AQ80" s="1299"/>
      <c r="AR80" s="1299"/>
      <c r="AS80" s="1299"/>
      <c r="AT80" s="1299"/>
      <c r="AU80" s="1299"/>
      <c r="AV80" s="1226"/>
      <c r="AW80" s="1299"/>
      <c r="AX80" s="1300"/>
      <c r="AY80" s="1300"/>
      <c r="AZ80" s="1300"/>
      <c r="BA80" s="1300"/>
      <c r="BB80" s="1300"/>
      <c r="BC80" s="1300"/>
      <c r="BD80" s="1226"/>
      <c r="BE80" s="1300"/>
      <c r="BF80" s="1232"/>
      <c r="BG80" s="1301"/>
      <c r="BH80" s="1301"/>
      <c r="BI80" s="1235"/>
      <c r="BJ80" s="1236"/>
      <c r="BK80" s="1229"/>
      <c r="BL80" s="1237"/>
      <c r="BM80" s="1237"/>
      <c r="BN80" s="1237"/>
      <c r="BO80" s="1237"/>
      <c r="BP80" s="1237"/>
      <c r="BQ80" s="1237"/>
      <c r="BR80" s="1237"/>
      <c r="BS80" s="1237"/>
      <c r="BT80" s="1302"/>
      <c r="BU80" s="1226"/>
      <c r="BV80" s="1229"/>
      <c r="BW80" s="1240"/>
      <c r="BX80" s="1240"/>
      <c r="BY80" s="1240"/>
      <c r="BZ80" s="1240"/>
      <c r="CA80" s="1236"/>
      <c r="CB80" s="1301"/>
      <c r="CC80" s="1295"/>
      <c r="CD80" s="1295"/>
      <c r="CE80" s="1295"/>
      <c r="CF80" s="1226"/>
      <c r="CG80" s="1303"/>
      <c r="CH80" s="1232"/>
      <c r="CI80" s="1232"/>
      <c r="CJ80" s="1232"/>
      <c r="CK80" s="1236"/>
      <c r="CL80" s="1229"/>
      <c r="CM80" s="1230"/>
      <c r="CN80" s="1230"/>
      <c r="CO80" s="1230"/>
      <c r="CP80" s="1226"/>
      <c r="CQ80" s="1299"/>
      <c r="CR80" s="1274"/>
      <c r="CS80" s="1229"/>
      <c r="CT80" s="1229"/>
      <c r="CU80" s="1229"/>
      <c r="CV80" s="1229"/>
      <c r="CW80" s="1297"/>
      <c r="CX80" s="1229"/>
      <c r="CY80" s="1229"/>
      <c r="CZ80" s="1229"/>
      <c r="DA80" s="1229"/>
      <c r="DB80" s="1229"/>
      <c r="DC80" s="1229"/>
      <c r="DD80" s="1236"/>
      <c r="DE80" s="1298"/>
      <c r="DF80" s="1296"/>
      <c r="DG80" s="1296"/>
      <c r="DH80" s="1222"/>
      <c r="DI80" s="1304"/>
    </row>
    <row r="81">
      <c r="A81" s="1220"/>
      <c r="B81" s="1221"/>
      <c r="C81" s="1294"/>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95"/>
      <c r="AD81" s="1222"/>
      <c r="AE81" s="1222"/>
      <c r="AF81" s="1222"/>
      <c r="AG81" s="1222"/>
      <c r="AH81" s="1222"/>
      <c r="AI81" s="1222"/>
      <c r="AJ81" s="1222"/>
      <c r="AK81" s="1226"/>
      <c r="AL81" s="1296"/>
      <c r="AM81" s="1297"/>
      <c r="AN81" s="1223"/>
      <c r="AO81" s="1298"/>
      <c r="AP81" s="1299"/>
      <c r="AQ81" s="1299"/>
      <c r="AR81" s="1299"/>
      <c r="AS81" s="1299"/>
      <c r="AT81" s="1299"/>
      <c r="AU81" s="1299"/>
      <c r="AV81" s="1226"/>
      <c r="AW81" s="1299"/>
      <c r="AX81" s="1300"/>
      <c r="AY81" s="1300"/>
      <c r="AZ81" s="1300"/>
      <c r="BA81" s="1300"/>
      <c r="BB81" s="1300"/>
      <c r="BC81" s="1300"/>
      <c r="BD81" s="1226"/>
      <c r="BE81" s="1300"/>
      <c r="BF81" s="1232"/>
      <c r="BG81" s="1301"/>
      <c r="BH81" s="1301"/>
      <c r="BI81" s="1235"/>
      <c r="BJ81" s="1236"/>
      <c r="BK81" s="1229"/>
      <c r="BL81" s="1237"/>
      <c r="BM81" s="1237"/>
      <c r="BN81" s="1237"/>
      <c r="BO81" s="1237"/>
      <c r="BP81" s="1237"/>
      <c r="BQ81" s="1237"/>
      <c r="BR81" s="1237"/>
      <c r="BS81" s="1237"/>
      <c r="BT81" s="1302"/>
      <c r="BU81" s="1226"/>
      <c r="BV81" s="1229"/>
      <c r="BW81" s="1240"/>
      <c r="BX81" s="1240"/>
      <c r="BY81" s="1240"/>
      <c r="BZ81" s="1240"/>
      <c r="CA81" s="1236"/>
      <c r="CB81" s="1301"/>
      <c r="CC81" s="1295"/>
      <c r="CD81" s="1295"/>
      <c r="CE81" s="1295"/>
      <c r="CF81" s="1226"/>
      <c r="CG81" s="1303"/>
      <c r="CH81" s="1232"/>
      <c r="CI81" s="1232"/>
      <c r="CJ81" s="1232"/>
      <c r="CK81" s="1236"/>
      <c r="CL81" s="1229"/>
      <c r="CM81" s="1230"/>
      <c r="CN81" s="1230"/>
      <c r="CO81" s="1230"/>
      <c r="CP81" s="1226"/>
      <c r="CQ81" s="1299"/>
      <c r="CR81" s="1274"/>
      <c r="CS81" s="1229"/>
      <c r="CT81" s="1229"/>
      <c r="CU81" s="1229"/>
      <c r="CV81" s="1229"/>
      <c r="CW81" s="1297"/>
      <c r="CX81" s="1229"/>
      <c r="CY81" s="1229"/>
      <c r="CZ81" s="1229"/>
      <c r="DA81" s="1229"/>
      <c r="DB81" s="1229"/>
      <c r="DC81" s="1229"/>
      <c r="DD81" s="1236"/>
      <c r="DE81" s="1298"/>
      <c r="DF81" s="1296"/>
      <c r="DG81" s="1296"/>
      <c r="DH81" s="1222"/>
      <c r="DI81" s="1304"/>
    </row>
    <row r="82">
      <c r="A82" s="1220"/>
      <c r="B82" s="1221"/>
      <c r="C82" s="1294"/>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95"/>
      <c r="AD82" s="1222"/>
      <c r="AE82" s="1222"/>
      <c r="AF82" s="1222"/>
      <c r="AG82" s="1222"/>
      <c r="AH82" s="1222"/>
      <c r="AI82" s="1222"/>
      <c r="AJ82" s="1222"/>
      <c r="AK82" s="1226"/>
      <c r="AL82" s="1296"/>
      <c r="AM82" s="1297"/>
      <c r="AN82" s="1223"/>
      <c r="AO82" s="1298"/>
      <c r="AP82" s="1299"/>
      <c r="AQ82" s="1299"/>
      <c r="AR82" s="1299"/>
      <c r="AS82" s="1299"/>
      <c r="AT82" s="1299"/>
      <c r="AU82" s="1299"/>
      <c r="AV82" s="1226"/>
      <c r="AW82" s="1299"/>
      <c r="AX82" s="1300"/>
      <c r="AY82" s="1300"/>
      <c r="AZ82" s="1300"/>
      <c r="BA82" s="1300"/>
      <c r="BB82" s="1300"/>
      <c r="BC82" s="1300"/>
      <c r="BD82" s="1226"/>
      <c r="BE82" s="1300"/>
      <c r="BF82" s="1232"/>
      <c r="BG82" s="1301"/>
      <c r="BH82" s="1301"/>
      <c r="BI82" s="1235"/>
      <c r="BJ82" s="1236"/>
      <c r="BK82" s="1229"/>
      <c r="BL82" s="1237"/>
      <c r="BM82" s="1237"/>
      <c r="BN82" s="1237"/>
      <c r="BO82" s="1237"/>
      <c r="BP82" s="1237"/>
      <c r="BQ82" s="1237"/>
      <c r="BR82" s="1237"/>
      <c r="BS82" s="1237"/>
      <c r="BT82" s="1302"/>
      <c r="BU82" s="1226"/>
      <c r="BV82" s="1229"/>
      <c r="BW82" s="1240"/>
      <c r="BX82" s="1240"/>
      <c r="BY82" s="1240"/>
      <c r="BZ82" s="1240"/>
      <c r="CA82" s="1236"/>
      <c r="CB82" s="1301"/>
      <c r="CC82" s="1295"/>
      <c r="CD82" s="1295"/>
      <c r="CE82" s="1295"/>
      <c r="CF82" s="1226"/>
      <c r="CG82" s="1303"/>
      <c r="CH82" s="1232"/>
      <c r="CI82" s="1232"/>
      <c r="CJ82" s="1232"/>
      <c r="CK82" s="1236"/>
      <c r="CL82" s="1229"/>
      <c r="CM82" s="1230"/>
      <c r="CN82" s="1230"/>
      <c r="CO82" s="1230"/>
      <c r="CP82" s="1226"/>
      <c r="CQ82" s="1299"/>
      <c r="CR82" s="1274"/>
      <c r="CS82" s="1229"/>
      <c r="CT82" s="1229"/>
      <c r="CU82" s="1229"/>
      <c r="CV82" s="1229"/>
      <c r="CW82" s="1297"/>
      <c r="CX82" s="1229"/>
      <c r="CY82" s="1229"/>
      <c r="CZ82" s="1229"/>
      <c r="DA82" s="1229"/>
      <c r="DB82" s="1229"/>
      <c r="DC82" s="1229"/>
      <c r="DD82" s="1236"/>
      <c r="DE82" s="1298"/>
      <c r="DF82" s="1296"/>
      <c r="DG82" s="1296"/>
      <c r="DH82" s="1222"/>
      <c r="DI82" s="1304"/>
    </row>
    <row r="83">
      <c r="A83" s="1220"/>
      <c r="B83" s="1221"/>
      <c r="C83" s="1294"/>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95"/>
      <c r="AD83" s="1222"/>
      <c r="AE83" s="1222"/>
      <c r="AF83" s="1222"/>
      <c r="AG83" s="1222"/>
      <c r="AH83" s="1222"/>
      <c r="AI83" s="1222"/>
      <c r="AJ83" s="1222"/>
      <c r="AK83" s="1226"/>
      <c r="AL83" s="1296"/>
      <c r="AM83" s="1297"/>
      <c r="AN83" s="1223"/>
      <c r="AO83" s="1298"/>
      <c r="AP83" s="1299"/>
      <c r="AQ83" s="1299"/>
      <c r="AR83" s="1299"/>
      <c r="AS83" s="1299"/>
      <c r="AT83" s="1299"/>
      <c r="AU83" s="1299"/>
      <c r="AV83" s="1226"/>
      <c r="AW83" s="1299"/>
      <c r="AX83" s="1300"/>
      <c r="AY83" s="1300"/>
      <c r="AZ83" s="1300"/>
      <c r="BA83" s="1300"/>
      <c r="BB83" s="1300"/>
      <c r="BC83" s="1300"/>
      <c r="BD83" s="1226"/>
      <c r="BE83" s="1300"/>
      <c r="BF83" s="1232"/>
      <c r="BG83" s="1301"/>
      <c r="BH83" s="1301"/>
      <c r="BI83" s="1235"/>
      <c r="BJ83" s="1236"/>
      <c r="BK83" s="1229"/>
      <c r="BL83" s="1237"/>
      <c r="BM83" s="1237"/>
      <c r="BN83" s="1237"/>
      <c r="BO83" s="1237"/>
      <c r="BP83" s="1237"/>
      <c r="BQ83" s="1237"/>
      <c r="BR83" s="1237"/>
      <c r="BS83" s="1237"/>
      <c r="BT83" s="1302"/>
      <c r="BU83" s="1226"/>
      <c r="BV83" s="1229"/>
      <c r="BW83" s="1240"/>
      <c r="BX83" s="1240"/>
      <c r="BY83" s="1240"/>
      <c r="BZ83" s="1240"/>
      <c r="CA83" s="1236"/>
      <c r="CB83" s="1301"/>
      <c r="CC83" s="1295"/>
      <c r="CD83" s="1295"/>
      <c r="CE83" s="1295"/>
      <c r="CF83" s="1226"/>
      <c r="CG83" s="1303"/>
      <c r="CH83" s="1232"/>
      <c r="CI83" s="1232"/>
      <c r="CJ83" s="1232"/>
      <c r="CK83" s="1236"/>
      <c r="CL83" s="1229"/>
      <c r="CM83" s="1230"/>
      <c r="CN83" s="1230"/>
      <c r="CO83" s="1230"/>
      <c r="CP83" s="1226"/>
      <c r="CQ83" s="1299"/>
      <c r="CR83" s="1274"/>
      <c r="CS83" s="1229"/>
      <c r="CT83" s="1229"/>
      <c r="CU83" s="1229"/>
      <c r="CV83" s="1229"/>
      <c r="CW83" s="1297"/>
      <c r="CX83" s="1229"/>
      <c r="CY83" s="1229"/>
      <c r="CZ83" s="1229"/>
      <c r="DA83" s="1229"/>
      <c r="DB83" s="1229"/>
      <c r="DC83" s="1229"/>
      <c r="DD83" s="1236"/>
      <c r="DE83" s="1298"/>
      <c r="DF83" s="1296"/>
      <c r="DG83" s="1296"/>
      <c r="DH83" s="1222"/>
      <c r="DI83" s="1304"/>
    </row>
    <row r="84">
      <c r="A84" s="1220"/>
      <c r="B84" s="1221"/>
      <c r="C84" s="1294"/>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95"/>
      <c r="AD84" s="1222"/>
      <c r="AE84" s="1222"/>
      <c r="AF84" s="1222"/>
      <c r="AG84" s="1222"/>
      <c r="AH84" s="1222"/>
      <c r="AI84" s="1222"/>
      <c r="AJ84" s="1222"/>
      <c r="AK84" s="1226"/>
      <c r="AL84" s="1296"/>
      <c r="AM84" s="1297"/>
      <c r="AN84" s="1223"/>
      <c r="AO84" s="1298"/>
      <c r="AP84" s="1299"/>
      <c r="AQ84" s="1299"/>
      <c r="AR84" s="1299"/>
      <c r="AS84" s="1299"/>
      <c r="AT84" s="1299"/>
      <c r="AU84" s="1299"/>
      <c r="AV84" s="1226"/>
      <c r="AW84" s="1299"/>
      <c r="AX84" s="1300"/>
      <c r="AY84" s="1300"/>
      <c r="AZ84" s="1300"/>
      <c r="BA84" s="1300"/>
      <c r="BB84" s="1300"/>
      <c r="BC84" s="1300"/>
      <c r="BD84" s="1226"/>
      <c r="BE84" s="1300"/>
      <c r="BF84" s="1232"/>
      <c r="BG84" s="1301"/>
      <c r="BH84" s="1301"/>
      <c r="BI84" s="1235"/>
      <c r="BJ84" s="1236"/>
      <c r="BK84" s="1229"/>
      <c r="BL84" s="1237"/>
      <c r="BM84" s="1237"/>
      <c r="BN84" s="1237"/>
      <c r="BO84" s="1237"/>
      <c r="BP84" s="1237"/>
      <c r="BQ84" s="1237"/>
      <c r="BR84" s="1237"/>
      <c r="BS84" s="1237"/>
      <c r="BT84" s="1302"/>
      <c r="BU84" s="1226"/>
      <c r="BV84" s="1229"/>
      <c r="BW84" s="1240"/>
      <c r="BX84" s="1240"/>
      <c r="BY84" s="1240"/>
      <c r="BZ84" s="1240"/>
      <c r="CA84" s="1236"/>
      <c r="CB84" s="1301"/>
      <c r="CC84" s="1295"/>
      <c r="CD84" s="1295"/>
      <c r="CE84" s="1295"/>
      <c r="CF84" s="1226"/>
      <c r="CG84" s="1303"/>
      <c r="CH84" s="1232"/>
      <c r="CI84" s="1232"/>
      <c r="CJ84" s="1232"/>
      <c r="CK84" s="1236"/>
      <c r="CL84" s="1229"/>
      <c r="CM84" s="1230"/>
      <c r="CN84" s="1230"/>
      <c r="CO84" s="1230"/>
      <c r="CP84" s="1226"/>
      <c r="CQ84" s="1299"/>
      <c r="CR84" s="1274"/>
      <c r="CS84" s="1229"/>
      <c r="CT84" s="1229"/>
      <c r="CU84" s="1229"/>
      <c r="CV84" s="1229"/>
      <c r="CW84" s="1297"/>
      <c r="CX84" s="1229"/>
      <c r="CY84" s="1229"/>
      <c r="CZ84" s="1229"/>
      <c r="DA84" s="1229"/>
      <c r="DB84" s="1229"/>
      <c r="DC84" s="1229"/>
      <c r="DD84" s="1236"/>
      <c r="DE84" s="1298"/>
      <c r="DF84" s="1296"/>
      <c r="DG84" s="1296"/>
      <c r="DH84" s="1222"/>
      <c r="DI84" s="1304"/>
    </row>
    <row r="85">
      <c r="A85" s="1220"/>
      <c r="B85" s="1221"/>
      <c r="C85" s="1294"/>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95"/>
      <c r="AD85" s="1222"/>
      <c r="AE85" s="1222"/>
      <c r="AF85" s="1222"/>
      <c r="AG85" s="1222"/>
      <c r="AH85" s="1222"/>
      <c r="AI85" s="1222"/>
      <c r="AJ85" s="1222"/>
      <c r="AK85" s="1226"/>
      <c r="AL85" s="1296"/>
      <c r="AM85" s="1297"/>
      <c r="AN85" s="1223"/>
      <c r="AO85" s="1298"/>
      <c r="AP85" s="1299"/>
      <c r="AQ85" s="1299"/>
      <c r="AR85" s="1299"/>
      <c r="AS85" s="1299"/>
      <c r="AT85" s="1299"/>
      <c r="AU85" s="1299"/>
      <c r="AV85" s="1226"/>
      <c r="AW85" s="1299"/>
      <c r="AX85" s="1300"/>
      <c r="AY85" s="1300"/>
      <c r="AZ85" s="1300"/>
      <c r="BA85" s="1300"/>
      <c r="BB85" s="1300"/>
      <c r="BC85" s="1300"/>
      <c r="BD85" s="1226"/>
      <c r="BE85" s="1300"/>
      <c r="BF85" s="1232"/>
      <c r="BG85" s="1301"/>
      <c r="BH85" s="1301"/>
      <c r="BI85" s="1235"/>
      <c r="BJ85" s="1236"/>
      <c r="BK85" s="1229"/>
      <c r="BL85" s="1237"/>
      <c r="BM85" s="1237"/>
      <c r="BN85" s="1237"/>
      <c r="BO85" s="1237"/>
      <c r="BP85" s="1237"/>
      <c r="BQ85" s="1237"/>
      <c r="BR85" s="1237"/>
      <c r="BS85" s="1237"/>
      <c r="BT85" s="1302"/>
      <c r="BU85" s="1226"/>
      <c r="BV85" s="1229"/>
      <c r="BW85" s="1240"/>
      <c r="BX85" s="1240"/>
      <c r="BY85" s="1240"/>
      <c r="BZ85" s="1240"/>
      <c r="CA85" s="1236"/>
      <c r="CB85" s="1301"/>
      <c r="CC85" s="1295"/>
      <c r="CD85" s="1295"/>
      <c r="CE85" s="1295"/>
      <c r="CF85" s="1226"/>
      <c r="CG85" s="1303"/>
      <c r="CH85" s="1232"/>
      <c r="CI85" s="1232"/>
      <c r="CJ85" s="1232"/>
      <c r="CK85" s="1236"/>
      <c r="CL85" s="1229"/>
      <c r="CM85" s="1230"/>
      <c r="CN85" s="1230"/>
      <c r="CO85" s="1230"/>
      <c r="CP85" s="1226"/>
      <c r="CQ85" s="1299"/>
      <c r="CR85" s="1274"/>
      <c r="CS85" s="1229"/>
      <c r="CT85" s="1229"/>
      <c r="CU85" s="1229"/>
      <c r="CV85" s="1229"/>
      <c r="CW85" s="1297"/>
      <c r="CX85" s="1229"/>
      <c r="CY85" s="1229"/>
      <c r="CZ85" s="1229"/>
      <c r="DA85" s="1229"/>
      <c r="DB85" s="1229"/>
      <c r="DC85" s="1229"/>
      <c r="DD85" s="1236"/>
      <c r="DE85" s="1298"/>
      <c r="DF85" s="1296"/>
      <c r="DG85" s="1296"/>
      <c r="DH85" s="1222"/>
      <c r="DI85" s="1304"/>
    </row>
    <row r="86">
      <c r="A86" s="1220"/>
      <c r="B86" s="1221"/>
      <c r="C86" s="1294"/>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95"/>
      <c r="AD86" s="1222"/>
      <c r="AE86" s="1222"/>
      <c r="AF86" s="1222"/>
      <c r="AG86" s="1222"/>
      <c r="AH86" s="1222"/>
      <c r="AI86" s="1222"/>
      <c r="AJ86" s="1222"/>
      <c r="AK86" s="1226"/>
      <c r="AL86" s="1296"/>
      <c r="AM86" s="1297"/>
      <c r="AN86" s="1223"/>
      <c r="AO86" s="1298"/>
      <c r="AP86" s="1299"/>
      <c r="AQ86" s="1299"/>
      <c r="AR86" s="1299"/>
      <c r="AS86" s="1299"/>
      <c r="AT86" s="1299"/>
      <c r="AU86" s="1299"/>
      <c r="AV86" s="1226"/>
      <c r="AW86" s="1299"/>
      <c r="AX86" s="1300"/>
      <c r="AY86" s="1300"/>
      <c r="AZ86" s="1300"/>
      <c r="BA86" s="1300"/>
      <c r="BB86" s="1300"/>
      <c r="BC86" s="1300"/>
      <c r="BD86" s="1226"/>
      <c r="BE86" s="1300"/>
      <c r="BF86" s="1232"/>
      <c r="BG86" s="1301"/>
      <c r="BH86" s="1301"/>
      <c r="BI86" s="1235"/>
      <c r="BJ86" s="1236"/>
      <c r="BK86" s="1229"/>
      <c r="BL86" s="1237"/>
      <c r="BM86" s="1237"/>
      <c r="BN86" s="1237"/>
      <c r="BO86" s="1237"/>
      <c r="BP86" s="1237"/>
      <c r="BQ86" s="1237"/>
      <c r="BR86" s="1237"/>
      <c r="BS86" s="1237"/>
      <c r="BT86" s="1302"/>
      <c r="BU86" s="1226"/>
      <c r="BV86" s="1229"/>
      <c r="BW86" s="1240"/>
      <c r="BX86" s="1240"/>
      <c r="BY86" s="1240"/>
      <c r="BZ86" s="1240"/>
      <c r="CA86" s="1236"/>
      <c r="CB86" s="1301"/>
      <c r="CC86" s="1295"/>
      <c r="CD86" s="1295"/>
      <c r="CE86" s="1295"/>
      <c r="CF86" s="1226"/>
      <c r="CG86" s="1303"/>
      <c r="CH86" s="1232"/>
      <c r="CI86" s="1232"/>
      <c r="CJ86" s="1232"/>
      <c r="CK86" s="1236"/>
      <c r="CL86" s="1229"/>
      <c r="CM86" s="1230"/>
      <c r="CN86" s="1230"/>
      <c r="CO86" s="1230"/>
      <c r="CP86" s="1226"/>
      <c r="CQ86" s="1299"/>
      <c r="CR86" s="1274"/>
      <c r="CS86" s="1229"/>
      <c r="CT86" s="1229"/>
      <c r="CU86" s="1229"/>
      <c r="CV86" s="1229"/>
      <c r="CW86" s="1297"/>
      <c r="CX86" s="1229"/>
      <c r="CY86" s="1229"/>
      <c r="CZ86" s="1229"/>
      <c r="DA86" s="1229"/>
      <c r="DB86" s="1229"/>
      <c r="DC86" s="1229"/>
      <c r="DD86" s="1236"/>
      <c r="DE86" s="1298"/>
      <c r="DF86" s="1296"/>
      <c r="DG86" s="1296"/>
      <c r="DH86" s="1222"/>
      <c r="DI86" s="1304"/>
    </row>
    <row r="87">
      <c r="A87" s="1220"/>
      <c r="B87" s="1221"/>
      <c r="C87" s="1294"/>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95"/>
      <c r="AD87" s="1222"/>
      <c r="AE87" s="1222"/>
      <c r="AF87" s="1222"/>
      <c r="AG87" s="1222"/>
      <c r="AH87" s="1222"/>
      <c r="AI87" s="1222"/>
      <c r="AJ87" s="1222"/>
      <c r="AK87" s="1226"/>
      <c r="AL87" s="1296"/>
      <c r="AM87" s="1297"/>
      <c r="AN87" s="1223"/>
      <c r="AO87" s="1298"/>
      <c r="AP87" s="1299"/>
      <c r="AQ87" s="1299"/>
      <c r="AR87" s="1299"/>
      <c r="AS87" s="1299"/>
      <c r="AT87" s="1299"/>
      <c r="AU87" s="1299"/>
      <c r="AV87" s="1226"/>
      <c r="AW87" s="1299"/>
      <c r="AX87" s="1300"/>
      <c r="AY87" s="1300"/>
      <c r="AZ87" s="1300"/>
      <c r="BA87" s="1300"/>
      <c r="BB87" s="1300"/>
      <c r="BC87" s="1300"/>
      <c r="BD87" s="1226"/>
      <c r="BE87" s="1300"/>
      <c r="BF87" s="1232"/>
      <c r="BG87" s="1301"/>
      <c r="BH87" s="1301"/>
      <c r="BI87" s="1235"/>
      <c r="BJ87" s="1236"/>
      <c r="BK87" s="1229"/>
      <c r="BL87" s="1237"/>
      <c r="BM87" s="1237"/>
      <c r="BN87" s="1237"/>
      <c r="BO87" s="1237"/>
      <c r="BP87" s="1237"/>
      <c r="BQ87" s="1237"/>
      <c r="BR87" s="1237"/>
      <c r="BS87" s="1237"/>
      <c r="BT87" s="1302"/>
      <c r="BU87" s="1226"/>
      <c r="BV87" s="1229"/>
      <c r="BW87" s="1240"/>
      <c r="BX87" s="1240"/>
      <c r="BY87" s="1240"/>
      <c r="BZ87" s="1240"/>
      <c r="CA87" s="1236"/>
      <c r="CB87" s="1301"/>
      <c r="CC87" s="1295"/>
      <c r="CD87" s="1295"/>
      <c r="CE87" s="1295"/>
      <c r="CF87" s="1226"/>
      <c r="CG87" s="1303"/>
      <c r="CH87" s="1232"/>
      <c r="CI87" s="1232"/>
      <c r="CJ87" s="1232"/>
      <c r="CK87" s="1236"/>
      <c r="CL87" s="1229"/>
      <c r="CM87" s="1230"/>
      <c r="CN87" s="1230"/>
      <c r="CO87" s="1230"/>
      <c r="CP87" s="1226"/>
      <c r="CQ87" s="1299"/>
      <c r="CR87" s="1274"/>
      <c r="CS87" s="1229"/>
      <c r="CT87" s="1229"/>
      <c r="CU87" s="1229"/>
      <c r="CV87" s="1229"/>
      <c r="CW87" s="1297"/>
      <c r="CX87" s="1229"/>
      <c r="CY87" s="1229"/>
      <c r="CZ87" s="1229"/>
      <c r="DA87" s="1229"/>
      <c r="DB87" s="1229"/>
      <c r="DC87" s="1229"/>
      <c r="DD87" s="1236"/>
      <c r="DE87" s="1298"/>
      <c r="DF87" s="1296"/>
      <c r="DG87" s="1296"/>
      <c r="DH87" s="1222"/>
      <c r="DI87" s="1304"/>
    </row>
    <row r="88">
      <c r="A88" s="1220"/>
      <c r="B88" s="1221"/>
      <c r="C88" s="1294"/>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95"/>
      <c r="AD88" s="1222"/>
      <c r="AE88" s="1222"/>
      <c r="AF88" s="1222"/>
      <c r="AG88" s="1222"/>
      <c r="AH88" s="1222"/>
      <c r="AI88" s="1222"/>
      <c r="AJ88" s="1222"/>
      <c r="AK88" s="1226"/>
      <c r="AL88" s="1296"/>
      <c r="AM88" s="1297"/>
      <c r="AN88" s="1223"/>
      <c r="AO88" s="1298"/>
      <c r="AP88" s="1299"/>
      <c r="AQ88" s="1299"/>
      <c r="AR88" s="1299"/>
      <c r="AS88" s="1299"/>
      <c r="AT88" s="1299"/>
      <c r="AU88" s="1299"/>
      <c r="AV88" s="1226"/>
      <c r="AW88" s="1299"/>
      <c r="AX88" s="1300"/>
      <c r="AY88" s="1300"/>
      <c r="AZ88" s="1300"/>
      <c r="BA88" s="1300"/>
      <c r="BB88" s="1300"/>
      <c r="BC88" s="1300"/>
      <c r="BD88" s="1226"/>
      <c r="BE88" s="1300"/>
      <c r="BF88" s="1232"/>
      <c r="BG88" s="1301"/>
      <c r="BH88" s="1301"/>
      <c r="BI88" s="1235"/>
      <c r="BJ88" s="1236"/>
      <c r="BK88" s="1229"/>
      <c r="BL88" s="1237"/>
      <c r="BM88" s="1237"/>
      <c r="BN88" s="1237"/>
      <c r="BO88" s="1237"/>
      <c r="BP88" s="1237"/>
      <c r="BQ88" s="1237"/>
      <c r="BR88" s="1237"/>
      <c r="BS88" s="1237"/>
      <c r="BT88" s="1302"/>
      <c r="BU88" s="1226"/>
      <c r="BV88" s="1229"/>
      <c r="BW88" s="1240"/>
      <c r="BX88" s="1240"/>
      <c r="BY88" s="1240"/>
      <c r="BZ88" s="1240"/>
      <c r="CA88" s="1236"/>
      <c r="CB88" s="1301"/>
      <c r="CC88" s="1295"/>
      <c r="CD88" s="1295"/>
      <c r="CE88" s="1295"/>
      <c r="CF88" s="1226"/>
      <c r="CG88" s="1303"/>
      <c r="CH88" s="1232"/>
      <c r="CI88" s="1232"/>
      <c r="CJ88" s="1232"/>
      <c r="CK88" s="1236"/>
      <c r="CL88" s="1229"/>
      <c r="CM88" s="1230"/>
      <c r="CN88" s="1230"/>
      <c r="CO88" s="1230"/>
      <c r="CP88" s="1226"/>
      <c r="CQ88" s="1299"/>
      <c r="CR88" s="1274"/>
      <c r="CS88" s="1229"/>
      <c r="CT88" s="1229"/>
      <c r="CU88" s="1229"/>
      <c r="CV88" s="1229"/>
      <c r="CW88" s="1297"/>
      <c r="CX88" s="1229"/>
      <c r="CY88" s="1229"/>
      <c r="CZ88" s="1229"/>
      <c r="DA88" s="1229"/>
      <c r="DB88" s="1229"/>
      <c r="DC88" s="1229"/>
      <c r="DD88" s="1236"/>
      <c r="DE88" s="1298"/>
      <c r="DF88" s="1296"/>
      <c r="DG88" s="1296"/>
      <c r="DH88" s="1222"/>
      <c r="DI88" s="1304"/>
    </row>
    <row r="89">
      <c r="A89" s="1220"/>
      <c r="B89" s="1221"/>
      <c r="C89" s="1294"/>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95"/>
      <c r="AD89" s="1222"/>
      <c r="AE89" s="1222"/>
      <c r="AF89" s="1222"/>
      <c r="AG89" s="1222"/>
      <c r="AH89" s="1222"/>
      <c r="AI89" s="1222"/>
      <c r="AJ89" s="1222"/>
      <c r="AK89" s="1226"/>
      <c r="AL89" s="1296"/>
      <c r="AM89" s="1297"/>
      <c r="AN89" s="1223"/>
      <c r="AO89" s="1298"/>
      <c r="AP89" s="1299"/>
      <c r="AQ89" s="1299"/>
      <c r="AR89" s="1299"/>
      <c r="AS89" s="1299"/>
      <c r="AT89" s="1299"/>
      <c r="AU89" s="1299"/>
      <c r="AV89" s="1226"/>
      <c r="AW89" s="1299"/>
      <c r="AX89" s="1300"/>
      <c r="AY89" s="1300"/>
      <c r="AZ89" s="1300"/>
      <c r="BA89" s="1300"/>
      <c r="BB89" s="1300"/>
      <c r="BC89" s="1300"/>
      <c r="BD89" s="1226"/>
      <c r="BE89" s="1300"/>
      <c r="BF89" s="1232"/>
      <c r="BG89" s="1301"/>
      <c r="BH89" s="1301"/>
      <c r="BI89" s="1235"/>
      <c r="BJ89" s="1236"/>
      <c r="BK89" s="1229"/>
      <c r="BL89" s="1237"/>
      <c r="BM89" s="1237"/>
      <c r="BN89" s="1237"/>
      <c r="BO89" s="1237"/>
      <c r="BP89" s="1237"/>
      <c r="BQ89" s="1237"/>
      <c r="BR89" s="1237"/>
      <c r="BS89" s="1237"/>
      <c r="BT89" s="1302"/>
      <c r="BU89" s="1226"/>
      <c r="BV89" s="1229"/>
      <c r="BW89" s="1240"/>
      <c r="BX89" s="1240"/>
      <c r="BY89" s="1240"/>
      <c r="BZ89" s="1240"/>
      <c r="CA89" s="1236"/>
      <c r="CB89" s="1301"/>
      <c r="CC89" s="1295"/>
      <c r="CD89" s="1295"/>
      <c r="CE89" s="1295"/>
      <c r="CF89" s="1226"/>
      <c r="CG89" s="1303"/>
      <c r="CH89" s="1232"/>
      <c r="CI89" s="1232"/>
      <c r="CJ89" s="1232"/>
      <c r="CK89" s="1236"/>
      <c r="CL89" s="1229"/>
      <c r="CM89" s="1230"/>
      <c r="CN89" s="1230"/>
      <c r="CO89" s="1230"/>
      <c r="CP89" s="1226"/>
      <c r="CQ89" s="1299"/>
      <c r="CR89" s="1274"/>
      <c r="CS89" s="1229"/>
      <c r="CT89" s="1229"/>
      <c r="CU89" s="1229"/>
      <c r="CV89" s="1229"/>
      <c r="CW89" s="1297"/>
      <c r="CX89" s="1229"/>
      <c r="CY89" s="1229"/>
      <c r="CZ89" s="1229"/>
      <c r="DA89" s="1229"/>
      <c r="DB89" s="1229"/>
      <c r="DC89" s="1229"/>
      <c r="DD89" s="1236"/>
      <c r="DE89" s="1298"/>
      <c r="DF89" s="1296"/>
      <c r="DG89" s="1296"/>
      <c r="DH89" s="1222"/>
      <c r="DI89" s="1304"/>
    </row>
    <row r="90">
      <c r="A90" s="1220"/>
      <c r="B90" s="1221"/>
      <c r="C90" s="1294"/>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95"/>
      <c r="AD90" s="1222"/>
      <c r="AE90" s="1222"/>
      <c r="AF90" s="1222"/>
      <c r="AG90" s="1222"/>
      <c r="AH90" s="1222"/>
      <c r="AI90" s="1222"/>
      <c r="AJ90" s="1222"/>
      <c r="AK90" s="1226"/>
      <c r="AL90" s="1296"/>
      <c r="AM90" s="1297"/>
      <c r="AN90" s="1223"/>
      <c r="AO90" s="1298"/>
      <c r="AP90" s="1299"/>
      <c r="AQ90" s="1299"/>
      <c r="AR90" s="1299"/>
      <c r="AS90" s="1299"/>
      <c r="AT90" s="1299"/>
      <c r="AU90" s="1299"/>
      <c r="AV90" s="1226"/>
      <c r="AW90" s="1299"/>
      <c r="AX90" s="1300"/>
      <c r="AY90" s="1300"/>
      <c r="AZ90" s="1300"/>
      <c r="BA90" s="1300"/>
      <c r="BB90" s="1300"/>
      <c r="BC90" s="1300"/>
      <c r="BD90" s="1226"/>
      <c r="BE90" s="1300"/>
      <c r="BF90" s="1232"/>
      <c r="BG90" s="1301"/>
      <c r="BH90" s="1301"/>
      <c r="BI90" s="1235"/>
      <c r="BJ90" s="1236"/>
      <c r="BK90" s="1229"/>
      <c r="BL90" s="1237"/>
      <c r="BM90" s="1237"/>
      <c r="BN90" s="1237"/>
      <c r="BO90" s="1237"/>
      <c r="BP90" s="1237"/>
      <c r="BQ90" s="1237"/>
      <c r="BR90" s="1237"/>
      <c r="BS90" s="1237"/>
      <c r="BT90" s="1302"/>
      <c r="BU90" s="1226"/>
      <c r="BV90" s="1229"/>
      <c r="BW90" s="1240"/>
      <c r="BX90" s="1240"/>
      <c r="BY90" s="1240"/>
      <c r="BZ90" s="1240"/>
      <c r="CA90" s="1236"/>
      <c r="CB90" s="1301"/>
      <c r="CC90" s="1295"/>
      <c r="CD90" s="1295"/>
      <c r="CE90" s="1295"/>
      <c r="CF90" s="1226"/>
      <c r="CG90" s="1303"/>
      <c r="CH90" s="1232"/>
      <c r="CI90" s="1232"/>
      <c r="CJ90" s="1232"/>
      <c r="CK90" s="1236"/>
      <c r="CL90" s="1229"/>
      <c r="CM90" s="1230"/>
      <c r="CN90" s="1230"/>
      <c r="CO90" s="1230"/>
      <c r="CP90" s="1226"/>
      <c r="CQ90" s="1299"/>
      <c r="CR90" s="1274"/>
      <c r="CS90" s="1229"/>
      <c r="CT90" s="1229"/>
      <c r="CU90" s="1229"/>
      <c r="CV90" s="1229"/>
      <c r="CW90" s="1297"/>
      <c r="CX90" s="1229"/>
      <c r="CY90" s="1229"/>
      <c r="CZ90" s="1229"/>
      <c r="DA90" s="1229"/>
      <c r="DB90" s="1229"/>
      <c r="DC90" s="1229"/>
      <c r="DD90" s="1236"/>
      <c r="DE90" s="1298"/>
      <c r="DF90" s="1296"/>
      <c r="DG90" s="1296"/>
      <c r="DH90" s="1222"/>
      <c r="DI90" s="1304"/>
    </row>
    <row r="91">
      <c r="A91" s="1220"/>
      <c r="B91" s="1221"/>
      <c r="C91" s="1294"/>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95"/>
      <c r="AD91" s="1222"/>
      <c r="AE91" s="1222"/>
      <c r="AF91" s="1222"/>
      <c r="AG91" s="1222"/>
      <c r="AH91" s="1222"/>
      <c r="AI91" s="1222"/>
      <c r="AJ91" s="1222"/>
      <c r="AK91" s="1226"/>
      <c r="AL91" s="1296"/>
      <c r="AM91" s="1297"/>
      <c r="AN91" s="1223"/>
      <c r="AO91" s="1298"/>
      <c r="AP91" s="1299"/>
      <c r="AQ91" s="1299"/>
      <c r="AR91" s="1299"/>
      <c r="AS91" s="1299"/>
      <c r="AT91" s="1299"/>
      <c r="AU91" s="1299"/>
      <c r="AV91" s="1226"/>
      <c r="AW91" s="1299"/>
      <c r="AX91" s="1300"/>
      <c r="AY91" s="1300"/>
      <c r="AZ91" s="1300"/>
      <c r="BA91" s="1300"/>
      <c r="BB91" s="1300"/>
      <c r="BC91" s="1300"/>
      <c r="BD91" s="1226"/>
      <c r="BE91" s="1300"/>
      <c r="BF91" s="1232"/>
      <c r="BG91" s="1301"/>
      <c r="BH91" s="1301"/>
      <c r="BI91" s="1235"/>
      <c r="BJ91" s="1236"/>
      <c r="BK91" s="1229"/>
      <c r="BL91" s="1237"/>
      <c r="BM91" s="1237"/>
      <c r="BN91" s="1237"/>
      <c r="BO91" s="1237"/>
      <c r="BP91" s="1237"/>
      <c r="BQ91" s="1237"/>
      <c r="BR91" s="1237"/>
      <c r="BS91" s="1237"/>
      <c r="BT91" s="1302"/>
      <c r="BU91" s="1226"/>
      <c r="BV91" s="1229"/>
      <c r="BW91" s="1240"/>
      <c r="BX91" s="1240"/>
      <c r="BY91" s="1240"/>
      <c r="BZ91" s="1240"/>
      <c r="CA91" s="1236"/>
      <c r="CB91" s="1301"/>
      <c r="CC91" s="1295"/>
      <c r="CD91" s="1295"/>
      <c r="CE91" s="1295"/>
      <c r="CF91" s="1226"/>
      <c r="CG91" s="1303"/>
      <c r="CH91" s="1232"/>
      <c r="CI91" s="1232"/>
      <c r="CJ91" s="1232"/>
      <c r="CK91" s="1236"/>
      <c r="CL91" s="1229"/>
      <c r="CM91" s="1230"/>
      <c r="CN91" s="1230"/>
      <c r="CO91" s="1230"/>
      <c r="CP91" s="1226"/>
      <c r="CQ91" s="1299"/>
      <c r="CR91" s="1274"/>
      <c r="CS91" s="1229"/>
      <c r="CT91" s="1229"/>
      <c r="CU91" s="1229"/>
      <c r="CV91" s="1229"/>
      <c r="CW91" s="1297"/>
      <c r="CX91" s="1229"/>
      <c r="CY91" s="1229"/>
      <c r="CZ91" s="1229"/>
      <c r="DA91" s="1229"/>
      <c r="DB91" s="1229"/>
      <c r="DC91" s="1229"/>
      <c r="DD91" s="1236"/>
      <c r="DE91" s="1298"/>
      <c r="DF91" s="1296"/>
      <c r="DG91" s="1296"/>
      <c r="DH91" s="1222"/>
      <c r="DI91" s="1304"/>
    </row>
    <row r="92">
      <c r="A92" s="1220"/>
      <c r="B92" s="1221"/>
      <c r="C92" s="1294"/>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95"/>
      <c r="AD92" s="1222"/>
      <c r="AE92" s="1222"/>
      <c r="AF92" s="1222"/>
      <c r="AG92" s="1222"/>
      <c r="AH92" s="1222"/>
      <c r="AI92" s="1222"/>
      <c r="AJ92" s="1222"/>
      <c r="AK92" s="1226"/>
      <c r="AL92" s="1296"/>
      <c r="AM92" s="1297"/>
      <c r="AN92" s="1223"/>
      <c r="AO92" s="1298"/>
      <c r="AP92" s="1299"/>
      <c r="AQ92" s="1299"/>
      <c r="AR92" s="1299"/>
      <c r="AS92" s="1299"/>
      <c r="AT92" s="1299"/>
      <c r="AU92" s="1299"/>
      <c r="AV92" s="1226"/>
      <c r="AW92" s="1299"/>
      <c r="AX92" s="1300"/>
      <c r="AY92" s="1300"/>
      <c r="AZ92" s="1300"/>
      <c r="BA92" s="1300"/>
      <c r="BB92" s="1300"/>
      <c r="BC92" s="1300"/>
      <c r="BD92" s="1226"/>
      <c r="BE92" s="1300"/>
      <c r="BF92" s="1232"/>
      <c r="BG92" s="1301"/>
      <c r="BH92" s="1301"/>
      <c r="BI92" s="1235"/>
      <c r="BJ92" s="1236"/>
      <c r="BK92" s="1229"/>
      <c r="BL92" s="1237"/>
      <c r="BM92" s="1237"/>
      <c r="BN92" s="1237"/>
      <c r="BO92" s="1237"/>
      <c r="BP92" s="1237"/>
      <c r="BQ92" s="1237"/>
      <c r="BR92" s="1237"/>
      <c r="BS92" s="1237"/>
      <c r="BT92" s="1302"/>
      <c r="BU92" s="1226"/>
      <c r="BV92" s="1229"/>
      <c r="BW92" s="1240"/>
      <c r="BX92" s="1240"/>
      <c r="BY92" s="1240"/>
      <c r="BZ92" s="1240"/>
      <c r="CA92" s="1236"/>
      <c r="CB92" s="1301"/>
      <c r="CC92" s="1295"/>
      <c r="CD92" s="1295"/>
      <c r="CE92" s="1295"/>
      <c r="CF92" s="1226"/>
      <c r="CG92" s="1303"/>
      <c r="CH92" s="1232"/>
      <c r="CI92" s="1232"/>
      <c r="CJ92" s="1232"/>
      <c r="CK92" s="1236"/>
      <c r="CL92" s="1229"/>
      <c r="CM92" s="1230"/>
      <c r="CN92" s="1230"/>
      <c r="CO92" s="1230"/>
      <c r="CP92" s="1226"/>
      <c r="CQ92" s="1299"/>
      <c r="CR92" s="1274"/>
      <c r="CS92" s="1229"/>
      <c r="CT92" s="1229"/>
      <c r="CU92" s="1229"/>
      <c r="CV92" s="1229"/>
      <c r="CW92" s="1297"/>
      <c r="CX92" s="1229"/>
      <c r="CY92" s="1229"/>
      <c r="CZ92" s="1229"/>
      <c r="DA92" s="1229"/>
      <c r="DB92" s="1229"/>
      <c r="DC92" s="1229"/>
      <c r="DD92" s="1236"/>
      <c r="DE92" s="1298"/>
      <c r="DF92" s="1296"/>
      <c r="DG92" s="1296"/>
      <c r="DH92" s="1222"/>
      <c r="DI92" s="1304"/>
    </row>
    <row r="93">
      <c r="A93" s="1220"/>
      <c r="B93" s="1221"/>
      <c r="C93" s="1294"/>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95"/>
      <c r="AD93" s="1222"/>
      <c r="AE93" s="1222"/>
      <c r="AF93" s="1222"/>
      <c r="AG93" s="1222"/>
      <c r="AH93" s="1222"/>
      <c r="AI93" s="1222"/>
      <c r="AJ93" s="1222"/>
      <c r="AK93" s="1226"/>
      <c r="AL93" s="1296"/>
      <c r="AM93" s="1297"/>
      <c r="AN93" s="1223"/>
      <c r="AO93" s="1298"/>
      <c r="AP93" s="1299"/>
      <c r="AQ93" s="1299"/>
      <c r="AR93" s="1299"/>
      <c r="AS93" s="1299"/>
      <c r="AT93" s="1299"/>
      <c r="AU93" s="1299"/>
      <c r="AV93" s="1226"/>
      <c r="AW93" s="1299"/>
      <c r="AX93" s="1300"/>
      <c r="AY93" s="1300"/>
      <c r="AZ93" s="1300"/>
      <c r="BA93" s="1300"/>
      <c r="BB93" s="1300"/>
      <c r="BC93" s="1300"/>
      <c r="BD93" s="1226"/>
      <c r="BE93" s="1300"/>
      <c r="BF93" s="1232"/>
      <c r="BG93" s="1301"/>
      <c r="BH93" s="1301"/>
      <c r="BI93" s="1235"/>
      <c r="BJ93" s="1236"/>
      <c r="BK93" s="1229"/>
      <c r="BL93" s="1237"/>
      <c r="BM93" s="1237"/>
      <c r="BN93" s="1237"/>
      <c r="BO93" s="1237"/>
      <c r="BP93" s="1237"/>
      <c r="BQ93" s="1237"/>
      <c r="BR93" s="1237"/>
      <c r="BS93" s="1237"/>
      <c r="BT93" s="1302"/>
      <c r="BU93" s="1226"/>
      <c r="BV93" s="1229"/>
      <c r="BW93" s="1240"/>
      <c r="BX93" s="1240"/>
      <c r="BY93" s="1240"/>
      <c r="BZ93" s="1240"/>
      <c r="CA93" s="1236"/>
      <c r="CB93" s="1301"/>
      <c r="CC93" s="1295"/>
      <c r="CD93" s="1295"/>
      <c r="CE93" s="1295"/>
      <c r="CF93" s="1226"/>
      <c r="CG93" s="1303"/>
      <c r="CH93" s="1232"/>
      <c r="CI93" s="1232"/>
      <c r="CJ93" s="1232"/>
      <c r="CK93" s="1236"/>
      <c r="CL93" s="1229"/>
      <c r="CM93" s="1230"/>
      <c r="CN93" s="1230"/>
      <c r="CO93" s="1230"/>
      <c r="CP93" s="1226"/>
      <c r="CQ93" s="1299"/>
      <c r="CR93" s="1274"/>
      <c r="CS93" s="1229"/>
      <c r="CT93" s="1229"/>
      <c r="CU93" s="1229"/>
      <c r="CV93" s="1229"/>
      <c r="CW93" s="1297"/>
      <c r="CX93" s="1229"/>
      <c r="CY93" s="1229"/>
      <c r="CZ93" s="1229"/>
      <c r="DA93" s="1229"/>
      <c r="DB93" s="1229"/>
      <c r="DC93" s="1229"/>
      <c r="DD93" s="1236"/>
      <c r="DE93" s="1298"/>
      <c r="DF93" s="1296"/>
      <c r="DG93" s="1296"/>
      <c r="DH93" s="1222"/>
      <c r="DI93" s="1304"/>
    </row>
    <row r="94">
      <c r="A94" s="1220"/>
      <c r="B94" s="1221"/>
      <c r="C94" s="1294"/>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95"/>
      <c r="AD94" s="1222"/>
      <c r="AE94" s="1222"/>
      <c r="AF94" s="1222"/>
      <c r="AG94" s="1222"/>
      <c r="AH94" s="1222"/>
      <c r="AI94" s="1222"/>
      <c r="AJ94" s="1222"/>
      <c r="AK94" s="1226"/>
      <c r="AL94" s="1296"/>
      <c r="AM94" s="1297"/>
      <c r="AN94" s="1223"/>
      <c r="AO94" s="1298"/>
      <c r="AP94" s="1299"/>
      <c r="AQ94" s="1299"/>
      <c r="AR94" s="1299"/>
      <c r="AS94" s="1299"/>
      <c r="AT94" s="1299"/>
      <c r="AU94" s="1299"/>
      <c r="AV94" s="1226"/>
      <c r="AW94" s="1299"/>
      <c r="AX94" s="1300"/>
      <c r="AY94" s="1300"/>
      <c r="AZ94" s="1300"/>
      <c r="BA94" s="1300"/>
      <c r="BB94" s="1300"/>
      <c r="BC94" s="1300"/>
      <c r="BD94" s="1226"/>
      <c r="BE94" s="1300"/>
      <c r="BF94" s="1232"/>
      <c r="BG94" s="1301"/>
      <c r="BH94" s="1301"/>
      <c r="BI94" s="1235"/>
      <c r="BJ94" s="1236"/>
      <c r="BK94" s="1229"/>
      <c r="BL94" s="1237"/>
      <c r="BM94" s="1237"/>
      <c r="BN94" s="1237"/>
      <c r="BO94" s="1237"/>
      <c r="BP94" s="1237"/>
      <c r="BQ94" s="1237"/>
      <c r="BR94" s="1237"/>
      <c r="BS94" s="1237"/>
      <c r="BT94" s="1302"/>
      <c r="BU94" s="1226"/>
      <c r="BV94" s="1229"/>
      <c r="BW94" s="1240"/>
      <c r="BX94" s="1240"/>
      <c r="BY94" s="1240"/>
      <c r="BZ94" s="1240"/>
      <c r="CA94" s="1236"/>
      <c r="CB94" s="1301"/>
      <c r="CC94" s="1295"/>
      <c r="CD94" s="1295"/>
      <c r="CE94" s="1295"/>
      <c r="CF94" s="1226"/>
      <c r="CG94" s="1303"/>
      <c r="CH94" s="1232"/>
      <c r="CI94" s="1232"/>
      <c r="CJ94" s="1232"/>
      <c r="CK94" s="1236"/>
      <c r="CL94" s="1229"/>
      <c r="CM94" s="1230"/>
      <c r="CN94" s="1230"/>
      <c r="CO94" s="1230"/>
      <c r="CP94" s="1226"/>
      <c r="CQ94" s="1299"/>
      <c r="CR94" s="1274"/>
      <c r="CS94" s="1229"/>
      <c r="CT94" s="1229"/>
      <c r="CU94" s="1229"/>
      <c r="CV94" s="1229"/>
      <c r="CW94" s="1297"/>
      <c r="CX94" s="1229"/>
      <c r="CY94" s="1229"/>
      <c r="CZ94" s="1229"/>
      <c r="DA94" s="1229"/>
      <c r="DB94" s="1229"/>
      <c r="DC94" s="1229"/>
      <c r="DD94" s="1236"/>
      <c r="DE94" s="1298"/>
      <c r="DF94" s="1296"/>
      <c r="DG94" s="1296"/>
      <c r="DH94" s="1222"/>
      <c r="DI94" s="1304"/>
    </row>
    <row r="95">
      <c r="A95" s="1220"/>
      <c r="B95" s="1221"/>
      <c r="C95" s="1294"/>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95"/>
      <c r="AD95" s="1222"/>
      <c r="AE95" s="1222"/>
      <c r="AF95" s="1222"/>
      <c r="AG95" s="1222"/>
      <c r="AH95" s="1222"/>
      <c r="AI95" s="1222"/>
      <c r="AJ95" s="1222"/>
      <c r="AK95" s="1226"/>
      <c r="AL95" s="1296"/>
      <c r="AM95" s="1297"/>
      <c r="AN95" s="1223"/>
      <c r="AO95" s="1298"/>
      <c r="AP95" s="1299"/>
      <c r="AQ95" s="1299"/>
      <c r="AR95" s="1299"/>
      <c r="AS95" s="1299"/>
      <c r="AT95" s="1299"/>
      <c r="AU95" s="1299"/>
      <c r="AV95" s="1226"/>
      <c r="AW95" s="1299"/>
      <c r="AX95" s="1300"/>
      <c r="AY95" s="1300"/>
      <c r="AZ95" s="1300"/>
      <c r="BA95" s="1300"/>
      <c r="BB95" s="1300"/>
      <c r="BC95" s="1300"/>
      <c r="BD95" s="1226"/>
      <c r="BE95" s="1300"/>
      <c r="BF95" s="1232"/>
      <c r="BG95" s="1301"/>
      <c r="BH95" s="1301"/>
      <c r="BI95" s="1235"/>
      <c r="BJ95" s="1236"/>
      <c r="BK95" s="1229"/>
      <c r="BL95" s="1237"/>
      <c r="BM95" s="1237"/>
      <c r="BN95" s="1237"/>
      <c r="BO95" s="1237"/>
      <c r="BP95" s="1237"/>
      <c r="BQ95" s="1237"/>
      <c r="BR95" s="1237"/>
      <c r="BS95" s="1237"/>
      <c r="BT95" s="1302"/>
      <c r="BU95" s="1226"/>
      <c r="BV95" s="1229"/>
      <c r="BW95" s="1240"/>
      <c r="BX95" s="1240"/>
      <c r="BY95" s="1240"/>
      <c r="BZ95" s="1240"/>
      <c r="CA95" s="1236"/>
      <c r="CB95" s="1301"/>
      <c r="CC95" s="1295"/>
      <c r="CD95" s="1295"/>
      <c r="CE95" s="1295"/>
      <c r="CF95" s="1226"/>
      <c r="CG95" s="1303"/>
      <c r="CH95" s="1232"/>
      <c r="CI95" s="1232"/>
      <c r="CJ95" s="1232"/>
      <c r="CK95" s="1236"/>
      <c r="CL95" s="1229"/>
      <c r="CM95" s="1230"/>
      <c r="CN95" s="1230"/>
      <c r="CO95" s="1230"/>
      <c r="CP95" s="1226"/>
      <c r="CQ95" s="1299"/>
      <c r="CR95" s="1274"/>
      <c r="CS95" s="1229"/>
      <c r="CT95" s="1229"/>
      <c r="CU95" s="1229"/>
      <c r="CV95" s="1229"/>
      <c r="CW95" s="1297"/>
      <c r="CX95" s="1229"/>
      <c r="CY95" s="1229"/>
      <c r="CZ95" s="1229"/>
      <c r="DA95" s="1229"/>
      <c r="DB95" s="1229"/>
      <c r="DC95" s="1229"/>
      <c r="DD95" s="1236"/>
      <c r="DE95" s="1298"/>
      <c r="DF95" s="1296"/>
      <c r="DG95" s="1296"/>
      <c r="DH95" s="1222"/>
      <c r="DI95" s="1304"/>
    </row>
    <row r="96">
      <c r="A96" s="1220"/>
      <c r="B96" s="1221"/>
      <c r="C96" s="1294"/>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95"/>
      <c r="AD96" s="1222"/>
      <c r="AE96" s="1222"/>
      <c r="AF96" s="1222"/>
      <c r="AG96" s="1222"/>
      <c r="AH96" s="1222"/>
      <c r="AI96" s="1222"/>
      <c r="AJ96" s="1222"/>
      <c r="AK96" s="1226"/>
      <c r="AL96" s="1296"/>
      <c r="AM96" s="1297"/>
      <c r="AN96" s="1223"/>
      <c r="AO96" s="1298"/>
      <c r="AP96" s="1299"/>
      <c r="AQ96" s="1299"/>
      <c r="AR96" s="1299"/>
      <c r="AS96" s="1299"/>
      <c r="AT96" s="1299"/>
      <c r="AU96" s="1299"/>
      <c r="AV96" s="1226"/>
      <c r="AW96" s="1299"/>
      <c r="AX96" s="1300"/>
      <c r="AY96" s="1300"/>
      <c r="AZ96" s="1300"/>
      <c r="BA96" s="1300"/>
      <c r="BB96" s="1300"/>
      <c r="BC96" s="1300"/>
      <c r="BD96" s="1226"/>
      <c r="BE96" s="1300"/>
      <c r="BF96" s="1232"/>
      <c r="BG96" s="1301"/>
      <c r="BH96" s="1301"/>
      <c r="BI96" s="1235"/>
      <c r="BJ96" s="1236"/>
      <c r="BK96" s="1229"/>
      <c r="BL96" s="1237"/>
      <c r="BM96" s="1237"/>
      <c r="BN96" s="1237"/>
      <c r="BO96" s="1237"/>
      <c r="BP96" s="1237"/>
      <c r="BQ96" s="1237"/>
      <c r="BR96" s="1237"/>
      <c r="BS96" s="1237"/>
      <c r="BT96" s="1302"/>
      <c r="BU96" s="1226"/>
      <c r="BV96" s="1229"/>
      <c r="BW96" s="1240"/>
      <c r="BX96" s="1240"/>
      <c r="BY96" s="1240"/>
      <c r="BZ96" s="1240"/>
      <c r="CA96" s="1236"/>
      <c r="CB96" s="1301"/>
      <c r="CC96" s="1295"/>
      <c r="CD96" s="1295"/>
      <c r="CE96" s="1295"/>
      <c r="CF96" s="1226"/>
      <c r="CG96" s="1303"/>
      <c r="CH96" s="1232"/>
      <c r="CI96" s="1232"/>
      <c r="CJ96" s="1232"/>
      <c r="CK96" s="1236"/>
      <c r="CL96" s="1229"/>
      <c r="CM96" s="1230"/>
      <c r="CN96" s="1230"/>
      <c r="CO96" s="1230"/>
      <c r="CP96" s="1226"/>
      <c r="CQ96" s="1299"/>
      <c r="CR96" s="1274"/>
      <c r="CS96" s="1229"/>
      <c r="CT96" s="1229"/>
      <c r="CU96" s="1229"/>
      <c r="CV96" s="1229"/>
      <c r="CW96" s="1297"/>
      <c r="CX96" s="1229"/>
      <c r="CY96" s="1229"/>
      <c r="CZ96" s="1229"/>
      <c r="DA96" s="1229"/>
      <c r="DB96" s="1229"/>
      <c r="DC96" s="1229"/>
      <c r="DD96" s="1236"/>
      <c r="DE96" s="1298"/>
      <c r="DF96" s="1296"/>
      <c r="DG96" s="1296"/>
      <c r="DH96" s="1222"/>
      <c r="DI96" s="1304"/>
    </row>
    <row r="97">
      <c r="A97" s="1220"/>
      <c r="B97" s="1221"/>
      <c r="C97" s="1294"/>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95"/>
      <c r="AD97" s="1222"/>
      <c r="AE97" s="1222"/>
      <c r="AF97" s="1222"/>
      <c r="AG97" s="1222"/>
      <c r="AH97" s="1222"/>
      <c r="AI97" s="1222"/>
      <c r="AJ97" s="1222"/>
      <c r="AK97" s="1226"/>
      <c r="AL97" s="1296"/>
      <c r="AM97" s="1297"/>
      <c r="AN97" s="1223"/>
      <c r="AO97" s="1298"/>
      <c r="AP97" s="1299"/>
      <c r="AQ97" s="1299"/>
      <c r="AR97" s="1299"/>
      <c r="AS97" s="1299"/>
      <c r="AT97" s="1299"/>
      <c r="AU97" s="1299"/>
      <c r="AV97" s="1226"/>
      <c r="AW97" s="1299"/>
      <c r="AX97" s="1300"/>
      <c r="AY97" s="1300"/>
      <c r="AZ97" s="1300"/>
      <c r="BA97" s="1300"/>
      <c r="BB97" s="1300"/>
      <c r="BC97" s="1300"/>
      <c r="BD97" s="1226"/>
      <c r="BE97" s="1300"/>
      <c r="BF97" s="1232"/>
      <c r="BG97" s="1301"/>
      <c r="BH97" s="1301"/>
      <c r="BI97" s="1235"/>
      <c r="BJ97" s="1236"/>
      <c r="BK97" s="1229"/>
      <c r="BL97" s="1237"/>
      <c r="BM97" s="1237"/>
      <c r="BN97" s="1237"/>
      <c r="BO97" s="1237"/>
      <c r="BP97" s="1237"/>
      <c r="BQ97" s="1237"/>
      <c r="BR97" s="1237"/>
      <c r="BS97" s="1237"/>
      <c r="BT97" s="1302"/>
      <c r="BU97" s="1226"/>
      <c r="BV97" s="1229"/>
      <c r="BW97" s="1240"/>
      <c r="BX97" s="1240"/>
      <c r="BY97" s="1240"/>
      <c r="BZ97" s="1240"/>
      <c r="CA97" s="1236"/>
      <c r="CB97" s="1301"/>
      <c r="CC97" s="1295"/>
      <c r="CD97" s="1295"/>
      <c r="CE97" s="1295"/>
      <c r="CF97" s="1226"/>
      <c r="CG97" s="1303"/>
      <c r="CH97" s="1232"/>
      <c r="CI97" s="1232"/>
      <c r="CJ97" s="1232"/>
      <c r="CK97" s="1236"/>
      <c r="CL97" s="1229"/>
      <c r="CM97" s="1230"/>
      <c r="CN97" s="1230"/>
      <c r="CO97" s="1230"/>
      <c r="CP97" s="1226"/>
      <c r="CQ97" s="1299"/>
      <c r="CR97" s="1274"/>
      <c r="CS97" s="1229"/>
      <c r="CT97" s="1229"/>
      <c r="CU97" s="1229"/>
      <c r="CV97" s="1229"/>
      <c r="CW97" s="1297"/>
      <c r="CX97" s="1229"/>
      <c r="CY97" s="1229"/>
      <c r="CZ97" s="1229"/>
      <c r="DA97" s="1229"/>
      <c r="DB97" s="1229"/>
      <c r="DC97" s="1229"/>
      <c r="DD97" s="1236"/>
      <c r="DE97" s="1298"/>
      <c r="DF97" s="1296"/>
      <c r="DG97" s="1296"/>
      <c r="DH97" s="1222"/>
      <c r="DI97" s="1304"/>
    </row>
    <row r="98">
      <c r="A98" s="1220"/>
      <c r="B98" s="1221"/>
      <c r="C98" s="1294"/>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95"/>
      <c r="AD98" s="1222"/>
      <c r="AE98" s="1222"/>
      <c r="AF98" s="1222"/>
      <c r="AG98" s="1222"/>
      <c r="AH98" s="1222"/>
      <c r="AI98" s="1222"/>
      <c r="AJ98" s="1222"/>
      <c r="AK98" s="1226"/>
      <c r="AL98" s="1296"/>
      <c r="AM98" s="1297"/>
      <c r="AN98" s="1223"/>
      <c r="AO98" s="1298"/>
      <c r="AP98" s="1299"/>
      <c r="AQ98" s="1299"/>
      <c r="AR98" s="1299"/>
      <c r="AS98" s="1299"/>
      <c r="AT98" s="1299"/>
      <c r="AU98" s="1299"/>
      <c r="AV98" s="1226"/>
      <c r="AW98" s="1299"/>
      <c r="AX98" s="1300"/>
      <c r="AY98" s="1300"/>
      <c r="AZ98" s="1300"/>
      <c r="BA98" s="1300"/>
      <c r="BB98" s="1300"/>
      <c r="BC98" s="1300"/>
      <c r="BD98" s="1226"/>
      <c r="BE98" s="1300"/>
      <c r="BF98" s="1232"/>
      <c r="BG98" s="1301"/>
      <c r="BH98" s="1301"/>
      <c r="BI98" s="1235"/>
      <c r="BJ98" s="1236"/>
      <c r="BK98" s="1229"/>
      <c r="BL98" s="1237"/>
      <c r="BM98" s="1237"/>
      <c r="BN98" s="1237"/>
      <c r="BO98" s="1237"/>
      <c r="BP98" s="1237"/>
      <c r="BQ98" s="1237"/>
      <c r="BR98" s="1237"/>
      <c r="BS98" s="1237"/>
      <c r="BT98" s="1302"/>
      <c r="BU98" s="1226"/>
      <c r="BV98" s="1229"/>
      <c r="BW98" s="1240"/>
      <c r="BX98" s="1240"/>
      <c r="BY98" s="1240"/>
      <c r="BZ98" s="1240"/>
      <c r="CA98" s="1236"/>
      <c r="CB98" s="1301"/>
      <c r="CC98" s="1295"/>
      <c r="CD98" s="1295"/>
      <c r="CE98" s="1295"/>
      <c r="CF98" s="1226"/>
      <c r="CG98" s="1303"/>
      <c r="CH98" s="1232"/>
      <c r="CI98" s="1232"/>
      <c r="CJ98" s="1232"/>
      <c r="CK98" s="1236"/>
      <c r="CL98" s="1229"/>
      <c r="CM98" s="1230"/>
      <c r="CN98" s="1230"/>
      <c r="CO98" s="1230"/>
      <c r="CP98" s="1226"/>
      <c r="CQ98" s="1299"/>
      <c r="CR98" s="1274"/>
      <c r="CS98" s="1229"/>
      <c r="CT98" s="1229"/>
      <c r="CU98" s="1229"/>
      <c r="CV98" s="1229"/>
      <c r="CW98" s="1297"/>
      <c r="CX98" s="1229"/>
      <c r="CY98" s="1229"/>
      <c r="CZ98" s="1229"/>
      <c r="DA98" s="1229"/>
      <c r="DB98" s="1229"/>
      <c r="DC98" s="1229"/>
      <c r="DD98" s="1236"/>
      <c r="DE98" s="1298"/>
      <c r="DF98" s="1296"/>
      <c r="DG98" s="1296"/>
      <c r="DH98" s="1222"/>
      <c r="DI98" s="1304"/>
    </row>
    <row r="99">
      <c r="A99" s="1220"/>
      <c r="B99" s="1221"/>
      <c r="C99" s="1294"/>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95"/>
      <c r="AD99" s="1222"/>
      <c r="AE99" s="1222"/>
      <c r="AF99" s="1222"/>
      <c r="AG99" s="1222"/>
      <c r="AH99" s="1222"/>
      <c r="AI99" s="1222"/>
      <c r="AJ99" s="1222"/>
      <c r="AK99" s="1226"/>
      <c r="AL99" s="1296"/>
      <c r="AM99" s="1297"/>
      <c r="AN99" s="1223"/>
      <c r="AO99" s="1298"/>
      <c r="AP99" s="1299"/>
      <c r="AQ99" s="1299"/>
      <c r="AR99" s="1299"/>
      <c r="AS99" s="1299"/>
      <c r="AT99" s="1299"/>
      <c r="AU99" s="1299"/>
      <c r="AV99" s="1226"/>
      <c r="AW99" s="1299"/>
      <c r="AX99" s="1300"/>
      <c r="AY99" s="1300"/>
      <c r="AZ99" s="1300"/>
      <c r="BA99" s="1300"/>
      <c r="BB99" s="1300"/>
      <c r="BC99" s="1300"/>
      <c r="BD99" s="1226"/>
      <c r="BE99" s="1300"/>
      <c r="BF99" s="1232"/>
      <c r="BG99" s="1301"/>
      <c r="BH99" s="1301"/>
      <c r="BI99" s="1235"/>
      <c r="BJ99" s="1236"/>
      <c r="BK99" s="1229"/>
      <c r="BL99" s="1237"/>
      <c r="BM99" s="1237"/>
      <c r="BN99" s="1237"/>
      <c r="BO99" s="1237"/>
      <c r="BP99" s="1237"/>
      <c r="BQ99" s="1237"/>
      <c r="BR99" s="1237"/>
      <c r="BS99" s="1237"/>
      <c r="BT99" s="1302"/>
      <c r="BU99" s="1226"/>
      <c r="BV99" s="1229"/>
      <c r="BW99" s="1240"/>
      <c r="BX99" s="1240"/>
      <c r="BY99" s="1240"/>
      <c r="BZ99" s="1240"/>
      <c r="CA99" s="1236"/>
      <c r="CB99" s="1301"/>
      <c r="CC99" s="1295"/>
      <c r="CD99" s="1295"/>
      <c r="CE99" s="1295"/>
      <c r="CF99" s="1226"/>
      <c r="CG99" s="1303"/>
      <c r="CH99" s="1232"/>
      <c r="CI99" s="1232"/>
      <c r="CJ99" s="1232"/>
      <c r="CK99" s="1236"/>
      <c r="CL99" s="1229"/>
      <c r="CM99" s="1230"/>
      <c r="CN99" s="1230"/>
      <c r="CO99" s="1230"/>
      <c r="CP99" s="1226"/>
      <c r="CQ99" s="1299"/>
      <c r="CR99" s="1274"/>
      <c r="CS99" s="1229"/>
      <c r="CT99" s="1229"/>
      <c r="CU99" s="1229"/>
      <c r="CV99" s="1229"/>
      <c r="CW99" s="1297"/>
      <c r="CX99" s="1229"/>
      <c r="CY99" s="1229"/>
      <c r="CZ99" s="1229"/>
      <c r="DA99" s="1229"/>
      <c r="DB99" s="1229"/>
      <c r="DC99" s="1229"/>
      <c r="DD99" s="1236"/>
      <c r="DE99" s="1298"/>
      <c r="DF99" s="1296"/>
      <c r="DG99" s="1296"/>
      <c r="DH99" s="1222"/>
      <c r="DI99" s="1304"/>
    </row>
    <row r="100">
      <c r="A100" s="1220"/>
      <c r="B100" s="1221"/>
      <c r="C100" s="1294"/>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95"/>
      <c r="AD100" s="1222"/>
      <c r="AE100" s="1222"/>
      <c r="AF100" s="1222"/>
      <c r="AG100" s="1222"/>
      <c r="AH100" s="1222"/>
      <c r="AI100" s="1222"/>
      <c r="AJ100" s="1222"/>
      <c r="AK100" s="1226"/>
      <c r="AL100" s="1296"/>
      <c r="AM100" s="1297"/>
      <c r="AN100" s="1223"/>
      <c r="AO100" s="1298"/>
      <c r="AP100" s="1299"/>
      <c r="AQ100" s="1299"/>
      <c r="AR100" s="1299"/>
      <c r="AS100" s="1299"/>
      <c r="AT100" s="1299"/>
      <c r="AU100" s="1299"/>
      <c r="AV100" s="1226"/>
      <c r="AW100" s="1299"/>
      <c r="AX100" s="1300"/>
      <c r="AY100" s="1300"/>
      <c r="AZ100" s="1300"/>
      <c r="BA100" s="1300"/>
      <c r="BB100" s="1300"/>
      <c r="BC100" s="1300"/>
      <c r="BD100" s="1226"/>
      <c r="BE100" s="1300"/>
      <c r="BF100" s="1232"/>
      <c r="BG100" s="1301"/>
      <c r="BH100" s="1301"/>
      <c r="BI100" s="1235"/>
      <c r="BJ100" s="1236"/>
      <c r="BK100" s="1229"/>
      <c r="BL100" s="1237"/>
      <c r="BM100" s="1237"/>
      <c r="BN100" s="1237"/>
      <c r="BO100" s="1237"/>
      <c r="BP100" s="1237"/>
      <c r="BQ100" s="1237"/>
      <c r="BR100" s="1237"/>
      <c r="BS100" s="1237"/>
      <c r="BT100" s="1302"/>
      <c r="BU100" s="1226"/>
      <c r="BV100" s="1229"/>
      <c r="BW100" s="1240"/>
      <c r="BX100" s="1240"/>
      <c r="BY100" s="1240"/>
      <c r="BZ100" s="1240"/>
      <c r="CA100" s="1236"/>
      <c r="CB100" s="1301"/>
      <c r="CC100" s="1295"/>
      <c r="CD100" s="1295"/>
      <c r="CE100" s="1295"/>
      <c r="CF100" s="1226"/>
      <c r="CG100" s="1303"/>
      <c r="CH100" s="1232"/>
      <c r="CI100" s="1232"/>
      <c r="CJ100" s="1232"/>
      <c r="CK100" s="1236"/>
      <c r="CL100" s="1229"/>
      <c r="CM100" s="1230"/>
      <c r="CN100" s="1230"/>
      <c r="CO100" s="1230"/>
      <c r="CP100" s="1226"/>
      <c r="CQ100" s="1299"/>
      <c r="CR100" s="1274"/>
      <c r="CS100" s="1229"/>
      <c r="CT100" s="1229"/>
      <c r="CU100" s="1229"/>
      <c r="CV100" s="1229"/>
      <c r="CW100" s="1297"/>
      <c r="CX100" s="1229"/>
      <c r="CY100" s="1229"/>
      <c r="CZ100" s="1229"/>
      <c r="DA100" s="1229"/>
      <c r="DB100" s="1229"/>
      <c r="DC100" s="1229"/>
      <c r="DD100" s="1236"/>
      <c r="DE100" s="1298"/>
      <c r="DF100" s="1296"/>
      <c r="DG100" s="1296"/>
      <c r="DH100" s="1222"/>
      <c r="DI100" s="1304"/>
    </row>
    <row r="101">
      <c r="A101" s="1220"/>
      <c r="B101" s="1221"/>
      <c r="C101" s="1294"/>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95"/>
      <c r="AD101" s="1222"/>
      <c r="AE101" s="1222"/>
      <c r="AF101" s="1222"/>
      <c r="AG101" s="1222"/>
      <c r="AH101" s="1222"/>
      <c r="AI101" s="1222"/>
      <c r="AJ101" s="1222"/>
      <c r="AK101" s="1226"/>
      <c r="AL101" s="1296"/>
      <c r="AM101" s="1297"/>
      <c r="AN101" s="1223"/>
      <c r="AO101" s="1298"/>
      <c r="AP101" s="1299"/>
      <c r="AQ101" s="1299"/>
      <c r="AR101" s="1299"/>
      <c r="AS101" s="1299"/>
      <c r="AT101" s="1299"/>
      <c r="AU101" s="1299"/>
      <c r="AV101" s="1226"/>
      <c r="AW101" s="1299"/>
      <c r="AX101" s="1300"/>
      <c r="AY101" s="1300"/>
      <c r="AZ101" s="1300"/>
      <c r="BA101" s="1300"/>
      <c r="BB101" s="1300"/>
      <c r="BC101" s="1300"/>
      <c r="BD101" s="1226"/>
      <c r="BE101" s="1300"/>
      <c r="BF101" s="1232"/>
      <c r="BG101" s="1301"/>
      <c r="BH101" s="1301"/>
      <c r="BI101" s="1235"/>
      <c r="BJ101" s="1236"/>
      <c r="BK101" s="1229"/>
      <c r="BL101" s="1237"/>
      <c r="BM101" s="1237"/>
      <c r="BN101" s="1237"/>
      <c r="BO101" s="1237"/>
      <c r="BP101" s="1237"/>
      <c r="BQ101" s="1237"/>
      <c r="BR101" s="1237"/>
      <c r="BS101" s="1237"/>
      <c r="BT101" s="1302"/>
      <c r="BU101" s="1226"/>
      <c r="BV101" s="1229"/>
      <c r="BW101" s="1240"/>
      <c r="BX101" s="1240"/>
      <c r="BY101" s="1240"/>
      <c r="BZ101" s="1240"/>
      <c r="CA101" s="1236"/>
      <c r="CB101" s="1301"/>
      <c r="CC101" s="1295"/>
      <c r="CD101" s="1295"/>
      <c r="CE101" s="1295"/>
      <c r="CF101" s="1226"/>
      <c r="CG101" s="1303"/>
      <c r="CH101" s="1232"/>
      <c r="CI101" s="1232"/>
      <c r="CJ101" s="1232"/>
      <c r="CK101" s="1236"/>
      <c r="CL101" s="1229"/>
      <c r="CM101" s="1230"/>
      <c r="CN101" s="1230"/>
      <c r="CO101" s="1230"/>
      <c r="CP101" s="1226"/>
      <c r="CQ101" s="1299"/>
      <c r="CR101" s="1274"/>
      <c r="CS101" s="1229"/>
      <c r="CT101" s="1229"/>
      <c r="CU101" s="1229"/>
      <c r="CV101" s="1229"/>
      <c r="CW101" s="1297"/>
      <c r="CX101" s="1229"/>
      <c r="CY101" s="1229"/>
      <c r="CZ101" s="1229"/>
      <c r="DA101" s="1229"/>
      <c r="DB101" s="1229"/>
      <c r="DC101" s="1229"/>
      <c r="DD101" s="1236"/>
      <c r="DE101" s="1298"/>
      <c r="DF101" s="1296"/>
      <c r="DG101" s="1296"/>
      <c r="DH101" s="1222"/>
      <c r="DI101" s="1304"/>
    </row>
    <row r="102">
      <c r="A102" s="1220"/>
      <c r="B102" s="1221"/>
      <c r="C102" s="1294"/>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95"/>
      <c r="AD102" s="1222"/>
      <c r="AE102" s="1222"/>
      <c r="AF102" s="1222"/>
      <c r="AG102" s="1222"/>
      <c r="AH102" s="1222"/>
      <c r="AI102" s="1222"/>
      <c r="AJ102" s="1222"/>
      <c r="AK102" s="1226"/>
      <c r="AL102" s="1296"/>
      <c r="AM102" s="1297"/>
      <c r="AN102" s="1223"/>
      <c r="AO102" s="1298"/>
      <c r="AP102" s="1299"/>
      <c r="AQ102" s="1299"/>
      <c r="AR102" s="1299"/>
      <c r="AS102" s="1299"/>
      <c r="AT102" s="1299"/>
      <c r="AU102" s="1299"/>
      <c r="AV102" s="1226"/>
      <c r="AW102" s="1299"/>
      <c r="AX102" s="1300"/>
      <c r="AY102" s="1300"/>
      <c r="AZ102" s="1300"/>
      <c r="BA102" s="1300"/>
      <c r="BB102" s="1300"/>
      <c r="BC102" s="1300"/>
      <c r="BD102" s="1226"/>
      <c r="BE102" s="1300"/>
      <c r="BF102" s="1232"/>
      <c r="BG102" s="1301"/>
      <c r="BH102" s="1301"/>
      <c r="BI102" s="1235"/>
      <c r="BJ102" s="1236"/>
      <c r="BK102" s="1229"/>
      <c r="BL102" s="1237"/>
      <c r="BM102" s="1237"/>
      <c r="BN102" s="1237"/>
      <c r="BO102" s="1237"/>
      <c r="BP102" s="1237"/>
      <c r="BQ102" s="1237"/>
      <c r="BR102" s="1237"/>
      <c r="BS102" s="1237"/>
      <c r="BT102" s="1302"/>
      <c r="BU102" s="1226"/>
      <c r="BV102" s="1229"/>
      <c r="BW102" s="1240"/>
      <c r="BX102" s="1240"/>
      <c r="BY102" s="1240"/>
      <c r="BZ102" s="1240"/>
      <c r="CA102" s="1236"/>
      <c r="CB102" s="1301"/>
      <c r="CC102" s="1295"/>
      <c r="CD102" s="1295"/>
      <c r="CE102" s="1295"/>
      <c r="CF102" s="1226"/>
      <c r="CG102" s="1303"/>
      <c r="CH102" s="1232"/>
      <c r="CI102" s="1232"/>
      <c r="CJ102" s="1232"/>
      <c r="CK102" s="1236"/>
      <c r="CL102" s="1229"/>
      <c r="CM102" s="1230"/>
      <c r="CN102" s="1230"/>
      <c r="CO102" s="1230"/>
      <c r="CP102" s="1226"/>
      <c r="CQ102" s="1299"/>
      <c r="CR102" s="1274"/>
      <c r="CS102" s="1229"/>
      <c r="CT102" s="1229"/>
      <c r="CU102" s="1229"/>
      <c r="CV102" s="1229"/>
      <c r="CW102" s="1297"/>
      <c r="CX102" s="1229"/>
      <c r="CY102" s="1229"/>
      <c r="CZ102" s="1229"/>
      <c r="DA102" s="1229"/>
      <c r="DB102" s="1229"/>
      <c r="DC102" s="1229"/>
      <c r="DD102" s="1236"/>
      <c r="DE102" s="1298"/>
      <c r="DF102" s="1296"/>
      <c r="DG102" s="1296"/>
      <c r="DH102" s="1222"/>
      <c r="DI102" s="1304"/>
    </row>
    <row r="103">
      <c r="A103" s="1220"/>
      <c r="B103" s="1221"/>
      <c r="C103" s="1294"/>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95"/>
      <c r="AD103" s="1222"/>
      <c r="AE103" s="1222"/>
      <c r="AF103" s="1222"/>
      <c r="AG103" s="1222"/>
      <c r="AH103" s="1222"/>
      <c r="AI103" s="1222"/>
      <c r="AJ103" s="1222"/>
      <c r="AK103" s="1226"/>
      <c r="AL103" s="1296"/>
      <c r="AM103" s="1297"/>
      <c r="AN103" s="1223"/>
      <c r="AO103" s="1298"/>
      <c r="AP103" s="1299"/>
      <c r="AQ103" s="1299"/>
      <c r="AR103" s="1299"/>
      <c r="AS103" s="1299"/>
      <c r="AT103" s="1299"/>
      <c r="AU103" s="1299"/>
      <c r="AV103" s="1226"/>
      <c r="AW103" s="1299"/>
      <c r="AX103" s="1300"/>
      <c r="AY103" s="1300"/>
      <c r="AZ103" s="1300"/>
      <c r="BA103" s="1300"/>
      <c r="BB103" s="1300"/>
      <c r="BC103" s="1300"/>
      <c r="BD103" s="1226"/>
      <c r="BE103" s="1300"/>
      <c r="BF103" s="1232"/>
      <c r="BG103" s="1301"/>
      <c r="BH103" s="1301"/>
      <c r="BI103" s="1235"/>
      <c r="BJ103" s="1236"/>
      <c r="BK103" s="1229"/>
      <c r="BL103" s="1237"/>
      <c r="BM103" s="1237"/>
      <c r="BN103" s="1237"/>
      <c r="BO103" s="1237"/>
      <c r="BP103" s="1237"/>
      <c r="BQ103" s="1237"/>
      <c r="BR103" s="1237"/>
      <c r="BS103" s="1237"/>
      <c r="BT103" s="1302"/>
      <c r="BU103" s="1226"/>
      <c r="BV103" s="1229"/>
      <c r="BW103" s="1240"/>
      <c r="BX103" s="1240"/>
      <c r="BY103" s="1240"/>
      <c r="BZ103" s="1240"/>
      <c r="CA103" s="1236"/>
      <c r="CB103" s="1301"/>
      <c r="CC103" s="1295"/>
      <c r="CD103" s="1295"/>
      <c r="CE103" s="1295"/>
      <c r="CF103" s="1226"/>
      <c r="CG103" s="1303"/>
      <c r="CH103" s="1232"/>
      <c r="CI103" s="1232"/>
      <c r="CJ103" s="1232"/>
      <c r="CK103" s="1236"/>
      <c r="CL103" s="1229"/>
      <c r="CM103" s="1230"/>
      <c r="CN103" s="1230"/>
      <c r="CO103" s="1230"/>
      <c r="CP103" s="1226"/>
      <c r="CQ103" s="1299"/>
      <c r="CR103" s="1274"/>
      <c r="CS103" s="1229"/>
      <c r="CT103" s="1229"/>
      <c r="CU103" s="1229"/>
      <c r="CV103" s="1229"/>
      <c r="CW103" s="1297"/>
      <c r="CX103" s="1229"/>
      <c r="CY103" s="1229"/>
      <c r="CZ103" s="1229"/>
      <c r="DA103" s="1229"/>
      <c r="DB103" s="1229"/>
      <c r="DC103" s="1229"/>
      <c r="DD103" s="1236"/>
      <c r="DE103" s="1298"/>
      <c r="DF103" s="1296"/>
      <c r="DG103" s="1296"/>
      <c r="DH103" s="1222"/>
      <c r="DI103" s="1304"/>
    </row>
    <row r="104">
      <c r="A104" s="1220"/>
      <c r="B104" s="1221"/>
      <c r="C104" s="1294"/>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95"/>
      <c r="AD104" s="1222"/>
      <c r="AE104" s="1222"/>
      <c r="AF104" s="1222"/>
      <c r="AG104" s="1222"/>
      <c r="AH104" s="1222"/>
      <c r="AI104" s="1222"/>
      <c r="AJ104" s="1222"/>
      <c r="AK104" s="1226"/>
      <c r="AL104" s="1296"/>
      <c r="AM104" s="1297"/>
      <c r="AN104" s="1223"/>
      <c r="AO104" s="1298"/>
      <c r="AP104" s="1299"/>
      <c r="AQ104" s="1299"/>
      <c r="AR104" s="1299"/>
      <c r="AS104" s="1299"/>
      <c r="AT104" s="1299"/>
      <c r="AU104" s="1299"/>
      <c r="AV104" s="1226"/>
      <c r="AW104" s="1299"/>
      <c r="AX104" s="1300"/>
      <c r="AY104" s="1300"/>
      <c r="AZ104" s="1300"/>
      <c r="BA104" s="1300"/>
      <c r="BB104" s="1300"/>
      <c r="BC104" s="1300"/>
      <c r="BD104" s="1226"/>
      <c r="BE104" s="1300"/>
      <c r="BF104" s="1232"/>
      <c r="BG104" s="1301"/>
      <c r="BH104" s="1301"/>
      <c r="BI104" s="1235"/>
      <c r="BJ104" s="1236"/>
      <c r="BK104" s="1229"/>
      <c r="BL104" s="1237"/>
      <c r="BM104" s="1237"/>
      <c r="BN104" s="1237"/>
      <c r="BO104" s="1237"/>
      <c r="BP104" s="1237"/>
      <c r="BQ104" s="1237"/>
      <c r="BR104" s="1237"/>
      <c r="BS104" s="1237"/>
      <c r="BT104" s="1302"/>
      <c r="BU104" s="1226"/>
      <c r="BV104" s="1229"/>
      <c r="BW104" s="1240"/>
      <c r="BX104" s="1240"/>
      <c r="BY104" s="1240"/>
      <c r="BZ104" s="1240"/>
      <c r="CA104" s="1236"/>
      <c r="CB104" s="1301"/>
      <c r="CC104" s="1295"/>
      <c r="CD104" s="1295"/>
      <c r="CE104" s="1295"/>
      <c r="CF104" s="1226"/>
      <c r="CG104" s="1303"/>
      <c r="CH104" s="1232"/>
      <c r="CI104" s="1232"/>
      <c r="CJ104" s="1232"/>
      <c r="CK104" s="1236"/>
      <c r="CL104" s="1229"/>
      <c r="CM104" s="1230"/>
      <c r="CN104" s="1230"/>
      <c r="CO104" s="1230"/>
      <c r="CP104" s="1226"/>
      <c r="CQ104" s="1299"/>
      <c r="CR104" s="1274"/>
      <c r="CS104" s="1229"/>
      <c r="CT104" s="1229"/>
      <c r="CU104" s="1229"/>
      <c r="CV104" s="1229"/>
      <c r="CW104" s="1297"/>
      <c r="CX104" s="1229"/>
      <c r="CY104" s="1229"/>
      <c r="CZ104" s="1229"/>
      <c r="DA104" s="1229"/>
      <c r="DB104" s="1229"/>
      <c r="DC104" s="1229"/>
      <c r="DD104" s="1236"/>
      <c r="DE104" s="1298"/>
      <c r="DF104" s="1296"/>
      <c r="DG104" s="1296"/>
      <c r="DH104" s="1222"/>
      <c r="DI104" s="1304"/>
    </row>
    <row r="105">
      <c r="A105" s="1220"/>
      <c r="B105" s="1221"/>
      <c r="C105" s="1294"/>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95"/>
      <c r="AD105" s="1222"/>
      <c r="AE105" s="1222"/>
      <c r="AF105" s="1222"/>
      <c r="AG105" s="1222"/>
      <c r="AH105" s="1222"/>
      <c r="AI105" s="1222"/>
      <c r="AJ105" s="1222"/>
      <c r="AK105" s="1226"/>
      <c r="AL105" s="1296"/>
      <c r="AM105" s="1297"/>
      <c r="AN105" s="1223"/>
      <c r="AO105" s="1298"/>
      <c r="AP105" s="1299"/>
      <c r="AQ105" s="1299"/>
      <c r="AR105" s="1299"/>
      <c r="AS105" s="1299"/>
      <c r="AT105" s="1299"/>
      <c r="AU105" s="1299"/>
      <c r="AV105" s="1226"/>
      <c r="AW105" s="1299"/>
      <c r="AX105" s="1300"/>
      <c r="AY105" s="1300"/>
      <c r="AZ105" s="1300"/>
      <c r="BA105" s="1300"/>
      <c r="BB105" s="1300"/>
      <c r="BC105" s="1300"/>
      <c r="BD105" s="1226"/>
      <c r="BE105" s="1300"/>
      <c r="BF105" s="1232"/>
      <c r="BG105" s="1301"/>
      <c r="BH105" s="1301"/>
      <c r="BI105" s="1235"/>
      <c r="BJ105" s="1236"/>
      <c r="BK105" s="1229"/>
      <c r="BL105" s="1237"/>
      <c r="BM105" s="1237"/>
      <c r="BN105" s="1237"/>
      <c r="BO105" s="1237"/>
      <c r="BP105" s="1237"/>
      <c r="BQ105" s="1237"/>
      <c r="BR105" s="1237"/>
      <c r="BS105" s="1237"/>
      <c r="BT105" s="1302"/>
      <c r="BU105" s="1226"/>
      <c r="BV105" s="1229"/>
      <c r="BW105" s="1240"/>
      <c r="BX105" s="1240"/>
      <c r="BY105" s="1240"/>
      <c r="BZ105" s="1240"/>
      <c r="CA105" s="1236"/>
      <c r="CB105" s="1301"/>
      <c r="CC105" s="1295"/>
      <c r="CD105" s="1295"/>
      <c r="CE105" s="1295"/>
      <c r="CF105" s="1226"/>
      <c r="CG105" s="1303"/>
      <c r="CH105" s="1232"/>
      <c r="CI105" s="1232"/>
      <c r="CJ105" s="1232"/>
      <c r="CK105" s="1236"/>
      <c r="CL105" s="1229"/>
      <c r="CM105" s="1230"/>
      <c r="CN105" s="1230"/>
      <c r="CO105" s="1230"/>
      <c r="CP105" s="1226"/>
      <c r="CQ105" s="1299"/>
      <c r="CR105" s="1274"/>
      <c r="CS105" s="1229"/>
      <c r="CT105" s="1229"/>
      <c r="CU105" s="1229"/>
      <c r="CV105" s="1229"/>
      <c r="CW105" s="1297"/>
      <c r="CX105" s="1229"/>
      <c r="CY105" s="1229"/>
      <c r="CZ105" s="1229"/>
      <c r="DA105" s="1229"/>
      <c r="DB105" s="1229"/>
      <c r="DC105" s="1229"/>
      <c r="DD105" s="1236"/>
      <c r="DE105" s="1298"/>
      <c r="DF105" s="1296"/>
      <c r="DG105" s="1296"/>
      <c r="DH105" s="1222"/>
      <c r="DI105" s="1304"/>
    </row>
    <row r="106">
      <c r="A106" s="1220"/>
      <c r="B106" s="1221"/>
      <c r="C106" s="1294"/>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95"/>
      <c r="AD106" s="1222"/>
      <c r="AE106" s="1222"/>
      <c r="AF106" s="1222"/>
      <c r="AG106" s="1222"/>
      <c r="AH106" s="1222"/>
      <c r="AI106" s="1222"/>
      <c r="AJ106" s="1222"/>
      <c r="AK106" s="1226"/>
      <c r="AL106" s="1296"/>
      <c r="AM106" s="1297"/>
      <c r="AN106" s="1223"/>
      <c r="AO106" s="1298"/>
      <c r="AP106" s="1299"/>
      <c r="AQ106" s="1299"/>
      <c r="AR106" s="1299"/>
      <c r="AS106" s="1299"/>
      <c r="AT106" s="1299"/>
      <c r="AU106" s="1299"/>
      <c r="AV106" s="1226"/>
      <c r="AW106" s="1299"/>
      <c r="AX106" s="1300"/>
      <c r="AY106" s="1300"/>
      <c r="AZ106" s="1300"/>
      <c r="BA106" s="1300"/>
      <c r="BB106" s="1300"/>
      <c r="BC106" s="1300"/>
      <c r="BD106" s="1226"/>
      <c r="BE106" s="1300"/>
      <c r="BF106" s="1232"/>
      <c r="BG106" s="1301"/>
      <c r="BH106" s="1301"/>
      <c r="BI106" s="1235"/>
      <c r="BJ106" s="1236"/>
      <c r="BK106" s="1229"/>
      <c r="BL106" s="1237"/>
      <c r="BM106" s="1237"/>
      <c r="BN106" s="1237"/>
      <c r="BO106" s="1237"/>
      <c r="BP106" s="1237"/>
      <c r="BQ106" s="1237"/>
      <c r="BR106" s="1237"/>
      <c r="BS106" s="1237"/>
      <c r="BT106" s="1302"/>
      <c r="BU106" s="1226"/>
      <c r="BV106" s="1229"/>
      <c r="BW106" s="1240"/>
      <c r="BX106" s="1240"/>
      <c r="BY106" s="1240"/>
      <c r="BZ106" s="1240"/>
      <c r="CA106" s="1236"/>
      <c r="CB106" s="1301"/>
      <c r="CC106" s="1295"/>
      <c r="CD106" s="1295"/>
      <c r="CE106" s="1295"/>
      <c r="CF106" s="1226"/>
      <c r="CG106" s="1303"/>
      <c r="CH106" s="1232"/>
      <c r="CI106" s="1232"/>
      <c r="CJ106" s="1232"/>
      <c r="CK106" s="1236"/>
      <c r="CL106" s="1229"/>
      <c r="CM106" s="1230"/>
      <c r="CN106" s="1230"/>
      <c r="CO106" s="1230"/>
      <c r="CP106" s="1226"/>
      <c r="CQ106" s="1299"/>
      <c r="CR106" s="1274"/>
      <c r="CS106" s="1229"/>
      <c r="CT106" s="1229"/>
      <c r="CU106" s="1229"/>
      <c r="CV106" s="1229"/>
      <c r="CW106" s="1297"/>
      <c r="CX106" s="1229"/>
      <c r="CY106" s="1229"/>
      <c r="CZ106" s="1229"/>
      <c r="DA106" s="1229"/>
      <c r="DB106" s="1229"/>
      <c r="DC106" s="1229"/>
      <c r="DD106" s="1236"/>
      <c r="DE106" s="1298"/>
      <c r="DF106" s="1296"/>
      <c r="DG106" s="1296"/>
      <c r="DH106" s="1222"/>
      <c r="DI106" s="1304"/>
    </row>
    <row r="107">
      <c r="A107" s="1220"/>
      <c r="B107" s="1221"/>
      <c r="C107" s="1294"/>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95"/>
      <c r="AD107" s="1222"/>
      <c r="AE107" s="1222"/>
      <c r="AF107" s="1222"/>
      <c r="AG107" s="1222"/>
      <c r="AH107" s="1222"/>
      <c r="AI107" s="1222"/>
      <c r="AJ107" s="1222"/>
      <c r="AK107" s="1226"/>
      <c r="AL107" s="1296"/>
      <c r="AM107" s="1297"/>
      <c r="AN107" s="1223"/>
      <c r="AO107" s="1298"/>
      <c r="AP107" s="1299"/>
      <c r="AQ107" s="1299"/>
      <c r="AR107" s="1299"/>
      <c r="AS107" s="1299"/>
      <c r="AT107" s="1299"/>
      <c r="AU107" s="1299"/>
      <c r="AV107" s="1226"/>
      <c r="AW107" s="1299"/>
      <c r="AX107" s="1300"/>
      <c r="AY107" s="1300"/>
      <c r="AZ107" s="1300"/>
      <c r="BA107" s="1300"/>
      <c r="BB107" s="1300"/>
      <c r="BC107" s="1300"/>
      <c r="BD107" s="1226"/>
      <c r="BE107" s="1300"/>
      <c r="BF107" s="1232"/>
      <c r="BG107" s="1301"/>
      <c r="BH107" s="1301"/>
      <c r="BI107" s="1235"/>
      <c r="BJ107" s="1236"/>
      <c r="BK107" s="1229"/>
      <c r="BL107" s="1237"/>
      <c r="BM107" s="1237"/>
      <c r="BN107" s="1237"/>
      <c r="BO107" s="1237"/>
      <c r="BP107" s="1237"/>
      <c r="BQ107" s="1237"/>
      <c r="BR107" s="1237"/>
      <c r="BS107" s="1237"/>
      <c r="BT107" s="1302"/>
      <c r="BU107" s="1226"/>
      <c r="BV107" s="1229"/>
      <c r="BW107" s="1240"/>
      <c r="BX107" s="1240"/>
      <c r="BY107" s="1240"/>
      <c r="BZ107" s="1240"/>
      <c r="CA107" s="1236"/>
      <c r="CB107" s="1301"/>
      <c r="CC107" s="1295"/>
      <c r="CD107" s="1295"/>
      <c r="CE107" s="1295"/>
      <c r="CF107" s="1226"/>
      <c r="CG107" s="1303"/>
      <c r="CH107" s="1232"/>
      <c r="CI107" s="1232"/>
      <c r="CJ107" s="1232"/>
      <c r="CK107" s="1236"/>
      <c r="CL107" s="1229"/>
      <c r="CM107" s="1230"/>
      <c r="CN107" s="1230"/>
      <c r="CO107" s="1230"/>
      <c r="CP107" s="1226"/>
      <c r="CQ107" s="1299"/>
      <c r="CR107" s="1274"/>
      <c r="CS107" s="1229"/>
      <c r="CT107" s="1229"/>
      <c r="CU107" s="1229"/>
      <c r="CV107" s="1229"/>
      <c r="CW107" s="1297"/>
      <c r="CX107" s="1229"/>
      <c r="CY107" s="1229"/>
      <c r="CZ107" s="1229"/>
      <c r="DA107" s="1229"/>
      <c r="DB107" s="1229"/>
      <c r="DC107" s="1229"/>
      <c r="DD107" s="1236"/>
      <c r="DE107" s="1298"/>
      <c r="DF107" s="1296"/>
      <c r="DG107" s="1296"/>
      <c r="DH107" s="1222"/>
      <c r="DI107" s="1304"/>
    </row>
    <row r="108">
      <c r="A108" s="1220"/>
      <c r="B108" s="1221"/>
      <c r="C108" s="1294"/>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95"/>
      <c r="AD108" s="1222"/>
      <c r="AE108" s="1222"/>
      <c r="AF108" s="1222"/>
      <c r="AG108" s="1222"/>
      <c r="AH108" s="1222"/>
      <c r="AI108" s="1222"/>
      <c r="AJ108" s="1222"/>
      <c r="AK108" s="1226"/>
      <c r="AL108" s="1296"/>
      <c r="AM108" s="1297"/>
      <c r="AN108" s="1223"/>
      <c r="AO108" s="1298"/>
      <c r="AP108" s="1299"/>
      <c r="AQ108" s="1299"/>
      <c r="AR108" s="1299"/>
      <c r="AS108" s="1299"/>
      <c r="AT108" s="1299"/>
      <c r="AU108" s="1299"/>
      <c r="AV108" s="1226"/>
      <c r="AW108" s="1299"/>
      <c r="AX108" s="1300"/>
      <c r="AY108" s="1300"/>
      <c r="AZ108" s="1300"/>
      <c r="BA108" s="1300"/>
      <c r="BB108" s="1300"/>
      <c r="BC108" s="1300"/>
      <c r="BD108" s="1226"/>
      <c r="BE108" s="1300"/>
      <c r="BF108" s="1232"/>
      <c r="BG108" s="1301"/>
      <c r="BH108" s="1301"/>
      <c r="BI108" s="1235"/>
      <c r="BJ108" s="1236"/>
      <c r="BK108" s="1229"/>
      <c r="BL108" s="1237"/>
      <c r="BM108" s="1237"/>
      <c r="BN108" s="1237"/>
      <c r="BO108" s="1237"/>
      <c r="BP108" s="1237"/>
      <c r="BQ108" s="1237"/>
      <c r="BR108" s="1237"/>
      <c r="BS108" s="1237"/>
      <c r="BT108" s="1302"/>
      <c r="BU108" s="1226"/>
      <c r="BV108" s="1229"/>
      <c r="BW108" s="1240"/>
      <c r="BX108" s="1240"/>
      <c r="BY108" s="1240"/>
      <c r="BZ108" s="1240"/>
      <c r="CA108" s="1236"/>
      <c r="CB108" s="1301"/>
      <c r="CC108" s="1295"/>
      <c r="CD108" s="1295"/>
      <c r="CE108" s="1295"/>
      <c r="CF108" s="1226"/>
      <c r="CG108" s="1303"/>
      <c r="CH108" s="1232"/>
      <c r="CI108" s="1232"/>
      <c r="CJ108" s="1232"/>
      <c r="CK108" s="1236"/>
      <c r="CL108" s="1229"/>
      <c r="CM108" s="1230"/>
      <c r="CN108" s="1230"/>
      <c r="CO108" s="1230"/>
      <c r="CP108" s="1226"/>
      <c r="CQ108" s="1299"/>
      <c r="CR108" s="1274"/>
      <c r="CS108" s="1229"/>
      <c r="CT108" s="1229"/>
      <c r="CU108" s="1229"/>
      <c r="CV108" s="1229"/>
      <c r="CW108" s="1297"/>
      <c r="CX108" s="1229"/>
      <c r="CY108" s="1229"/>
      <c r="CZ108" s="1229"/>
      <c r="DA108" s="1229"/>
      <c r="DB108" s="1229"/>
      <c r="DC108" s="1229"/>
      <c r="DD108" s="1236"/>
      <c r="DE108" s="1298"/>
      <c r="DF108" s="1296"/>
      <c r="DG108" s="1296"/>
      <c r="DH108" s="1222"/>
      <c r="DI108" s="1304"/>
    </row>
    <row r="109">
      <c r="A109" s="1220"/>
      <c r="B109" s="1221"/>
      <c r="C109" s="1294"/>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95"/>
      <c r="AD109" s="1222"/>
      <c r="AE109" s="1222"/>
      <c r="AF109" s="1222"/>
      <c r="AG109" s="1222"/>
      <c r="AH109" s="1222"/>
      <c r="AI109" s="1222"/>
      <c r="AJ109" s="1222"/>
      <c r="AK109" s="1226"/>
      <c r="AL109" s="1296"/>
      <c r="AM109" s="1297"/>
      <c r="AN109" s="1223"/>
      <c r="AO109" s="1298"/>
      <c r="AP109" s="1299"/>
      <c r="AQ109" s="1299"/>
      <c r="AR109" s="1299"/>
      <c r="AS109" s="1299"/>
      <c r="AT109" s="1299"/>
      <c r="AU109" s="1299"/>
      <c r="AV109" s="1226"/>
      <c r="AW109" s="1299"/>
      <c r="AX109" s="1300"/>
      <c r="AY109" s="1300"/>
      <c r="AZ109" s="1300"/>
      <c r="BA109" s="1300"/>
      <c r="BB109" s="1300"/>
      <c r="BC109" s="1300"/>
      <c r="BD109" s="1226"/>
      <c r="BE109" s="1300"/>
      <c r="BF109" s="1232"/>
      <c r="BG109" s="1301"/>
      <c r="BH109" s="1301"/>
      <c r="BI109" s="1235"/>
      <c r="BJ109" s="1236"/>
      <c r="BK109" s="1229"/>
      <c r="BL109" s="1237"/>
      <c r="BM109" s="1237"/>
      <c r="BN109" s="1237"/>
      <c r="BO109" s="1237"/>
      <c r="BP109" s="1237"/>
      <c r="BQ109" s="1237"/>
      <c r="BR109" s="1237"/>
      <c r="BS109" s="1237"/>
      <c r="BT109" s="1302"/>
      <c r="BU109" s="1226"/>
      <c r="BV109" s="1229"/>
      <c r="BW109" s="1240"/>
      <c r="BX109" s="1240"/>
      <c r="BY109" s="1240"/>
      <c r="BZ109" s="1240"/>
      <c r="CA109" s="1236"/>
      <c r="CB109" s="1301"/>
      <c r="CC109" s="1295"/>
      <c r="CD109" s="1295"/>
      <c r="CE109" s="1295"/>
      <c r="CF109" s="1226"/>
      <c r="CG109" s="1303"/>
      <c r="CH109" s="1232"/>
      <c r="CI109" s="1232"/>
      <c r="CJ109" s="1232"/>
      <c r="CK109" s="1236"/>
      <c r="CL109" s="1229"/>
      <c r="CM109" s="1230"/>
      <c r="CN109" s="1230"/>
      <c r="CO109" s="1230"/>
      <c r="CP109" s="1226"/>
      <c r="CQ109" s="1299"/>
      <c r="CR109" s="1274"/>
      <c r="CS109" s="1229"/>
      <c r="CT109" s="1229"/>
      <c r="CU109" s="1229"/>
      <c r="CV109" s="1229"/>
      <c r="CW109" s="1297"/>
      <c r="CX109" s="1229"/>
      <c r="CY109" s="1229"/>
      <c r="CZ109" s="1229"/>
      <c r="DA109" s="1229"/>
      <c r="DB109" s="1229"/>
      <c r="DC109" s="1229"/>
      <c r="DD109" s="1236"/>
      <c r="DE109" s="1298"/>
      <c r="DF109" s="1296"/>
      <c r="DG109" s="1296"/>
      <c r="DH109" s="1222"/>
      <c r="DI109" s="1304"/>
    </row>
    <row r="110">
      <c r="A110" s="1220"/>
      <c r="B110" s="1221"/>
      <c r="C110" s="1294"/>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95"/>
      <c r="AD110" s="1222"/>
      <c r="AE110" s="1222"/>
      <c r="AF110" s="1222"/>
      <c r="AG110" s="1222"/>
      <c r="AH110" s="1222"/>
      <c r="AI110" s="1222"/>
      <c r="AJ110" s="1222"/>
      <c r="AK110" s="1226"/>
      <c r="AL110" s="1296"/>
      <c r="AM110" s="1297"/>
      <c r="AN110" s="1223"/>
      <c r="AO110" s="1298"/>
      <c r="AP110" s="1299"/>
      <c r="AQ110" s="1299"/>
      <c r="AR110" s="1299"/>
      <c r="AS110" s="1299"/>
      <c r="AT110" s="1299"/>
      <c r="AU110" s="1299"/>
      <c r="AV110" s="1226"/>
      <c r="AW110" s="1299"/>
      <c r="AX110" s="1300"/>
      <c r="AY110" s="1300"/>
      <c r="AZ110" s="1300"/>
      <c r="BA110" s="1300"/>
      <c r="BB110" s="1300"/>
      <c r="BC110" s="1300"/>
      <c r="BD110" s="1226"/>
      <c r="BE110" s="1300"/>
      <c r="BF110" s="1232"/>
      <c r="BG110" s="1301"/>
      <c r="BH110" s="1301"/>
      <c r="BI110" s="1235"/>
      <c r="BJ110" s="1236"/>
      <c r="BK110" s="1229"/>
      <c r="BL110" s="1237"/>
      <c r="BM110" s="1237"/>
      <c r="BN110" s="1237"/>
      <c r="BO110" s="1237"/>
      <c r="BP110" s="1237"/>
      <c r="BQ110" s="1237"/>
      <c r="BR110" s="1237"/>
      <c r="BS110" s="1237"/>
      <c r="BT110" s="1302"/>
      <c r="BU110" s="1226"/>
      <c r="BV110" s="1229"/>
      <c r="BW110" s="1240"/>
      <c r="BX110" s="1240"/>
      <c r="BY110" s="1240"/>
      <c r="BZ110" s="1240"/>
      <c r="CA110" s="1236"/>
      <c r="CB110" s="1301"/>
      <c r="CC110" s="1295"/>
      <c r="CD110" s="1295"/>
      <c r="CE110" s="1295"/>
      <c r="CF110" s="1226"/>
      <c r="CG110" s="1303"/>
      <c r="CH110" s="1232"/>
      <c r="CI110" s="1232"/>
      <c r="CJ110" s="1232"/>
      <c r="CK110" s="1236"/>
      <c r="CL110" s="1229"/>
      <c r="CM110" s="1230"/>
      <c r="CN110" s="1230"/>
      <c r="CO110" s="1230"/>
      <c r="CP110" s="1226"/>
      <c r="CQ110" s="1299"/>
      <c r="CR110" s="1274"/>
      <c r="CS110" s="1229"/>
      <c r="CT110" s="1229"/>
      <c r="CU110" s="1229"/>
      <c r="CV110" s="1229"/>
      <c r="CW110" s="1297"/>
      <c r="CX110" s="1229"/>
      <c r="CY110" s="1229"/>
      <c r="CZ110" s="1229"/>
      <c r="DA110" s="1229"/>
      <c r="DB110" s="1229"/>
      <c r="DC110" s="1229"/>
      <c r="DD110" s="1236"/>
      <c r="DE110" s="1298"/>
      <c r="DF110" s="1296"/>
      <c r="DG110" s="1296"/>
      <c r="DH110" s="1222"/>
      <c r="DI110" s="13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6" t="s">
        <v>43</v>
      </c>
      <c r="B1" s="996" t="s">
        <v>6761</v>
      </c>
      <c r="C1" s="1305" t="s">
        <v>6762</v>
      </c>
      <c r="D1" s="1306" t="s">
        <v>9816</v>
      </c>
      <c r="E1" s="1307" t="s">
        <v>5882</v>
      </c>
      <c r="F1" s="1308" t="s">
        <v>6095</v>
      </c>
      <c r="G1" s="1309" t="s">
        <v>38</v>
      </c>
      <c r="H1" s="1310" t="s">
        <v>36</v>
      </c>
      <c r="I1" s="1306" t="s">
        <v>9817</v>
      </c>
      <c r="J1" s="1311" t="s">
        <v>39</v>
      </c>
      <c r="K1" s="1312" t="s">
        <v>6048</v>
      </c>
      <c r="L1" s="1005" t="s">
        <v>6794</v>
      </c>
      <c r="M1" s="1313" t="s">
        <v>6795</v>
      </c>
      <c r="N1" s="1314" t="s">
        <v>6796</v>
      </c>
      <c r="O1" s="995" t="s">
        <v>6797</v>
      </c>
    </row>
    <row r="2" ht="15.75" customHeight="1">
      <c r="A2" s="1008" t="s">
        <v>6798</v>
      </c>
      <c r="B2" s="1009" t="s">
        <v>6799</v>
      </c>
      <c r="C2" s="1315">
        <v>0.04998842592592593</v>
      </c>
      <c r="D2" s="1011" t="s">
        <v>9818</v>
      </c>
      <c r="E2" s="1316" t="s">
        <v>9819</v>
      </c>
      <c r="F2" s="1317" t="s">
        <v>9820</v>
      </c>
      <c r="G2" s="1014" t="s">
        <v>9821</v>
      </c>
      <c r="H2" s="1016" t="s">
        <v>9822</v>
      </c>
      <c r="I2" s="1011" t="s">
        <v>9823</v>
      </c>
      <c r="J2" s="1017" t="s">
        <v>9824</v>
      </c>
      <c r="K2" s="1018" t="s">
        <v>9825</v>
      </c>
      <c r="L2" s="1019" t="s">
        <v>6825</v>
      </c>
      <c r="M2" s="1315">
        <v>0.05087962962962963</v>
      </c>
      <c r="N2" s="1318" t="str">
        <f t="shared" ref="N2:N17" si="1">TEXT(M2-C2, "m:ss")</f>
        <v>1:17</v>
      </c>
      <c r="O2" s="1020"/>
    </row>
    <row r="3" ht="15.75" customHeight="1">
      <c r="A3" s="1021" t="s">
        <v>6827</v>
      </c>
      <c r="B3" s="1022" t="s">
        <v>6828</v>
      </c>
      <c r="C3" s="1315">
        <v>0.051458333333333335</v>
      </c>
      <c r="D3" s="1011" t="s">
        <v>9826</v>
      </c>
      <c r="E3" s="1319" t="s">
        <v>9827</v>
      </c>
      <c r="F3" s="1013" t="s">
        <v>9828</v>
      </c>
      <c r="G3" s="1014" t="s">
        <v>9829</v>
      </c>
      <c r="H3" s="1016" t="s">
        <v>9830</v>
      </c>
      <c r="I3" s="1011" t="s">
        <v>9831</v>
      </c>
      <c r="J3" s="1017" t="s">
        <v>9832</v>
      </c>
      <c r="K3" s="1018" t="s">
        <v>9833</v>
      </c>
      <c r="L3" s="1019" t="s">
        <v>5123</v>
      </c>
      <c r="M3" s="1315">
        <v>0.05236111111111111</v>
      </c>
      <c r="N3" s="1318" t="str">
        <f t="shared" si="1"/>
        <v>1:18</v>
      </c>
    </row>
    <row r="4" ht="15.75" customHeight="1">
      <c r="A4" s="1023" t="s">
        <v>6862</v>
      </c>
      <c r="B4" s="1024" t="s">
        <v>6863</v>
      </c>
      <c r="C4" s="1315">
        <f>C17</f>
        <v>0.05158564815</v>
      </c>
      <c r="D4" s="1011" t="s">
        <v>9834</v>
      </c>
      <c r="E4" s="1319" t="s">
        <v>9835</v>
      </c>
      <c r="F4" s="1013" t="s">
        <v>9836</v>
      </c>
      <c r="G4" s="1014" t="s">
        <v>9837</v>
      </c>
      <c r="H4" s="1016" t="s">
        <v>9838</v>
      </c>
      <c r="I4" s="1011" t="s">
        <v>9839</v>
      </c>
      <c r="J4" s="1017" t="s">
        <v>9840</v>
      </c>
      <c r="K4" s="1018" t="s">
        <v>9841</v>
      </c>
      <c r="L4" s="1019" t="s">
        <v>6895</v>
      </c>
      <c r="M4" s="1318">
        <f>M17</f>
        <v>0.0521412037</v>
      </c>
      <c r="N4" s="1318" t="str">
        <f t="shared" si="1"/>
        <v>0:48</v>
      </c>
    </row>
    <row r="5" ht="15.75" customHeight="1">
      <c r="A5" s="1026" t="s">
        <v>213</v>
      </c>
      <c r="B5" s="1027" t="s">
        <v>6799</v>
      </c>
      <c r="C5" s="1320">
        <v>0.05</v>
      </c>
      <c r="D5" s="1039" t="s">
        <v>9842</v>
      </c>
      <c r="E5" s="1321" t="s">
        <v>9819</v>
      </c>
      <c r="F5" s="1043" t="s">
        <v>9820</v>
      </c>
      <c r="G5" s="1043" t="s">
        <v>9821</v>
      </c>
      <c r="H5" s="1043" t="s">
        <v>9822</v>
      </c>
      <c r="I5" s="1039" t="s">
        <v>9843</v>
      </c>
      <c r="J5" s="1043" t="s">
        <v>9844</v>
      </c>
      <c r="K5" s="1043" t="s">
        <v>9825</v>
      </c>
      <c r="L5" s="1044" t="s">
        <v>6909</v>
      </c>
      <c r="M5" s="1322">
        <v>0.05087962962962963</v>
      </c>
      <c r="N5" s="1323" t="str">
        <f t="shared" si="1"/>
        <v>1:16</v>
      </c>
      <c r="O5" s="1044" t="s">
        <v>9845</v>
      </c>
    </row>
    <row r="6" ht="15.75" customHeight="1">
      <c r="A6" s="1026" t="s">
        <v>5173</v>
      </c>
      <c r="B6" s="1027" t="s">
        <v>6799</v>
      </c>
      <c r="C6" s="1324">
        <v>0.050416666666666665</v>
      </c>
      <c r="D6" s="1044" t="s">
        <v>9846</v>
      </c>
      <c r="E6" s="1325" t="s">
        <v>9847</v>
      </c>
      <c r="F6" s="1039" t="s">
        <v>9848</v>
      </c>
      <c r="G6" s="1039" t="s">
        <v>9849</v>
      </c>
      <c r="H6" s="1044" t="s">
        <v>9850</v>
      </c>
      <c r="I6" s="1321" t="s">
        <v>9823</v>
      </c>
      <c r="J6" s="1044" t="s">
        <v>9851</v>
      </c>
      <c r="K6" s="1044" t="s">
        <v>9852</v>
      </c>
      <c r="L6" s="1039" t="s">
        <v>9853</v>
      </c>
      <c r="M6" s="1322">
        <v>0.0512037037037037</v>
      </c>
      <c r="N6" s="1323" t="str">
        <f t="shared" si="1"/>
        <v>1:08</v>
      </c>
      <c r="O6" s="1044" t="s">
        <v>9845</v>
      </c>
    </row>
    <row r="7" ht="15.75" customHeight="1">
      <c r="A7" s="1081" t="s">
        <v>1243</v>
      </c>
      <c r="B7" s="1027" t="s">
        <v>6799</v>
      </c>
      <c r="C7" s="1320">
        <v>0.05061342592592592</v>
      </c>
      <c r="D7" s="1321" t="s">
        <v>9818</v>
      </c>
      <c r="E7" s="1325" t="s">
        <v>9854</v>
      </c>
      <c r="F7" s="1044" t="s">
        <v>9855</v>
      </c>
      <c r="G7" s="1044" t="s">
        <v>9856</v>
      </c>
      <c r="H7" s="1044" t="s">
        <v>9857</v>
      </c>
      <c r="I7" s="1044" t="s">
        <v>9858</v>
      </c>
      <c r="J7" s="1044" t="s">
        <v>9859</v>
      </c>
      <c r="K7" s="1044" t="s">
        <v>9860</v>
      </c>
      <c r="L7" s="1044" t="s">
        <v>5076</v>
      </c>
      <c r="M7" s="1322">
        <v>0.05153935185185185</v>
      </c>
      <c r="N7" s="1323" t="str">
        <f t="shared" si="1"/>
        <v>1:20</v>
      </c>
      <c r="O7" s="1044" t="s">
        <v>9845</v>
      </c>
    </row>
    <row r="8" ht="15.75" customHeight="1">
      <c r="A8" s="1081" t="s">
        <v>9238</v>
      </c>
      <c r="B8" s="1027" t="s">
        <v>6799</v>
      </c>
      <c r="C8" s="1320">
        <v>0.05068287037037037</v>
      </c>
      <c r="D8" s="1044" t="s">
        <v>9861</v>
      </c>
      <c r="E8" s="1325" t="s">
        <v>9862</v>
      </c>
      <c r="F8" s="1039" t="s">
        <v>9863</v>
      </c>
      <c r="G8" s="1044" t="s">
        <v>9864</v>
      </c>
      <c r="H8" s="1039" t="s">
        <v>9865</v>
      </c>
      <c r="I8" s="1044" t="s">
        <v>9866</v>
      </c>
      <c r="J8" s="1044" t="s">
        <v>9867</v>
      </c>
      <c r="K8" s="1044" t="s">
        <v>9868</v>
      </c>
      <c r="L8" s="1063" t="s">
        <v>6825</v>
      </c>
      <c r="M8" s="1322">
        <v>0.05164351851851852</v>
      </c>
      <c r="N8" s="1323" t="str">
        <f t="shared" si="1"/>
        <v>1:23</v>
      </c>
      <c r="O8" s="1044" t="s">
        <v>9845</v>
      </c>
    </row>
    <row r="9" ht="15.75" customHeight="1">
      <c r="A9" s="1026" t="s">
        <v>1484</v>
      </c>
      <c r="B9" s="1027" t="s">
        <v>6799</v>
      </c>
      <c r="C9" s="1326">
        <v>0.050729166666666665</v>
      </c>
      <c r="D9" s="1044" t="s">
        <v>9869</v>
      </c>
      <c r="E9" s="1325" t="s">
        <v>9870</v>
      </c>
      <c r="F9" s="1044" t="s">
        <v>9871</v>
      </c>
      <c r="G9" s="1044" t="s">
        <v>9872</v>
      </c>
      <c r="H9" s="1044" t="s">
        <v>9873</v>
      </c>
      <c r="I9" s="1044" t="s">
        <v>9137</v>
      </c>
      <c r="J9" s="1044" t="s">
        <v>9874</v>
      </c>
      <c r="K9" s="1044" t="s">
        <v>9875</v>
      </c>
      <c r="L9" s="1044" t="s">
        <v>9876</v>
      </c>
      <c r="M9" s="1322">
        <v>0.05137731481481481</v>
      </c>
      <c r="N9" s="1323" t="str">
        <f t="shared" si="1"/>
        <v>0:56</v>
      </c>
      <c r="O9" s="1044" t="s">
        <v>9845</v>
      </c>
    </row>
    <row r="10" ht="16.5" customHeight="1">
      <c r="A10" s="1327" t="s">
        <v>2033</v>
      </c>
      <c r="B10" s="1027" t="s">
        <v>6799</v>
      </c>
      <c r="C10" s="1328">
        <v>0.05103009259259259</v>
      </c>
      <c r="D10" s="1044" t="s">
        <v>9877</v>
      </c>
      <c r="E10" s="1325" t="s">
        <v>8564</v>
      </c>
      <c r="F10" s="1044" t="s">
        <v>9878</v>
      </c>
      <c r="G10" s="1044" t="s">
        <v>9879</v>
      </c>
      <c r="H10" s="1044" t="s">
        <v>9880</v>
      </c>
      <c r="I10" s="1044" t="s">
        <v>9881</v>
      </c>
      <c r="J10" s="1044" t="s">
        <v>9882</v>
      </c>
      <c r="K10" s="1044" t="s">
        <v>9883</v>
      </c>
      <c r="L10" s="1044" t="s">
        <v>9884</v>
      </c>
      <c r="M10" s="1322">
        <v>0.051909722222222225</v>
      </c>
      <c r="N10" s="1323" t="str">
        <f t="shared" si="1"/>
        <v>1:16</v>
      </c>
      <c r="O10" s="1044" t="s">
        <v>9845</v>
      </c>
    </row>
    <row r="11">
      <c r="A11" s="1329" t="s">
        <v>1618</v>
      </c>
      <c r="B11" s="1330" t="s">
        <v>6799</v>
      </c>
      <c r="C11" s="1324">
        <v>0.05119212962962963</v>
      </c>
      <c r="D11" s="1331" t="s">
        <v>9885</v>
      </c>
      <c r="E11" s="1042" t="s">
        <v>9886</v>
      </c>
      <c r="F11" s="1044" t="s">
        <v>9887</v>
      </c>
      <c r="G11" s="1044" t="s">
        <v>9888</v>
      </c>
      <c r="H11" s="1044" t="s">
        <v>9889</v>
      </c>
      <c r="I11" s="1044" t="s">
        <v>9890</v>
      </c>
      <c r="J11" s="1044" t="s">
        <v>9891</v>
      </c>
      <c r="K11" s="1044" t="s">
        <v>9892</v>
      </c>
      <c r="L11" s="1044" t="s">
        <v>574</v>
      </c>
      <c r="M11" s="1322">
        <v>0.0525</v>
      </c>
      <c r="N11" s="1322" t="str">
        <f t="shared" si="1"/>
        <v>1:53</v>
      </c>
      <c r="O11" s="1044" t="s">
        <v>9893</v>
      </c>
    </row>
    <row r="12" ht="15.75" customHeight="1">
      <c r="A12" s="1046" t="s">
        <v>5227</v>
      </c>
      <c r="B12" s="1027" t="s">
        <v>6799</v>
      </c>
      <c r="C12" s="1320">
        <v>0.05122685185185185</v>
      </c>
      <c r="D12" s="1044" t="s">
        <v>9894</v>
      </c>
      <c r="E12" s="1325" t="s">
        <v>8041</v>
      </c>
      <c r="F12" s="1044" t="s">
        <v>9895</v>
      </c>
      <c r="G12" s="1044" t="s">
        <v>9896</v>
      </c>
      <c r="H12" s="1044" t="s">
        <v>9897</v>
      </c>
      <c r="I12" s="1044" t="s">
        <v>6804</v>
      </c>
      <c r="J12" s="1044" t="s">
        <v>9898</v>
      </c>
      <c r="K12" s="1044" t="s">
        <v>9899</v>
      </c>
      <c r="L12" s="1039" t="s">
        <v>9900</v>
      </c>
      <c r="M12" s="1322">
        <v>0.052037037037037034</v>
      </c>
      <c r="N12" s="1323" t="str">
        <f t="shared" si="1"/>
        <v>1:10</v>
      </c>
      <c r="O12" s="1044" t="s">
        <v>9845</v>
      </c>
    </row>
    <row r="13" ht="15.75" customHeight="1">
      <c r="A13" s="1026" t="s">
        <v>7120</v>
      </c>
      <c r="B13" s="1027" t="s">
        <v>6799</v>
      </c>
      <c r="C13" s="1324">
        <v>0.05144675925925926</v>
      </c>
      <c r="D13" s="1044" t="s">
        <v>9901</v>
      </c>
      <c r="E13" s="1325" t="s">
        <v>9902</v>
      </c>
      <c r="F13" s="1044" t="s">
        <v>9903</v>
      </c>
      <c r="G13" s="1044" t="s">
        <v>9904</v>
      </c>
      <c r="H13" s="1044" t="s">
        <v>9905</v>
      </c>
      <c r="I13" s="1044" t="s">
        <v>9906</v>
      </c>
      <c r="J13" s="1044" t="s">
        <v>9907</v>
      </c>
      <c r="K13" s="1044" t="s">
        <v>9908</v>
      </c>
      <c r="L13" s="1269" t="s">
        <v>7145</v>
      </c>
      <c r="M13" s="1322">
        <v>0.05258101851851852</v>
      </c>
      <c r="N13" s="1323" t="str">
        <f t="shared" si="1"/>
        <v>1:38</v>
      </c>
      <c r="O13" s="1044" t="s">
        <v>9845</v>
      </c>
    </row>
    <row r="14" ht="15.75" customHeight="1">
      <c r="A14" s="1046" t="s">
        <v>7174</v>
      </c>
      <c r="B14" s="1148" t="s">
        <v>6828</v>
      </c>
      <c r="C14" s="1320">
        <v>0.05146990740740741</v>
      </c>
      <c r="D14" s="1332" t="s">
        <v>9826</v>
      </c>
      <c r="E14" s="1042" t="s">
        <v>8279</v>
      </c>
      <c r="F14" s="1332" t="s">
        <v>9828</v>
      </c>
      <c r="G14" s="1332" t="s">
        <v>9829</v>
      </c>
      <c r="H14" s="1332" t="s">
        <v>9830</v>
      </c>
      <c r="I14" s="1044" t="s">
        <v>9909</v>
      </c>
      <c r="J14" s="1332" t="s">
        <v>9832</v>
      </c>
      <c r="K14" s="1332" t="s">
        <v>9833</v>
      </c>
      <c r="L14" s="1157" t="s">
        <v>5123</v>
      </c>
      <c r="M14" s="1322">
        <v>0.05236111111111111</v>
      </c>
      <c r="N14" s="1323" t="str">
        <f t="shared" si="1"/>
        <v>1:17</v>
      </c>
      <c r="O14" s="1044" t="s">
        <v>9845</v>
      </c>
    </row>
    <row r="15" ht="15.75" customHeight="1">
      <c r="A15" s="1122" t="s">
        <v>5697</v>
      </c>
      <c r="B15" s="1027" t="s">
        <v>6799</v>
      </c>
      <c r="C15" s="1324">
        <v>0.051550925925925924</v>
      </c>
      <c r="D15" s="1044" t="s">
        <v>9910</v>
      </c>
      <c r="E15" s="1325" t="s">
        <v>8262</v>
      </c>
      <c r="F15" s="1044" t="s">
        <v>9911</v>
      </c>
      <c r="G15" s="1044" t="s">
        <v>9912</v>
      </c>
      <c r="H15" s="1044" t="s">
        <v>9913</v>
      </c>
      <c r="I15" s="1044" t="s">
        <v>9914</v>
      </c>
      <c r="J15" s="1044" t="s">
        <v>9915</v>
      </c>
      <c r="K15" s="1044" t="s">
        <v>9916</v>
      </c>
      <c r="L15" s="1269" t="s">
        <v>9917</v>
      </c>
      <c r="M15" s="1322">
        <v>0.05229166666666667</v>
      </c>
      <c r="N15" s="1323" t="str">
        <f t="shared" si="1"/>
        <v>1:04</v>
      </c>
      <c r="O15" s="1044" t="s">
        <v>9845</v>
      </c>
    </row>
    <row r="16" ht="15.75" customHeight="1">
      <c r="A16" s="1046" t="s">
        <v>975</v>
      </c>
      <c r="B16" s="1148" t="s">
        <v>6799</v>
      </c>
      <c r="C16" s="1320">
        <v>0.0515625</v>
      </c>
      <c r="D16" s="1044" t="s">
        <v>9918</v>
      </c>
      <c r="E16" s="1042" t="s">
        <v>9919</v>
      </c>
      <c r="F16" s="1044" t="s">
        <v>9920</v>
      </c>
      <c r="G16" s="1044" t="s">
        <v>9921</v>
      </c>
      <c r="H16" s="1039" t="s">
        <v>9922</v>
      </c>
      <c r="I16" s="1044" t="s">
        <v>9923</v>
      </c>
      <c r="J16" s="1044" t="s">
        <v>9924</v>
      </c>
      <c r="K16" s="1044" t="s">
        <v>9925</v>
      </c>
      <c r="L16" s="1044" t="s">
        <v>7611</v>
      </c>
      <c r="M16" s="1322">
        <v>0.05246527777777778</v>
      </c>
      <c r="N16" s="1323" t="str">
        <f t="shared" si="1"/>
        <v>1:18</v>
      </c>
      <c r="O16" s="1044" t="s">
        <v>9926</v>
      </c>
    </row>
    <row r="17">
      <c r="A17" s="1333" t="s">
        <v>1484</v>
      </c>
      <c r="B17" s="1113" t="s">
        <v>6863</v>
      </c>
      <c r="C17" s="1320">
        <v>0.05158564814814815</v>
      </c>
      <c r="D17" s="1334" t="s">
        <v>9834</v>
      </c>
      <c r="E17" s="1335" t="s">
        <v>9835</v>
      </c>
      <c r="F17" s="1334" t="s">
        <v>9836</v>
      </c>
      <c r="G17" s="1334" t="s">
        <v>9837</v>
      </c>
      <c r="H17" s="1334" t="s">
        <v>9838</v>
      </c>
      <c r="I17" s="1334" t="s">
        <v>9839</v>
      </c>
      <c r="J17" s="1334" t="s">
        <v>9840</v>
      </c>
      <c r="K17" s="1334" t="s">
        <v>9841</v>
      </c>
      <c r="L17" s="1334" t="s">
        <v>6895</v>
      </c>
      <c r="M17" s="1322">
        <v>0.052141203703703703</v>
      </c>
      <c r="N17" s="1323" t="str">
        <f t="shared" si="1"/>
        <v>0:48</v>
      </c>
      <c r="O17" s="1044" t="s">
        <v>9927</v>
      </c>
    </row>
    <row r="18" ht="15.75" customHeight="1">
      <c r="A18" s="1046" t="s">
        <v>9928</v>
      </c>
      <c r="B18" s="1148" t="s">
        <v>6799</v>
      </c>
      <c r="C18" s="1320">
        <v>0.051770833333333335</v>
      </c>
      <c r="D18" s="1336" t="s">
        <v>9929</v>
      </c>
      <c r="E18" s="1042" t="s">
        <v>9930</v>
      </c>
      <c r="F18" s="1044" t="s">
        <v>9931</v>
      </c>
      <c r="G18" s="1044" t="s">
        <v>9932</v>
      </c>
      <c r="H18" s="1044" t="s">
        <v>9933</v>
      </c>
      <c r="I18" s="1044" t="s">
        <v>9934</v>
      </c>
      <c r="J18" s="1044" t="s">
        <v>9935</v>
      </c>
      <c r="K18" s="1044" t="s">
        <v>9936</v>
      </c>
      <c r="L18" s="1044" t="s">
        <v>9937</v>
      </c>
      <c r="M18" s="1322">
        <v>0.05238425925925926</v>
      </c>
      <c r="N18" s="1322"/>
      <c r="O18" s="1044" t="s">
        <v>9938</v>
      </c>
    </row>
    <row r="19" ht="15.75" customHeight="1">
      <c r="A19" s="1122" t="s">
        <v>321</v>
      </c>
      <c r="B19" s="1148" t="s">
        <v>6828</v>
      </c>
      <c r="C19" s="1324">
        <v>0.05224537037037037</v>
      </c>
      <c r="D19" s="1044" t="s">
        <v>9939</v>
      </c>
      <c r="E19" s="1337" t="s">
        <v>9827</v>
      </c>
      <c r="F19" s="1044" t="s">
        <v>9940</v>
      </c>
      <c r="G19" s="1044" t="s">
        <v>9941</v>
      </c>
      <c r="H19" s="1044" t="s">
        <v>9942</v>
      </c>
      <c r="I19" s="1332" t="s">
        <v>9831</v>
      </c>
      <c r="J19" s="1044" t="s">
        <v>9943</v>
      </c>
      <c r="K19" s="1039" t="s">
        <v>9944</v>
      </c>
      <c r="L19" s="1044" t="s">
        <v>9945</v>
      </c>
      <c r="M19" s="1322">
        <v>0.053043981481481484</v>
      </c>
      <c r="N19" s="1323" t="str">
        <f>TEXT(M19-C19, "m:ss")</f>
        <v>1:09</v>
      </c>
      <c r="O19" s="1044" t="s">
        <v>9946</v>
      </c>
    </row>
    <row r="20" ht="15.75" customHeight="1">
      <c r="A20" s="1046" t="s">
        <v>6404</v>
      </c>
      <c r="B20" s="1148" t="s">
        <v>6799</v>
      </c>
      <c r="C20" s="1320">
        <v>0.05268518518518518</v>
      </c>
      <c r="D20" s="1331" t="s">
        <v>9947</v>
      </c>
      <c r="E20" s="1042" t="s">
        <v>9948</v>
      </c>
      <c r="F20" s="1044" t="s">
        <v>9949</v>
      </c>
      <c r="G20" s="1044" t="s">
        <v>9950</v>
      </c>
      <c r="H20" s="1044" t="s">
        <v>9951</v>
      </c>
      <c r="I20" s="1044" t="s">
        <v>9952</v>
      </c>
      <c r="J20" s="1044" t="s">
        <v>9953</v>
      </c>
      <c r="K20" s="1044" t="s">
        <v>9954</v>
      </c>
      <c r="L20" s="1044" t="s">
        <v>7989</v>
      </c>
      <c r="M20" s="1322">
        <v>0.05331018518518518</v>
      </c>
      <c r="N20" s="1338">
        <v>0.03611111111111111</v>
      </c>
      <c r="O20" s="1044" t="s">
        <v>9955</v>
      </c>
    </row>
    <row r="21" ht="15.75" customHeight="1">
      <c r="A21" s="1046" t="s">
        <v>2399</v>
      </c>
      <c r="B21" s="1148" t="s">
        <v>6799</v>
      </c>
      <c r="C21" s="1339">
        <v>0.05282407407407407</v>
      </c>
      <c r="D21" s="1044" t="s">
        <v>9956</v>
      </c>
      <c r="E21" s="1042" t="s">
        <v>9957</v>
      </c>
      <c r="F21" s="1044" t="s">
        <v>9958</v>
      </c>
      <c r="G21" s="1044" t="s">
        <v>9959</v>
      </c>
      <c r="H21" s="1044" t="s">
        <v>9960</v>
      </c>
      <c r="I21" s="1044" t="s">
        <v>9961</v>
      </c>
      <c r="J21" s="1044" t="s">
        <v>9962</v>
      </c>
      <c r="K21" s="1044" t="s">
        <v>9963</v>
      </c>
      <c r="L21" s="1044" t="s">
        <v>8149</v>
      </c>
      <c r="M21" s="1322">
        <v>0.054224537037037036</v>
      </c>
      <c r="N21" s="1323" t="str">
        <f t="shared" ref="N21:N23" si="2">TEXT(M21-C21, "m:ss")</f>
        <v>2:01</v>
      </c>
      <c r="O21" s="1044" t="s">
        <v>9964</v>
      </c>
    </row>
    <row r="22" ht="15.75" customHeight="1">
      <c r="A22" s="1122" t="s">
        <v>2212</v>
      </c>
      <c r="B22" s="1148" t="s">
        <v>6828</v>
      </c>
      <c r="C22" s="1324">
        <v>0.05292824074074074</v>
      </c>
      <c r="D22" s="1044" t="s">
        <v>9965</v>
      </c>
      <c r="E22" s="1325" t="s">
        <v>9966</v>
      </c>
      <c r="F22" s="1044" t="s">
        <v>9852</v>
      </c>
      <c r="G22" s="1044" t="s">
        <v>9967</v>
      </c>
      <c r="H22" s="1044" t="s">
        <v>9968</v>
      </c>
      <c r="I22" s="1044" t="s">
        <v>9969</v>
      </c>
      <c r="J22" s="1044" t="s">
        <v>9970</v>
      </c>
      <c r="K22" s="1044" t="s">
        <v>9971</v>
      </c>
      <c r="L22" s="1044" t="s">
        <v>7861</v>
      </c>
      <c r="M22" s="1322">
        <v>0.054421296296296294</v>
      </c>
      <c r="N22" s="1323" t="str">
        <f t="shared" si="2"/>
        <v>2:09</v>
      </c>
      <c r="O22" s="1044" t="s">
        <v>9972</v>
      </c>
    </row>
    <row r="23" ht="16.5" customHeight="1">
      <c r="A23" s="1329" t="s">
        <v>2873</v>
      </c>
      <c r="B23" s="1148" t="s">
        <v>6799</v>
      </c>
      <c r="C23" s="1324">
        <v>0.05354166666666667</v>
      </c>
      <c r="D23" s="1044" t="s">
        <v>9973</v>
      </c>
      <c r="E23" s="1042" t="s">
        <v>9974</v>
      </c>
      <c r="F23" s="1044" t="s">
        <v>9975</v>
      </c>
      <c r="G23" s="1044" t="s">
        <v>9976</v>
      </c>
      <c r="H23" s="1044" t="s">
        <v>9977</v>
      </c>
      <c r="I23" s="1044" t="s">
        <v>7200</v>
      </c>
      <c r="J23" s="1044" t="s">
        <v>9978</v>
      </c>
      <c r="K23" s="1044" t="s">
        <v>9979</v>
      </c>
      <c r="L23" s="1044" t="s">
        <v>8378</v>
      </c>
      <c r="M23" s="1322">
        <v>0.05430555555555556</v>
      </c>
      <c r="N23" s="1323" t="str">
        <f t="shared" si="2"/>
        <v>1:06</v>
      </c>
      <c r="O23" s="1044" t="s">
        <v>9845</v>
      </c>
    </row>
    <row r="24" ht="15.75" customHeight="1">
      <c r="A24" s="1122" t="s">
        <v>3282</v>
      </c>
      <c r="B24" s="1148" t="s">
        <v>6799</v>
      </c>
      <c r="C24" s="1324">
        <v>0.05364583333333333</v>
      </c>
      <c r="D24" s="1336" t="s">
        <v>9980</v>
      </c>
      <c r="E24" s="1042" t="s">
        <v>9981</v>
      </c>
      <c r="F24" s="1044" t="s">
        <v>9982</v>
      </c>
      <c r="G24" s="1340" t="s">
        <v>9983</v>
      </c>
      <c r="H24" s="1044" t="s">
        <v>9984</v>
      </c>
      <c r="I24" s="1044" t="s">
        <v>9985</v>
      </c>
      <c r="J24" s="1044" t="s">
        <v>9986</v>
      </c>
      <c r="K24" s="1044" t="s">
        <v>9987</v>
      </c>
      <c r="L24" s="1044" t="s">
        <v>8494</v>
      </c>
      <c r="M24" s="1322">
        <v>0.05510416666666667</v>
      </c>
      <c r="N24" s="1338">
        <v>0.0875</v>
      </c>
      <c r="O24" s="1044" t="s">
        <v>9988</v>
      </c>
    </row>
    <row r="25" ht="15.75" customHeight="1">
      <c r="A25" s="1122" t="s">
        <v>1389</v>
      </c>
      <c r="B25" s="1022" t="s">
        <v>6828</v>
      </c>
      <c r="C25" s="1324">
        <v>0.05378472222222222</v>
      </c>
      <c r="D25" s="1331" t="s">
        <v>9989</v>
      </c>
      <c r="E25" s="1042" t="s">
        <v>9990</v>
      </c>
      <c r="F25" s="1044" t="s">
        <v>9991</v>
      </c>
      <c r="G25" s="1044" t="s">
        <v>9992</v>
      </c>
      <c r="H25" s="1044" t="s">
        <v>9993</v>
      </c>
      <c r="I25" s="1044" t="s">
        <v>6447</v>
      </c>
      <c r="J25" s="1044" t="s">
        <v>9994</v>
      </c>
      <c r="K25" s="1044" t="s">
        <v>9995</v>
      </c>
      <c r="L25" s="1044" t="s">
        <v>7886</v>
      </c>
      <c r="M25" s="1322">
        <v>0.054560185185185184</v>
      </c>
      <c r="N25" s="1322"/>
      <c r="O25" s="1044"/>
    </row>
    <row r="26" ht="15.75" customHeight="1">
      <c r="A26" s="1122"/>
      <c r="B26" s="1027"/>
      <c r="C26" s="1341"/>
      <c r="D26" s="1183"/>
      <c r="E26" s="1325"/>
      <c r="F26" s="1044"/>
      <c r="G26" s="1044"/>
      <c r="H26" s="1044"/>
      <c r="I26" s="1044"/>
      <c r="J26" s="1044"/>
      <c r="K26" s="1044"/>
      <c r="L26" s="1044"/>
      <c r="M26" s="1322"/>
      <c r="N26" s="1322"/>
      <c r="O26" s="1044"/>
    </row>
    <row r="27" ht="15.0" customHeight="1">
      <c r="A27" s="1342"/>
      <c r="B27" s="1088"/>
      <c r="C27" s="1324"/>
      <c r="D27" s="1172"/>
      <c r="E27" s="1325"/>
      <c r="F27" s="1044"/>
      <c r="G27" s="1044"/>
      <c r="H27" s="1044"/>
      <c r="I27" s="1044"/>
      <c r="J27" s="1044"/>
      <c r="K27" s="1044"/>
      <c r="L27" s="1044"/>
      <c r="M27" s="1322"/>
      <c r="N27" s="1322"/>
      <c r="O27" s="1044"/>
    </row>
    <row r="28" ht="15.75" customHeight="1">
      <c r="A28" s="1026"/>
      <c r="B28" s="1113"/>
      <c r="C28" s="1324"/>
      <c r="D28" s="1183"/>
      <c r="E28" s="1325"/>
      <c r="F28" s="1044"/>
      <c r="G28" s="1044"/>
      <c r="H28" s="1044"/>
      <c r="I28" s="1044"/>
      <c r="J28" s="1044"/>
      <c r="K28" s="1044"/>
      <c r="L28" s="1044"/>
      <c r="M28" s="1322"/>
      <c r="N28" s="1322"/>
      <c r="O28" s="1044"/>
    </row>
    <row r="29" ht="15.75" customHeight="1">
      <c r="A29" s="1122"/>
      <c r="B29" s="1140"/>
      <c r="C29" s="1341"/>
      <c r="D29" s="1172"/>
      <c r="E29" s="1325"/>
      <c r="F29" s="1044"/>
      <c r="G29" s="1044"/>
      <c r="H29" s="1044"/>
      <c r="I29" s="1044"/>
      <c r="J29" s="1044"/>
      <c r="K29" s="1044"/>
      <c r="L29" s="1044"/>
      <c r="M29" s="1322"/>
      <c r="N29" s="1322"/>
      <c r="O29" s="1044"/>
    </row>
    <row r="30" ht="15.75" customHeight="1">
      <c r="A30" s="1046"/>
      <c r="B30" s="1140"/>
      <c r="C30" s="1343"/>
      <c r="D30" s="1183"/>
      <c r="E30" s="1325"/>
      <c r="F30" s="1044"/>
      <c r="G30" s="1044"/>
      <c r="H30" s="1044"/>
      <c r="I30" s="1044"/>
      <c r="J30" s="1044"/>
      <c r="K30" s="1044"/>
      <c r="L30" s="1044"/>
      <c r="M30" s="1322"/>
      <c r="N30" s="1322"/>
      <c r="O30" s="1044"/>
    </row>
    <row r="31" ht="15.75" customHeight="1">
      <c r="A31" s="1026"/>
      <c r="B31" s="1027"/>
      <c r="C31" s="1341"/>
      <c r="D31" s="1172"/>
      <c r="E31" s="1325"/>
      <c r="F31" s="1044"/>
      <c r="G31" s="1044"/>
      <c r="H31" s="1044"/>
      <c r="I31" s="1044"/>
      <c r="J31" s="1044"/>
      <c r="K31" s="1044"/>
      <c r="L31" s="1044"/>
      <c r="M31" s="1322"/>
      <c r="N31" s="1322"/>
      <c r="O31" s="1044"/>
    </row>
    <row r="32" ht="15.75" customHeight="1">
      <c r="A32" s="1081"/>
      <c r="B32" s="1027"/>
      <c r="C32" s="1320"/>
      <c r="D32" s="1183"/>
      <c r="E32" s="1325"/>
      <c r="F32" s="1044"/>
      <c r="G32" s="1044"/>
      <c r="H32" s="1044"/>
      <c r="I32" s="1044"/>
      <c r="J32" s="1044"/>
      <c r="K32" s="1044"/>
      <c r="L32" s="1044"/>
      <c r="M32" s="1322"/>
      <c r="N32" s="1322"/>
      <c r="O32" s="1044"/>
    </row>
    <row r="33" ht="15.75" customHeight="1">
      <c r="A33" s="1026"/>
      <c r="B33" s="1027"/>
      <c r="C33" s="1341"/>
      <c r="D33" s="1172"/>
      <c r="E33" s="1325"/>
      <c r="F33" s="1044"/>
      <c r="G33" s="1044"/>
      <c r="H33" s="1044"/>
      <c r="I33" s="1044"/>
      <c r="J33" s="1044"/>
      <c r="K33" s="1044"/>
      <c r="L33" s="1044"/>
      <c r="M33" s="1322"/>
      <c r="N33" s="1322"/>
      <c r="O33" s="1044"/>
    </row>
    <row r="34" ht="15.75" customHeight="1">
      <c r="A34" s="1081"/>
      <c r="B34" s="1027"/>
      <c r="C34" s="1343"/>
      <c r="D34" s="1183"/>
      <c r="E34" s="1325"/>
      <c r="F34" s="1044"/>
      <c r="G34" s="1044"/>
      <c r="H34" s="1044"/>
      <c r="I34" s="1044"/>
      <c r="J34" s="1044"/>
      <c r="K34" s="1044"/>
      <c r="L34" s="1044"/>
      <c r="M34" s="1322"/>
      <c r="N34" s="1322"/>
      <c r="O34" s="1044"/>
    </row>
    <row r="35" ht="15.75" customHeight="1">
      <c r="A35" s="1026"/>
      <c r="B35" s="1027"/>
      <c r="C35" s="1341"/>
      <c r="D35" s="1172"/>
      <c r="E35" s="1325"/>
      <c r="F35" s="1044"/>
      <c r="G35" s="1044"/>
      <c r="H35" s="1044"/>
      <c r="I35" s="1044"/>
      <c r="J35" s="1044"/>
      <c r="K35" s="1044"/>
      <c r="L35" s="1044"/>
      <c r="M35" s="1322"/>
      <c r="N35" s="1322"/>
      <c r="O35" s="1044"/>
    </row>
    <row r="36">
      <c r="A36" s="1333"/>
      <c r="B36" s="1344"/>
      <c r="C36" s="1320"/>
      <c r="D36" s="1183"/>
      <c r="E36" s="1325"/>
      <c r="F36" s="1044"/>
      <c r="G36" s="1044"/>
      <c r="H36" s="1044"/>
      <c r="I36" s="1044"/>
      <c r="J36" s="1044"/>
      <c r="K36" s="1044"/>
      <c r="L36" s="1044"/>
      <c r="M36" s="1322"/>
      <c r="N36" s="1322"/>
      <c r="O36" s="1044"/>
    </row>
    <row r="37" ht="15.75" customHeight="1">
      <c r="A37" s="1046"/>
      <c r="B37" s="1140"/>
      <c r="C37" s="1343"/>
      <c r="D37" s="1172"/>
      <c r="E37" s="1325"/>
      <c r="F37" s="1044"/>
      <c r="G37" s="1044"/>
      <c r="H37" s="1044"/>
      <c r="I37" s="1044"/>
      <c r="J37" s="1044"/>
      <c r="K37" s="1044"/>
      <c r="L37" s="1044"/>
      <c r="M37" s="1322"/>
      <c r="N37" s="1322"/>
      <c r="O37" s="1044"/>
    </row>
    <row r="38" ht="15.75" customHeight="1">
      <c r="A38" s="1122"/>
      <c r="B38" s="1088"/>
      <c r="C38" s="1341"/>
      <c r="D38" s="1183"/>
      <c r="E38" s="1325"/>
      <c r="F38" s="1044"/>
      <c r="G38" s="1044"/>
      <c r="H38" s="1044"/>
      <c r="I38" s="1044"/>
      <c r="J38" s="1044"/>
      <c r="K38" s="1044"/>
      <c r="L38" s="1044"/>
      <c r="M38" s="1322"/>
      <c r="N38" s="1322"/>
      <c r="O38" s="1044"/>
    </row>
    <row r="39">
      <c r="A39" s="1329"/>
      <c r="B39" s="1330"/>
      <c r="C39" s="1320"/>
      <c r="D39" s="1172"/>
      <c r="E39" s="1325"/>
      <c r="F39" s="1044"/>
      <c r="G39" s="1044"/>
      <c r="H39" s="1044"/>
      <c r="I39" s="1044"/>
      <c r="J39" s="1044"/>
      <c r="K39" s="1044"/>
      <c r="L39" s="1044"/>
      <c r="M39" s="1322"/>
      <c r="N39" s="1322"/>
      <c r="O39" s="1044"/>
    </row>
    <row r="40" ht="15.75" customHeight="1">
      <c r="A40" s="1081"/>
      <c r="B40" s="1088"/>
      <c r="C40" s="1320"/>
      <c r="D40" s="1183"/>
      <c r="E40" s="1325"/>
      <c r="F40" s="1044"/>
      <c r="G40" s="1044"/>
      <c r="H40" s="1044"/>
      <c r="I40" s="1044"/>
      <c r="J40" s="1044"/>
      <c r="K40" s="1044"/>
      <c r="L40" s="1044"/>
      <c r="M40" s="1322"/>
      <c r="N40" s="1322"/>
      <c r="O40" s="1044"/>
    </row>
    <row r="41">
      <c r="A41" s="1046"/>
      <c r="B41" s="1046"/>
      <c r="C41" s="1320"/>
      <c r="D41" s="1172"/>
      <c r="E41" s="1325"/>
      <c r="F41" s="1044"/>
      <c r="G41" s="1044"/>
      <c r="H41" s="1044"/>
      <c r="I41" s="1044"/>
      <c r="J41" s="1044"/>
      <c r="K41" s="1044"/>
      <c r="L41" s="1044"/>
      <c r="M41" s="1322"/>
      <c r="N41" s="1322"/>
      <c r="O41" s="1044"/>
    </row>
    <row r="42" ht="15.75" customHeight="1">
      <c r="A42" s="1026"/>
      <c r="B42" s="1088"/>
      <c r="C42" s="1341"/>
      <c r="D42" s="1183"/>
      <c r="E42" s="1325"/>
      <c r="F42" s="1044"/>
      <c r="G42" s="1044"/>
      <c r="H42" s="1044"/>
      <c r="I42" s="1044"/>
      <c r="J42" s="1044"/>
      <c r="K42" s="1044"/>
      <c r="L42" s="1044"/>
      <c r="M42" s="1322"/>
      <c r="N42" s="1322"/>
      <c r="O42" s="1044"/>
    </row>
    <row r="43" ht="15.75" customHeight="1">
      <c r="A43" s="1081"/>
      <c r="B43" s="1027"/>
      <c r="C43" s="1343"/>
      <c r="D43" s="1172"/>
      <c r="E43" s="1325"/>
      <c r="F43" s="1044"/>
      <c r="G43" s="1044"/>
      <c r="H43" s="1044"/>
      <c r="I43" s="1044"/>
      <c r="J43" s="1044"/>
      <c r="K43" s="1044"/>
      <c r="L43" s="1044"/>
      <c r="M43" s="1322"/>
      <c r="N43" s="1322"/>
      <c r="O43" s="1044"/>
    </row>
    <row r="44">
      <c r="A44" s="1333"/>
      <c r="B44" s="1344"/>
      <c r="C44" s="1320"/>
      <c r="D44" s="1183"/>
      <c r="E44" s="1325"/>
      <c r="F44" s="1044"/>
      <c r="G44" s="1044"/>
      <c r="H44" s="1044"/>
      <c r="I44" s="1044"/>
      <c r="J44" s="1044"/>
      <c r="K44" s="1044"/>
      <c r="L44" s="1044"/>
      <c r="M44" s="1322"/>
      <c r="N44" s="1322"/>
      <c r="O44" s="1044"/>
    </row>
    <row r="45" ht="15.75" customHeight="1">
      <c r="A45" s="1081"/>
      <c r="B45" s="1027"/>
      <c r="C45" s="1343"/>
      <c r="D45" s="1172"/>
      <c r="E45" s="1325"/>
      <c r="F45" s="1044"/>
      <c r="G45" s="1044"/>
      <c r="H45" s="1044"/>
      <c r="I45" s="1044"/>
      <c r="J45" s="1044"/>
      <c r="K45" s="1044"/>
      <c r="L45" s="1044"/>
      <c r="M45" s="1322"/>
      <c r="N45" s="1322"/>
      <c r="O45" s="1044"/>
    </row>
    <row r="46" ht="15.75" customHeight="1">
      <c r="A46" s="1026"/>
      <c r="B46" s="1027"/>
      <c r="C46" s="1341"/>
      <c r="D46" s="1183"/>
      <c r="E46" s="1325"/>
      <c r="F46" s="1044"/>
      <c r="G46" s="1044"/>
      <c r="H46" s="1044"/>
      <c r="I46" s="1044"/>
      <c r="J46" s="1044"/>
      <c r="K46" s="1044"/>
      <c r="L46" s="1044"/>
      <c r="M46" s="1322"/>
      <c r="N46" s="1322"/>
      <c r="O46" s="1044"/>
    </row>
    <row r="47" ht="15.75" customHeight="1">
      <c r="A47" s="1081"/>
      <c r="B47" s="1088"/>
      <c r="C47" s="1343"/>
      <c r="D47" s="1172"/>
      <c r="E47" s="1325"/>
      <c r="F47" s="1044"/>
      <c r="G47" s="1044"/>
      <c r="H47" s="1044"/>
      <c r="I47" s="1044"/>
      <c r="J47" s="1044"/>
      <c r="K47" s="1044"/>
      <c r="L47" s="1044"/>
      <c r="M47" s="1322"/>
      <c r="N47" s="1322"/>
      <c r="O47" s="1044"/>
    </row>
    <row r="48" ht="15.0" customHeight="1">
      <c r="A48" s="1026"/>
      <c r="B48" s="1088"/>
      <c r="C48" s="1341"/>
      <c r="D48" s="1183"/>
      <c r="E48" s="1325"/>
      <c r="F48" s="1044"/>
      <c r="G48" s="1044"/>
      <c r="H48" s="1044"/>
      <c r="I48" s="1044"/>
      <c r="J48" s="1044"/>
      <c r="K48" s="1044"/>
      <c r="L48" s="1044"/>
      <c r="M48" s="1322"/>
      <c r="N48" s="1322"/>
      <c r="O48" s="1044"/>
    </row>
    <row r="49" ht="15.75" customHeight="1">
      <c r="A49" s="1046"/>
      <c r="B49" s="1148"/>
      <c r="C49" s="1320"/>
      <c r="D49" s="1172"/>
      <c r="E49" s="1325"/>
      <c r="F49" s="1044"/>
      <c r="G49" s="1044"/>
      <c r="H49" s="1044"/>
      <c r="I49" s="1044"/>
      <c r="J49" s="1044"/>
      <c r="K49" s="1044"/>
      <c r="L49" s="1044"/>
      <c r="M49" s="1322"/>
      <c r="N49" s="1322"/>
      <c r="O49" s="1044"/>
    </row>
    <row r="50" ht="15.75" customHeight="1">
      <c r="A50" s="1081"/>
      <c r="B50" s="1140"/>
      <c r="C50" s="1343"/>
      <c r="D50" s="1183"/>
      <c r="E50" s="1325"/>
      <c r="F50" s="1044"/>
      <c r="G50" s="1044"/>
      <c r="H50" s="1044"/>
      <c r="I50" s="1044"/>
      <c r="J50" s="1044"/>
      <c r="K50" s="1044"/>
      <c r="L50" s="1044"/>
      <c r="M50" s="1322"/>
      <c r="N50" s="1322"/>
      <c r="O50" s="1044"/>
    </row>
    <row r="51">
      <c r="A51" s="1329"/>
      <c r="B51" s="1330"/>
      <c r="C51" s="1345"/>
      <c r="D51" s="1172"/>
      <c r="E51" s="1325"/>
      <c r="F51" s="1044"/>
      <c r="G51" s="1044"/>
      <c r="H51" s="1044"/>
      <c r="I51" s="1044"/>
      <c r="J51" s="1044"/>
      <c r="K51" s="1044"/>
      <c r="L51" s="1044"/>
      <c r="M51" s="1322"/>
      <c r="N51" s="1322"/>
      <c r="O51" s="1044"/>
    </row>
    <row r="52" ht="15.75" customHeight="1">
      <c r="A52" s="1026"/>
      <c r="B52" s="1027"/>
      <c r="C52" s="1341"/>
      <c r="D52" s="1183"/>
      <c r="E52" s="1325"/>
      <c r="F52" s="1044"/>
      <c r="G52" s="1044"/>
      <c r="H52" s="1044"/>
      <c r="I52" s="1044"/>
      <c r="J52" s="1044"/>
      <c r="K52" s="1044"/>
      <c r="L52" s="1044"/>
      <c r="M52" s="1322"/>
      <c r="N52" s="1322"/>
      <c r="O52" s="1044"/>
    </row>
    <row r="53" ht="15.75" customHeight="1">
      <c r="A53" s="1081"/>
      <c r="B53" s="1027"/>
      <c r="C53" s="1343"/>
      <c r="D53" s="1172"/>
      <c r="E53" s="1325"/>
      <c r="F53" s="1044"/>
      <c r="G53" s="1044"/>
      <c r="H53" s="1044"/>
      <c r="I53" s="1044"/>
      <c r="J53" s="1044"/>
      <c r="K53" s="1044"/>
      <c r="L53" s="1044"/>
      <c r="M53" s="1322"/>
      <c r="N53" s="1322"/>
      <c r="O53" s="1044"/>
    </row>
    <row r="54" ht="15.75" customHeight="1">
      <c r="A54" s="1333"/>
      <c r="B54" s="1344"/>
      <c r="C54" s="1320"/>
      <c r="D54" s="1183"/>
      <c r="E54" s="1325"/>
      <c r="F54" s="1044"/>
      <c r="G54" s="1044"/>
      <c r="H54" s="1044"/>
      <c r="I54" s="1044"/>
      <c r="J54" s="1044"/>
      <c r="K54" s="1044"/>
      <c r="L54" s="1044"/>
      <c r="M54" s="1322"/>
      <c r="N54" s="1322"/>
      <c r="O54" s="1044"/>
    </row>
    <row r="55" ht="15.75" customHeight="1">
      <c r="A55" s="1026"/>
      <c r="B55" s="1088"/>
      <c r="C55" s="1341"/>
      <c r="D55" s="1172"/>
      <c r="E55" s="1325"/>
      <c r="F55" s="1044"/>
      <c r="G55" s="1044"/>
      <c r="H55" s="1044"/>
      <c r="I55" s="1044"/>
      <c r="J55" s="1044"/>
      <c r="K55" s="1044"/>
      <c r="L55" s="1044"/>
      <c r="M55" s="1322"/>
      <c r="N55" s="1322"/>
      <c r="O55" s="1044"/>
    </row>
    <row r="56" ht="15.75" customHeight="1">
      <c r="A56" s="1081"/>
      <c r="B56" s="1140"/>
      <c r="C56" s="1343"/>
      <c r="D56" s="1183"/>
      <c r="E56" s="1325"/>
      <c r="F56" s="1044"/>
      <c r="G56" s="1044"/>
      <c r="H56" s="1044"/>
      <c r="I56" s="1044"/>
      <c r="J56" s="1044"/>
      <c r="K56" s="1044"/>
      <c r="L56" s="1044"/>
      <c r="M56" s="1322"/>
      <c r="N56" s="1322"/>
      <c r="O56" s="1044"/>
    </row>
    <row r="57" ht="15.75" customHeight="1">
      <c r="A57" s="1333"/>
      <c r="B57" s="1148"/>
      <c r="C57" s="1320"/>
      <c r="D57" s="1172"/>
      <c r="E57" s="1325"/>
      <c r="F57" s="1044"/>
      <c r="G57" s="1044"/>
      <c r="H57" s="1044"/>
      <c r="I57" s="1044"/>
      <c r="J57" s="1044"/>
      <c r="K57" s="1044"/>
      <c r="L57" s="1044"/>
      <c r="M57" s="1322"/>
      <c r="N57" s="1322"/>
      <c r="O57" s="1044"/>
    </row>
    <row r="58" ht="15.75" customHeight="1">
      <c r="A58" s="1046"/>
      <c r="B58" s="1113"/>
      <c r="C58" s="1320"/>
      <c r="D58" s="1183"/>
      <c r="E58" s="1325"/>
      <c r="F58" s="1044"/>
      <c r="G58" s="1044"/>
      <c r="H58" s="1044"/>
      <c r="I58" s="1044"/>
      <c r="J58" s="1044"/>
      <c r="K58" s="1044"/>
      <c r="L58" s="1044"/>
      <c r="M58" s="1322"/>
      <c r="N58" s="1322"/>
      <c r="O58" s="1044"/>
    </row>
    <row r="59" ht="15.75" customHeight="1">
      <c r="A59" s="1333"/>
      <c r="B59" s="1344"/>
      <c r="C59" s="1320"/>
      <c r="D59" s="1172"/>
      <c r="E59" s="1325"/>
      <c r="F59" s="1044"/>
      <c r="G59" s="1044"/>
      <c r="H59" s="1044"/>
      <c r="I59" s="1044"/>
      <c r="J59" s="1044"/>
      <c r="K59" s="1044"/>
      <c r="L59" s="1044"/>
      <c r="M59" s="1322"/>
      <c r="N59" s="1322"/>
      <c r="O59" s="1044"/>
    </row>
    <row r="60" ht="15.75" customHeight="1">
      <c r="A60" s="1081"/>
      <c r="B60" s="1140"/>
      <c r="C60" s="1343"/>
      <c r="D60" s="1183"/>
      <c r="E60" s="1325"/>
      <c r="F60" s="1044"/>
      <c r="G60" s="1044"/>
      <c r="H60" s="1044"/>
      <c r="I60" s="1044"/>
      <c r="J60" s="1044"/>
      <c r="K60" s="1044"/>
      <c r="L60" s="1044"/>
      <c r="M60" s="1322"/>
      <c r="N60" s="1322"/>
      <c r="O60" s="1044"/>
    </row>
    <row r="61" ht="16.5" customHeight="1">
      <c r="A61" s="1026"/>
      <c r="B61" s="1140"/>
      <c r="C61" s="1341"/>
      <c r="D61" s="1172"/>
      <c r="E61" s="1325"/>
      <c r="F61" s="1044"/>
      <c r="G61" s="1044"/>
      <c r="H61" s="1044"/>
      <c r="I61" s="1044"/>
      <c r="J61" s="1044"/>
      <c r="K61" s="1044"/>
      <c r="L61" s="1044"/>
      <c r="M61" s="1322"/>
      <c r="N61" s="1322"/>
      <c r="O61" s="1044"/>
    </row>
    <row r="62">
      <c r="A62" s="1333"/>
      <c r="B62" s="1344"/>
      <c r="C62" s="1324"/>
      <c r="D62" s="1183"/>
      <c r="E62" s="1325"/>
      <c r="F62" s="1044"/>
      <c r="G62" s="1044"/>
      <c r="H62" s="1044"/>
      <c r="I62" s="1044"/>
      <c r="J62" s="1044"/>
      <c r="K62" s="1044"/>
      <c r="L62" s="1044"/>
      <c r="M62" s="1322"/>
      <c r="N62" s="1322"/>
      <c r="O62" s="1044"/>
    </row>
    <row r="63" ht="17.25" customHeight="1">
      <c r="A63" s="1122"/>
      <c r="B63" s="1113"/>
      <c r="C63" s="1324"/>
      <c r="D63" s="1172"/>
      <c r="E63" s="1325"/>
      <c r="F63" s="1044"/>
      <c r="G63" s="1044"/>
      <c r="H63" s="1044"/>
      <c r="I63" s="1044"/>
      <c r="J63" s="1044"/>
      <c r="K63" s="1044"/>
      <c r="L63" s="1044"/>
      <c r="M63" s="1322"/>
      <c r="N63" s="1322"/>
      <c r="O63" s="1044"/>
    </row>
    <row r="64">
      <c r="A64" s="1329"/>
      <c r="B64" s="1133"/>
      <c r="C64" s="1324"/>
      <c r="D64" s="1183"/>
      <c r="E64" s="1325"/>
      <c r="F64" s="1044"/>
      <c r="G64" s="1044"/>
      <c r="H64" s="1044"/>
      <c r="I64" s="1044"/>
      <c r="J64" s="1044"/>
      <c r="K64" s="1044"/>
      <c r="L64" s="1044"/>
      <c r="M64" s="1322"/>
      <c r="N64" s="1322"/>
      <c r="O64" s="1044"/>
    </row>
    <row r="65">
      <c r="A65" s="1333"/>
      <c r="B65" s="1344"/>
      <c r="C65" s="1320"/>
      <c r="D65" s="1044"/>
      <c r="E65" s="1325"/>
      <c r="F65" s="1044"/>
      <c r="G65" s="1044"/>
      <c r="H65" s="1044"/>
      <c r="I65" s="1044"/>
      <c r="J65" s="1044"/>
      <c r="K65" s="1044"/>
      <c r="L65" s="1044"/>
      <c r="M65" s="1322"/>
      <c r="N65" s="1322"/>
      <c r="O65" s="1044"/>
    </row>
    <row r="66">
      <c r="A66" s="1081"/>
      <c r="B66" s="1088"/>
      <c r="C66" s="1343"/>
      <c r="D66" s="1044"/>
      <c r="E66" s="1325"/>
      <c r="F66" s="1044"/>
      <c r="G66" s="1044"/>
      <c r="H66" s="1044"/>
      <c r="I66" s="1044"/>
      <c r="J66" s="1044"/>
      <c r="K66" s="1044"/>
      <c r="L66" s="1044"/>
      <c r="M66" s="1322"/>
      <c r="N66" s="1322"/>
      <c r="O66" s="1044"/>
    </row>
    <row r="67">
      <c r="A67" s="1046"/>
      <c r="B67" s="1133"/>
      <c r="C67" s="1320"/>
      <c r="D67" s="1044"/>
      <c r="E67" s="1325"/>
      <c r="F67" s="1044"/>
      <c r="G67" s="1044"/>
      <c r="H67" s="1044"/>
      <c r="I67" s="1044"/>
      <c r="J67" s="1044"/>
      <c r="K67" s="1044"/>
      <c r="L67" s="1044"/>
      <c r="M67" s="1322"/>
      <c r="N67" s="1322"/>
      <c r="O67" s="1044"/>
    </row>
    <row r="68" ht="17.25" customHeight="1">
      <c r="A68" s="1329"/>
      <c r="B68" s="1088"/>
      <c r="C68" s="1324"/>
      <c r="D68" s="1044"/>
      <c r="E68" s="1325"/>
      <c r="F68" s="1044"/>
      <c r="G68" s="1044"/>
      <c r="H68" s="1044"/>
      <c r="I68" s="1044"/>
      <c r="J68" s="1044"/>
      <c r="K68" s="1044"/>
      <c r="L68" s="1044"/>
      <c r="M68" s="1322"/>
      <c r="N68" s="1322"/>
      <c r="O68" s="1044"/>
    </row>
    <row r="69">
      <c r="A69" s="1346"/>
      <c r="B69" s="1330"/>
      <c r="C69" s="1347"/>
      <c r="D69" s="1348"/>
      <c r="E69" s="1349"/>
      <c r="F69" s="1350"/>
      <c r="G69" s="1350"/>
      <c r="H69" s="1351"/>
      <c r="I69" s="1351"/>
      <c r="J69" s="1351"/>
      <c r="K69" s="1351"/>
      <c r="L69" s="1351"/>
      <c r="M69" s="1347"/>
      <c r="N69" s="1347"/>
      <c r="O69" s="1352"/>
    </row>
    <row r="70">
      <c r="A70" s="1353"/>
      <c r="B70" s="1354"/>
      <c r="C70" s="1355"/>
      <c r="D70" s="1348"/>
      <c r="E70" s="1356"/>
      <c r="F70" s="1357"/>
      <c r="G70" s="1358"/>
      <c r="H70" s="1359"/>
      <c r="I70" s="1360"/>
      <c r="J70" s="1361"/>
      <c r="K70" s="1362"/>
      <c r="L70" s="1357"/>
      <c r="M70" s="1363"/>
      <c r="N70" s="1363"/>
      <c r="O70" s="1364"/>
    </row>
    <row r="71">
      <c r="A71" s="1346"/>
      <c r="B71" s="1351"/>
      <c r="C71" s="1347"/>
      <c r="D71" s="1348"/>
      <c r="E71" s="1365"/>
      <c r="F71" s="1351"/>
      <c r="G71" s="1351"/>
      <c r="H71" s="1351"/>
      <c r="I71" s="1351"/>
      <c r="J71" s="1351"/>
      <c r="K71" s="1351"/>
      <c r="L71" s="1351"/>
      <c r="M71" s="1347"/>
      <c r="N71" s="1347"/>
      <c r="O71" s="1352"/>
    </row>
    <row r="72">
      <c r="A72" s="1353"/>
      <c r="B72" s="1354"/>
      <c r="C72" s="1355"/>
      <c r="D72" s="1348"/>
      <c r="E72" s="1356"/>
      <c r="F72" s="1357"/>
      <c r="G72" s="1358"/>
      <c r="H72" s="1359"/>
      <c r="I72" s="1360"/>
      <c r="J72" s="1361"/>
      <c r="K72" s="1362"/>
      <c r="L72" s="1357"/>
      <c r="M72" s="1363"/>
      <c r="N72" s="1363"/>
      <c r="O72" s="1364"/>
    </row>
    <row r="73">
      <c r="A73" s="1346"/>
      <c r="B73" s="1351"/>
      <c r="C73" s="1347"/>
      <c r="D73" s="1348"/>
      <c r="E73" s="1365"/>
      <c r="F73" s="1351"/>
      <c r="G73" s="1351"/>
      <c r="H73" s="1351"/>
      <c r="I73" s="1351"/>
      <c r="J73" s="1351"/>
      <c r="K73" s="1351"/>
      <c r="L73" s="1351"/>
      <c r="M73" s="1347"/>
      <c r="N73" s="1347"/>
      <c r="O73" s="1352"/>
    </row>
    <row r="74">
      <c r="A74" s="1353"/>
      <c r="B74" s="1354"/>
      <c r="C74" s="1355"/>
      <c r="D74" s="1348"/>
      <c r="E74" s="1356"/>
      <c r="F74" s="1357"/>
      <c r="G74" s="1358"/>
      <c r="H74" s="1359"/>
      <c r="I74" s="1360"/>
      <c r="J74" s="1361"/>
      <c r="K74" s="1362"/>
      <c r="L74" s="1357"/>
      <c r="M74" s="1363"/>
      <c r="N74" s="1363"/>
      <c r="O74" s="1364"/>
    </row>
    <row r="75">
      <c r="A75" s="1346"/>
      <c r="B75" s="1351"/>
      <c r="C75" s="1347"/>
      <c r="D75" s="1348"/>
      <c r="E75" s="1365"/>
      <c r="F75" s="1351"/>
      <c r="G75" s="1351"/>
      <c r="H75" s="1351"/>
      <c r="I75" s="1351"/>
      <c r="J75" s="1351"/>
      <c r="K75" s="1351"/>
      <c r="L75" s="1351"/>
      <c r="M75" s="1347"/>
      <c r="N75" s="1347"/>
      <c r="O75" s="1352"/>
    </row>
    <row r="76">
      <c r="A76" s="1353"/>
      <c r="B76" s="1354"/>
      <c r="C76" s="1355"/>
      <c r="D76" s="1348"/>
      <c r="E76" s="1356"/>
      <c r="F76" s="1357"/>
      <c r="G76" s="1358"/>
      <c r="H76" s="1359"/>
      <c r="I76" s="1360"/>
      <c r="J76" s="1361"/>
      <c r="K76" s="1362"/>
      <c r="L76" s="1357"/>
      <c r="M76" s="1363"/>
      <c r="N76" s="1363"/>
      <c r="O76" s="1364"/>
    </row>
    <row r="77">
      <c r="A77" s="1346"/>
      <c r="B77" s="1351"/>
      <c r="C77" s="1347"/>
      <c r="D77" s="1348"/>
      <c r="E77" s="1365"/>
      <c r="F77" s="1351"/>
      <c r="G77" s="1351"/>
      <c r="H77" s="1351"/>
      <c r="I77" s="1351"/>
      <c r="J77" s="1351"/>
      <c r="K77" s="1351"/>
      <c r="L77" s="1351"/>
      <c r="M77" s="1347"/>
      <c r="N77" s="1347"/>
      <c r="O77" s="1352"/>
    </row>
    <row r="78">
      <c r="A78" s="1353"/>
      <c r="B78" s="1354"/>
      <c r="C78" s="1355"/>
      <c r="D78" s="1348"/>
      <c r="E78" s="1356"/>
      <c r="F78" s="1357"/>
      <c r="G78" s="1358"/>
      <c r="H78" s="1359"/>
      <c r="I78" s="1360"/>
      <c r="J78" s="1361"/>
      <c r="K78" s="1362"/>
      <c r="L78" s="1357"/>
      <c r="M78" s="1363"/>
      <c r="N78" s="1363"/>
      <c r="O78" s="1364"/>
    </row>
    <row r="79">
      <c r="A79" s="1346"/>
      <c r="B79" s="1351"/>
      <c r="C79" s="1347"/>
      <c r="D79" s="1348"/>
      <c r="E79" s="1365"/>
      <c r="F79" s="1351"/>
      <c r="G79" s="1351"/>
      <c r="H79" s="1351"/>
      <c r="I79" s="1351"/>
      <c r="J79" s="1351"/>
      <c r="K79" s="1351"/>
      <c r="L79" s="1351"/>
      <c r="M79" s="1347"/>
      <c r="N79" s="1347"/>
      <c r="O79" s="1352"/>
    </row>
    <row r="80">
      <c r="A80" s="1353"/>
      <c r="B80" s="1354"/>
      <c r="C80" s="1355"/>
      <c r="D80" s="1348"/>
      <c r="E80" s="1356"/>
      <c r="F80" s="1357"/>
      <c r="G80" s="1358"/>
      <c r="H80" s="1359"/>
      <c r="I80" s="1360"/>
      <c r="J80" s="1361"/>
      <c r="K80" s="1362"/>
      <c r="L80" s="1357"/>
      <c r="M80" s="1363"/>
      <c r="N80" s="1363"/>
      <c r="O80" s="1364"/>
    </row>
    <row r="81">
      <c r="A81" s="1346"/>
      <c r="B81" s="1351"/>
      <c r="C81" s="1347"/>
      <c r="D81" s="1348"/>
      <c r="E81" s="1365"/>
      <c r="F81" s="1351"/>
      <c r="G81" s="1351"/>
      <c r="H81" s="1351"/>
      <c r="I81" s="1351"/>
      <c r="J81" s="1351"/>
      <c r="K81" s="1351"/>
      <c r="L81" s="1351"/>
      <c r="M81" s="1347"/>
      <c r="N81" s="1347"/>
      <c r="O81" s="1352"/>
    </row>
    <row r="82">
      <c r="A82" s="1353"/>
      <c r="B82" s="1354"/>
      <c r="C82" s="1355"/>
      <c r="D82" s="1348"/>
      <c r="E82" s="1356"/>
      <c r="F82" s="1357"/>
      <c r="G82" s="1358"/>
      <c r="H82" s="1359"/>
      <c r="I82" s="1360"/>
      <c r="J82" s="1361"/>
      <c r="K82" s="1362"/>
      <c r="L82" s="1357"/>
      <c r="M82" s="1363"/>
      <c r="N82" s="1363"/>
      <c r="O82" s="1364"/>
    </row>
    <row r="83">
      <c r="A83" s="1346"/>
      <c r="B83" s="1351"/>
      <c r="C83" s="1347"/>
      <c r="D83" s="1348"/>
      <c r="E83" s="1365"/>
      <c r="F83" s="1351"/>
      <c r="G83" s="1351"/>
      <c r="H83" s="1351"/>
      <c r="I83" s="1351"/>
      <c r="J83" s="1351"/>
      <c r="K83" s="1351"/>
      <c r="L83" s="1351"/>
      <c r="M83" s="1347"/>
      <c r="N83" s="1347"/>
      <c r="O83" s="1352"/>
    </row>
    <row r="84">
      <c r="A84" s="1353"/>
      <c r="B84" s="1354"/>
      <c r="C84" s="1355"/>
      <c r="D84" s="1348"/>
      <c r="E84" s="1356"/>
      <c r="F84" s="1357"/>
      <c r="G84" s="1358"/>
      <c r="H84" s="1359"/>
      <c r="I84" s="1360"/>
      <c r="J84" s="1361"/>
      <c r="K84" s="1362"/>
      <c r="L84" s="1357"/>
      <c r="M84" s="1363"/>
      <c r="N84" s="1363"/>
      <c r="O84" s="1364"/>
    </row>
    <row r="85">
      <c r="A85" s="1346"/>
      <c r="B85" s="1351"/>
      <c r="C85" s="1347"/>
      <c r="D85" s="1348"/>
      <c r="E85" s="1365"/>
      <c r="F85" s="1351"/>
      <c r="G85" s="1351"/>
      <c r="H85" s="1351"/>
      <c r="I85" s="1351"/>
      <c r="J85" s="1351"/>
      <c r="K85" s="1351"/>
      <c r="L85" s="1351"/>
      <c r="M85" s="1347"/>
      <c r="N85" s="1347"/>
      <c r="O85" s="1352"/>
    </row>
    <row r="86">
      <c r="A86" s="1353"/>
      <c r="B86" s="1354"/>
      <c r="C86" s="1355"/>
      <c r="D86" s="1348"/>
      <c r="E86" s="1356"/>
      <c r="F86" s="1357"/>
      <c r="G86" s="1358"/>
      <c r="H86" s="1359"/>
      <c r="I86" s="1360"/>
      <c r="J86" s="1361"/>
      <c r="K86" s="1362"/>
      <c r="L86" s="1357"/>
      <c r="M86" s="1363"/>
      <c r="N86" s="1363"/>
      <c r="O86" s="1364"/>
    </row>
    <row r="87">
      <c r="A87" s="1346"/>
      <c r="B87" s="1351"/>
      <c r="C87" s="1347"/>
      <c r="D87" s="1348"/>
      <c r="E87" s="1365"/>
      <c r="F87" s="1351"/>
      <c r="G87" s="1351"/>
      <c r="H87" s="1351"/>
      <c r="I87" s="1351"/>
      <c r="J87" s="1351"/>
      <c r="K87" s="1351"/>
      <c r="L87" s="1351"/>
      <c r="M87" s="1347"/>
      <c r="N87" s="1347"/>
      <c r="O87" s="1352"/>
    </row>
    <row r="88">
      <c r="A88" s="1353"/>
      <c r="B88" s="1354"/>
      <c r="C88" s="1355"/>
      <c r="D88" s="1348"/>
      <c r="E88" s="1356"/>
      <c r="F88" s="1357"/>
      <c r="G88" s="1358"/>
      <c r="H88" s="1359"/>
      <c r="I88" s="1360"/>
      <c r="J88" s="1361"/>
      <c r="K88" s="1362"/>
      <c r="L88" s="1357"/>
      <c r="M88" s="1363"/>
      <c r="N88" s="1363"/>
      <c r="O88" s="1364"/>
    </row>
    <row r="89">
      <c r="A89" s="1346"/>
      <c r="B89" s="1351"/>
      <c r="C89" s="1347"/>
      <c r="D89" s="1348"/>
      <c r="E89" s="1365"/>
      <c r="F89" s="1351"/>
      <c r="G89" s="1351"/>
      <c r="H89" s="1351"/>
      <c r="I89" s="1351"/>
      <c r="J89" s="1351"/>
      <c r="K89" s="1351"/>
      <c r="L89" s="1351"/>
      <c r="M89" s="1347"/>
      <c r="N89" s="1347"/>
      <c r="O89" s="1352"/>
    </row>
    <row r="90">
      <c r="A90" s="1353"/>
      <c r="B90" s="1354"/>
      <c r="C90" s="1355"/>
      <c r="D90" s="1348"/>
      <c r="E90" s="1356"/>
      <c r="F90" s="1357"/>
      <c r="G90" s="1358"/>
      <c r="H90" s="1359"/>
      <c r="I90" s="1360"/>
      <c r="J90" s="1361"/>
      <c r="K90" s="1362"/>
      <c r="L90" s="1357"/>
      <c r="M90" s="1363"/>
      <c r="N90" s="1363"/>
      <c r="O90" s="1364"/>
    </row>
    <row r="91">
      <c r="A91" s="1346"/>
      <c r="B91" s="1351"/>
      <c r="C91" s="1347"/>
      <c r="D91" s="1348"/>
      <c r="E91" s="1365"/>
      <c r="F91" s="1351"/>
      <c r="G91" s="1351"/>
      <c r="H91" s="1351"/>
      <c r="I91" s="1351"/>
      <c r="J91" s="1351"/>
      <c r="K91" s="1351"/>
      <c r="L91" s="1351"/>
      <c r="M91" s="1347"/>
      <c r="N91" s="1347"/>
      <c r="O91" s="1352"/>
    </row>
    <row r="92">
      <c r="A92" s="1353"/>
      <c r="B92" s="1354"/>
      <c r="C92" s="1355"/>
      <c r="D92" s="1348"/>
      <c r="E92" s="1356"/>
      <c r="F92" s="1357"/>
      <c r="G92" s="1358"/>
      <c r="H92" s="1359"/>
      <c r="I92" s="1360"/>
      <c r="J92" s="1361"/>
      <c r="K92" s="1362"/>
      <c r="L92" s="1357"/>
      <c r="M92" s="1363"/>
      <c r="N92" s="1363"/>
      <c r="O92" s="1364"/>
    </row>
    <row r="93">
      <c r="A93" s="1346"/>
      <c r="B93" s="1351"/>
      <c r="C93" s="1347"/>
      <c r="D93" s="1348"/>
      <c r="E93" s="1365"/>
      <c r="F93" s="1351"/>
      <c r="G93" s="1351"/>
      <c r="H93" s="1351"/>
      <c r="I93" s="1351"/>
      <c r="J93" s="1351"/>
      <c r="K93" s="1351"/>
      <c r="L93" s="1351"/>
      <c r="M93" s="1347"/>
      <c r="N93" s="1347"/>
      <c r="O93" s="1352"/>
    </row>
    <row r="94">
      <c r="A94" s="1353"/>
      <c r="B94" s="1354"/>
      <c r="C94" s="1355"/>
      <c r="D94" s="1348"/>
      <c r="E94" s="1356"/>
      <c r="F94" s="1357"/>
      <c r="G94" s="1358"/>
      <c r="H94" s="1359"/>
      <c r="I94" s="1360"/>
      <c r="J94" s="1361"/>
      <c r="K94" s="1362"/>
      <c r="L94" s="1357"/>
      <c r="M94" s="1363"/>
      <c r="N94" s="1363"/>
      <c r="O94" s="1364"/>
    </row>
    <row r="95">
      <c r="A95" s="1346"/>
      <c r="B95" s="1351"/>
      <c r="C95" s="1347"/>
      <c r="D95" s="1348"/>
      <c r="E95" s="1365"/>
      <c r="F95" s="1351"/>
      <c r="G95" s="1351"/>
      <c r="H95" s="1351"/>
      <c r="I95" s="1351"/>
      <c r="J95" s="1351"/>
      <c r="K95" s="1351"/>
      <c r="L95" s="1351"/>
      <c r="M95" s="1347"/>
      <c r="N95" s="1347"/>
      <c r="O95" s="1352"/>
    </row>
    <row r="96">
      <c r="A96" s="1353"/>
      <c r="B96" s="1354"/>
      <c r="C96" s="1355"/>
      <c r="D96" s="1348"/>
      <c r="E96" s="1356"/>
      <c r="F96" s="1357"/>
      <c r="G96" s="1358"/>
      <c r="H96" s="1359"/>
      <c r="I96" s="1360"/>
      <c r="J96" s="1361"/>
      <c r="K96" s="1362"/>
      <c r="L96" s="1357"/>
      <c r="M96" s="1363"/>
      <c r="N96" s="1363"/>
      <c r="O96" s="1364"/>
    </row>
    <row r="97">
      <c r="A97" s="1346"/>
      <c r="B97" s="1351"/>
      <c r="C97" s="1347"/>
      <c r="D97" s="1348"/>
      <c r="E97" s="1365"/>
      <c r="F97" s="1351"/>
      <c r="G97" s="1351"/>
      <c r="H97" s="1351"/>
      <c r="I97" s="1351"/>
      <c r="J97" s="1351"/>
      <c r="K97" s="1351"/>
      <c r="L97" s="1351"/>
      <c r="M97" s="1347"/>
      <c r="N97" s="1347"/>
      <c r="O97" s="1352"/>
    </row>
    <row r="98">
      <c r="A98" s="1353"/>
      <c r="B98" s="1354"/>
      <c r="C98" s="1355"/>
      <c r="D98" s="1360"/>
      <c r="E98" s="1356"/>
      <c r="F98" s="1357"/>
      <c r="G98" s="1358"/>
      <c r="H98" s="1359"/>
      <c r="I98" s="1360"/>
      <c r="J98" s="1361"/>
      <c r="K98" s="1362"/>
      <c r="L98" s="1357"/>
      <c r="M98" s="1363"/>
      <c r="N98" s="1363"/>
      <c r="O98" s="1364"/>
    </row>
    <row r="99">
      <c r="A99" s="1346"/>
      <c r="B99" s="1351"/>
      <c r="C99" s="1347"/>
      <c r="D99" s="1351"/>
      <c r="E99" s="1365"/>
      <c r="F99" s="1351"/>
      <c r="G99" s="1351"/>
      <c r="H99" s="1351"/>
      <c r="I99" s="1351"/>
      <c r="J99" s="1351"/>
      <c r="K99" s="1351"/>
      <c r="L99" s="1351"/>
      <c r="M99" s="1347"/>
      <c r="N99" s="1347"/>
      <c r="O99" s="1352"/>
    </row>
    <row r="100">
      <c r="A100" s="1353"/>
      <c r="B100" s="1354"/>
      <c r="C100" s="1355"/>
      <c r="D100" s="1360"/>
      <c r="E100" s="1356"/>
      <c r="F100" s="1357"/>
      <c r="G100" s="1358"/>
      <c r="H100" s="1359"/>
      <c r="I100" s="1360"/>
      <c r="J100" s="1361"/>
      <c r="K100" s="1362"/>
      <c r="L100" s="1357"/>
      <c r="M100" s="1363"/>
      <c r="N100" s="1363"/>
      <c r="O100" s="1364"/>
    </row>
    <row r="101">
      <c r="A101" s="1346"/>
      <c r="B101" s="1351"/>
      <c r="C101" s="1347"/>
      <c r="D101" s="1351"/>
      <c r="E101" s="1365"/>
      <c r="F101" s="1351"/>
      <c r="G101" s="1351"/>
      <c r="H101" s="1351"/>
      <c r="I101" s="1351"/>
      <c r="J101" s="1351"/>
      <c r="K101" s="1351"/>
      <c r="L101" s="1351"/>
      <c r="M101" s="1347"/>
      <c r="N101" s="1347"/>
      <c r="O101" s="1352"/>
    </row>
    <row r="102">
      <c r="A102" s="1353"/>
      <c r="B102" s="1354"/>
      <c r="C102" s="1355"/>
      <c r="D102" s="1360"/>
      <c r="E102" s="1356"/>
      <c r="F102" s="1357"/>
      <c r="G102" s="1358"/>
      <c r="H102" s="1359"/>
      <c r="I102" s="1360"/>
      <c r="J102" s="1361"/>
      <c r="K102" s="1362"/>
      <c r="L102" s="1357"/>
      <c r="M102" s="1363"/>
      <c r="N102" s="1363"/>
      <c r="O102" s="1364"/>
    </row>
    <row r="103">
      <c r="A103" s="1346"/>
      <c r="B103" s="1351"/>
      <c r="C103" s="1347"/>
      <c r="D103" s="1351"/>
      <c r="E103" s="1365"/>
      <c r="F103" s="1351"/>
      <c r="G103" s="1351"/>
      <c r="H103" s="1351"/>
      <c r="I103" s="1351"/>
      <c r="J103" s="1351"/>
      <c r="K103" s="1351"/>
      <c r="L103" s="1351"/>
      <c r="M103" s="1347"/>
      <c r="N103" s="1347"/>
      <c r="O103" s="1352"/>
    </row>
    <row r="104">
      <c r="A104" s="1353"/>
      <c r="B104" s="1354"/>
      <c r="C104" s="1355"/>
      <c r="D104" s="1360"/>
      <c r="E104" s="1356"/>
      <c r="F104" s="1357"/>
      <c r="G104" s="1358"/>
      <c r="H104" s="1359"/>
      <c r="I104" s="1360"/>
      <c r="J104" s="1361"/>
      <c r="K104" s="1362"/>
      <c r="L104" s="1357"/>
      <c r="M104" s="1363"/>
      <c r="N104" s="1363"/>
      <c r="O104" s="1364"/>
    </row>
    <row r="105">
      <c r="A105" s="1346"/>
      <c r="B105" s="1351"/>
      <c r="C105" s="1347"/>
      <c r="D105" s="1351"/>
      <c r="E105" s="1365"/>
      <c r="F105" s="1351"/>
      <c r="G105" s="1351"/>
      <c r="H105" s="1351"/>
      <c r="I105" s="1351"/>
      <c r="J105" s="1351"/>
      <c r="K105" s="1351"/>
      <c r="L105" s="1351"/>
      <c r="M105" s="1347"/>
      <c r="N105" s="1347"/>
      <c r="O105" s="1352"/>
    </row>
    <row r="106">
      <c r="A106" s="1353"/>
      <c r="B106" s="1354"/>
      <c r="C106" s="1355"/>
      <c r="D106" s="1360"/>
      <c r="E106" s="1356"/>
      <c r="F106" s="1357"/>
      <c r="G106" s="1358"/>
      <c r="H106" s="1359"/>
      <c r="I106" s="1360"/>
      <c r="J106" s="1361"/>
      <c r="K106" s="1362"/>
      <c r="L106" s="1357"/>
      <c r="M106" s="1363"/>
      <c r="N106" s="1363"/>
      <c r="O106" s="1364"/>
    </row>
    <row r="107">
      <c r="A107" s="1346"/>
      <c r="B107" s="1351"/>
      <c r="C107" s="1347"/>
      <c r="D107" s="1351"/>
      <c r="E107" s="1365"/>
      <c r="F107" s="1351"/>
      <c r="G107" s="1351"/>
      <c r="H107" s="1351"/>
      <c r="I107" s="1351"/>
      <c r="J107" s="1351"/>
      <c r="K107" s="1351"/>
      <c r="L107" s="1351"/>
      <c r="M107" s="1347"/>
      <c r="N107" s="1347"/>
      <c r="O107" s="1352"/>
    </row>
    <row r="108">
      <c r="A108" s="1353"/>
      <c r="B108" s="1354"/>
      <c r="C108" s="1355"/>
      <c r="D108" s="1360"/>
      <c r="E108" s="1356"/>
      <c r="F108" s="1357"/>
      <c r="G108" s="1358"/>
      <c r="H108" s="1359"/>
      <c r="I108" s="1360"/>
      <c r="J108" s="1361"/>
      <c r="K108" s="1362"/>
      <c r="L108" s="1357"/>
      <c r="M108" s="1363"/>
      <c r="N108" s="1363"/>
      <c r="O108" s="1364"/>
    </row>
    <row r="109">
      <c r="A109" s="1346"/>
      <c r="B109" s="1351"/>
      <c r="C109" s="1347"/>
      <c r="D109" s="1351"/>
      <c r="E109" s="1365"/>
      <c r="F109" s="1351"/>
      <c r="G109" s="1351"/>
      <c r="H109" s="1351"/>
      <c r="I109" s="1351"/>
      <c r="J109" s="1351"/>
      <c r="K109" s="1351"/>
      <c r="L109" s="1351"/>
      <c r="M109" s="1347"/>
      <c r="N109" s="1347"/>
      <c r="O109" s="1352"/>
    </row>
    <row r="110">
      <c r="A110" s="1353"/>
      <c r="B110" s="1354"/>
      <c r="C110" s="1355"/>
      <c r="D110" s="1360"/>
      <c r="E110" s="1356"/>
      <c r="F110" s="1357"/>
      <c r="G110" s="1358"/>
      <c r="H110" s="1359"/>
      <c r="I110" s="1360"/>
      <c r="J110" s="1361"/>
      <c r="K110" s="1362"/>
      <c r="L110" s="1357"/>
      <c r="M110" s="1363"/>
      <c r="N110" s="1363"/>
      <c r="O110" s="1364"/>
    </row>
    <row r="111">
      <c r="A111" s="1346"/>
      <c r="B111" s="1351"/>
      <c r="C111" s="1347"/>
      <c r="D111" s="1351"/>
      <c r="E111" s="1365"/>
      <c r="F111" s="1351"/>
      <c r="G111" s="1351"/>
      <c r="H111" s="1351"/>
      <c r="I111" s="1351"/>
      <c r="J111" s="1351"/>
      <c r="K111" s="1351"/>
      <c r="L111" s="1351"/>
      <c r="M111" s="1347"/>
      <c r="N111" s="1347"/>
      <c r="O111" s="1352"/>
    </row>
    <row r="112">
      <c r="A112" s="1353"/>
      <c r="B112" s="1354"/>
      <c r="C112" s="1355"/>
      <c r="D112" s="1360"/>
      <c r="E112" s="1356"/>
      <c r="F112" s="1357"/>
      <c r="G112" s="1358"/>
      <c r="H112" s="1359"/>
      <c r="I112" s="1360"/>
      <c r="J112" s="1361"/>
      <c r="K112" s="1362"/>
      <c r="L112" s="1357"/>
      <c r="M112" s="1363"/>
      <c r="N112" s="1363"/>
      <c r="O112" s="1364"/>
    </row>
    <row r="113">
      <c r="A113" s="1346"/>
      <c r="B113" s="1351"/>
      <c r="C113" s="1347"/>
      <c r="D113" s="1351"/>
      <c r="E113" s="1365"/>
      <c r="F113" s="1351"/>
      <c r="G113" s="1351"/>
      <c r="H113" s="1351"/>
      <c r="I113" s="1351"/>
      <c r="J113" s="1351"/>
      <c r="K113" s="1351"/>
      <c r="L113" s="1351"/>
      <c r="M113" s="1347"/>
      <c r="N113" s="1347"/>
      <c r="O113" s="1352"/>
    </row>
    <row r="114">
      <c r="A114" s="1353"/>
      <c r="B114" s="1354"/>
      <c r="C114" s="1355"/>
      <c r="D114" s="1360"/>
      <c r="E114" s="1356"/>
      <c r="F114" s="1357"/>
      <c r="G114" s="1358"/>
      <c r="H114" s="1359"/>
      <c r="I114" s="1360"/>
      <c r="J114" s="1361"/>
      <c r="K114" s="1362"/>
      <c r="L114" s="1357"/>
      <c r="M114" s="1363"/>
      <c r="N114" s="1363"/>
      <c r="O114" s="1364"/>
    </row>
    <row r="115">
      <c r="A115" s="1346"/>
      <c r="B115" s="1351"/>
      <c r="C115" s="1347"/>
      <c r="D115" s="1351"/>
      <c r="E115" s="1365"/>
      <c r="F115" s="1351"/>
      <c r="G115" s="1351"/>
      <c r="H115" s="1351"/>
      <c r="I115" s="1351"/>
      <c r="J115" s="1351"/>
      <c r="K115" s="1351"/>
      <c r="L115" s="1351"/>
      <c r="M115" s="1347"/>
      <c r="N115" s="1347"/>
      <c r="O115" s="1352"/>
    </row>
    <row r="116">
      <c r="A116" s="1353"/>
      <c r="B116" s="1354"/>
      <c r="C116" s="1355"/>
      <c r="D116" s="1360"/>
      <c r="E116" s="1356"/>
      <c r="F116" s="1357"/>
      <c r="G116" s="1358"/>
      <c r="H116" s="1359"/>
      <c r="I116" s="1360"/>
      <c r="J116" s="1361"/>
      <c r="K116" s="1362"/>
      <c r="L116" s="1357"/>
      <c r="M116" s="1363"/>
      <c r="N116" s="1363"/>
      <c r="O116" s="1364"/>
    </row>
    <row r="117">
      <c r="A117" s="1346"/>
      <c r="B117" s="1351"/>
      <c r="C117" s="1347"/>
      <c r="D117" s="1351"/>
      <c r="E117" s="1365"/>
      <c r="F117" s="1351"/>
      <c r="G117" s="1351"/>
      <c r="H117" s="1351"/>
      <c r="I117" s="1351"/>
      <c r="J117" s="1351"/>
      <c r="K117" s="1351"/>
      <c r="L117" s="1351"/>
      <c r="M117" s="1347"/>
      <c r="N117" s="1347"/>
      <c r="O117" s="1352"/>
    </row>
    <row r="118">
      <c r="A118" s="1353"/>
      <c r="B118" s="1354"/>
      <c r="C118" s="1355"/>
      <c r="D118" s="1360"/>
      <c r="E118" s="1356"/>
      <c r="F118" s="1357"/>
      <c r="G118" s="1358"/>
      <c r="H118" s="1359"/>
      <c r="I118" s="1360"/>
      <c r="J118" s="1361"/>
      <c r="K118" s="1362"/>
      <c r="L118" s="1357"/>
      <c r="M118" s="1363"/>
      <c r="N118" s="1363"/>
      <c r="O118" s="1364"/>
    </row>
    <row r="119">
      <c r="A119" s="1346"/>
      <c r="B119" s="1351"/>
      <c r="C119" s="1347"/>
      <c r="D119" s="1351"/>
      <c r="E119" s="1365"/>
      <c r="F119" s="1351"/>
      <c r="G119" s="1351"/>
      <c r="H119" s="1351"/>
      <c r="I119" s="1351"/>
      <c r="J119" s="1351"/>
      <c r="K119" s="1351"/>
      <c r="L119" s="1351"/>
      <c r="M119" s="1347"/>
      <c r="N119" s="1347"/>
      <c r="O119" s="1352"/>
    </row>
    <row r="120">
      <c r="A120" s="1353"/>
      <c r="B120" s="1354"/>
      <c r="C120" s="1355"/>
      <c r="D120" s="1360"/>
      <c r="E120" s="1356"/>
      <c r="F120" s="1357"/>
      <c r="G120" s="1358"/>
      <c r="H120" s="1359"/>
      <c r="I120" s="1360"/>
      <c r="J120" s="1361"/>
      <c r="K120" s="1362"/>
      <c r="L120" s="1357"/>
      <c r="M120" s="1363"/>
      <c r="N120" s="1363"/>
      <c r="O120" s="1364"/>
    </row>
    <row r="121">
      <c r="A121" s="1346"/>
      <c r="B121" s="1351"/>
      <c r="C121" s="1347"/>
      <c r="D121" s="1351"/>
      <c r="E121" s="1365"/>
      <c r="F121" s="1351"/>
      <c r="G121" s="1351"/>
      <c r="H121" s="1351"/>
      <c r="I121" s="1351"/>
      <c r="J121" s="1351"/>
      <c r="K121" s="1351"/>
      <c r="L121" s="1351"/>
      <c r="M121" s="1347"/>
      <c r="N121" s="1347"/>
      <c r="O121" s="1352"/>
    </row>
    <row r="122">
      <c r="A122" s="1353"/>
      <c r="B122" s="1354"/>
      <c r="C122" s="1355"/>
      <c r="D122" s="1360"/>
      <c r="E122" s="1356"/>
      <c r="F122" s="1357"/>
      <c r="G122" s="1358"/>
      <c r="H122" s="1359"/>
      <c r="I122" s="1360"/>
      <c r="J122" s="1361"/>
      <c r="K122" s="1362"/>
      <c r="L122" s="1357"/>
      <c r="M122" s="1363"/>
      <c r="N122" s="1363"/>
      <c r="O122" s="1364"/>
    </row>
    <row r="123">
      <c r="A123" s="1346"/>
      <c r="B123" s="1351"/>
      <c r="C123" s="1347"/>
      <c r="D123" s="1351"/>
      <c r="E123" s="1365"/>
      <c r="F123" s="1351"/>
      <c r="G123" s="1351"/>
      <c r="H123" s="1351"/>
      <c r="I123" s="1351"/>
      <c r="J123" s="1351"/>
      <c r="K123" s="1351"/>
      <c r="L123" s="1351"/>
      <c r="M123" s="1347"/>
      <c r="N123" s="1347"/>
      <c r="O123" s="1352"/>
    </row>
    <row r="124">
      <c r="A124" s="1353"/>
      <c r="B124" s="1354"/>
      <c r="C124" s="1355"/>
      <c r="D124" s="1360"/>
      <c r="E124" s="1356"/>
      <c r="F124" s="1357"/>
      <c r="G124" s="1358"/>
      <c r="H124" s="1359"/>
      <c r="I124" s="1360"/>
      <c r="J124" s="1361"/>
      <c r="K124" s="1362"/>
      <c r="L124" s="1357"/>
      <c r="M124" s="1363"/>
      <c r="N124" s="1363"/>
      <c r="O124" s="1364"/>
    </row>
    <row r="125">
      <c r="A125" s="1346"/>
      <c r="B125" s="1351"/>
      <c r="C125" s="1347"/>
      <c r="D125" s="1351"/>
      <c r="E125" s="1365"/>
      <c r="F125" s="1351"/>
      <c r="G125" s="1351"/>
      <c r="H125" s="1351"/>
      <c r="I125" s="1351"/>
      <c r="J125" s="1351"/>
      <c r="K125" s="1351"/>
      <c r="L125" s="1351"/>
      <c r="M125" s="1347"/>
      <c r="N125" s="1347"/>
      <c r="O125" s="1352"/>
    </row>
    <row r="126">
      <c r="A126" s="1353"/>
      <c r="B126" s="1354"/>
      <c r="C126" s="1355"/>
      <c r="D126" s="1360"/>
      <c r="E126" s="1356"/>
      <c r="F126" s="1357"/>
      <c r="G126" s="1358"/>
      <c r="H126" s="1359"/>
      <c r="I126" s="1360"/>
      <c r="J126" s="1361"/>
      <c r="K126" s="1362"/>
      <c r="L126" s="1357"/>
      <c r="M126" s="1363"/>
      <c r="N126" s="1363"/>
      <c r="O126" s="1364"/>
    </row>
    <row r="127">
      <c r="A127" s="1346"/>
      <c r="B127" s="1351"/>
      <c r="C127" s="1347"/>
      <c r="D127" s="1351"/>
      <c r="E127" s="1365"/>
      <c r="F127" s="1351"/>
      <c r="G127" s="1351"/>
      <c r="H127" s="1351"/>
      <c r="I127" s="1351"/>
      <c r="J127" s="1351"/>
      <c r="K127" s="1351"/>
      <c r="L127" s="1351"/>
      <c r="M127" s="1347"/>
      <c r="N127" s="1347"/>
      <c r="O127" s="1352"/>
    </row>
    <row r="128">
      <c r="A128" s="1353"/>
      <c r="B128" s="1354"/>
      <c r="C128" s="1355"/>
      <c r="D128" s="1360"/>
      <c r="E128" s="1356"/>
      <c r="F128" s="1357"/>
      <c r="G128" s="1358"/>
      <c r="H128" s="1359"/>
      <c r="I128" s="1360"/>
      <c r="J128" s="1361"/>
      <c r="K128" s="1362"/>
      <c r="L128" s="1357"/>
      <c r="M128" s="1363"/>
      <c r="N128" s="1363"/>
      <c r="O128" s="1364"/>
    </row>
    <row r="129">
      <c r="A129" s="1346"/>
      <c r="B129" s="1351"/>
      <c r="C129" s="1347"/>
      <c r="D129" s="1351"/>
      <c r="E129" s="1365"/>
      <c r="F129" s="1351"/>
      <c r="G129" s="1351"/>
      <c r="H129" s="1351"/>
      <c r="I129" s="1351"/>
      <c r="J129" s="1351"/>
      <c r="K129" s="1351"/>
      <c r="L129" s="1351"/>
      <c r="M129" s="1347"/>
      <c r="N129" s="1347"/>
      <c r="O129" s="1352"/>
    </row>
    <row r="130">
      <c r="A130" s="1353"/>
      <c r="B130" s="1354"/>
      <c r="C130" s="1355"/>
      <c r="D130" s="1360"/>
      <c r="E130" s="1356"/>
      <c r="F130" s="1357"/>
      <c r="G130" s="1358"/>
      <c r="H130" s="1359"/>
      <c r="I130" s="1360"/>
      <c r="J130" s="1361"/>
      <c r="K130" s="1362"/>
      <c r="L130" s="1357"/>
      <c r="M130" s="1363"/>
      <c r="N130" s="1363"/>
      <c r="O130" s="1364"/>
    </row>
    <row r="131">
      <c r="A131" s="1346"/>
      <c r="B131" s="1351"/>
      <c r="C131" s="1347"/>
      <c r="D131" s="1351"/>
      <c r="E131" s="1365"/>
      <c r="F131" s="1351"/>
      <c r="G131" s="1351"/>
      <c r="H131" s="1351"/>
      <c r="I131" s="1351"/>
      <c r="J131" s="1351"/>
      <c r="K131" s="1351"/>
      <c r="L131" s="1351"/>
      <c r="M131" s="1347"/>
      <c r="N131" s="1347"/>
      <c r="O131" s="1352"/>
    </row>
    <row r="132">
      <c r="A132" s="1353"/>
      <c r="B132" s="1354"/>
      <c r="C132" s="1355"/>
      <c r="D132" s="1360"/>
      <c r="E132" s="1356"/>
      <c r="F132" s="1357"/>
      <c r="G132" s="1358"/>
      <c r="H132" s="1359"/>
      <c r="I132" s="1360"/>
      <c r="J132" s="1361"/>
      <c r="K132" s="1362"/>
      <c r="L132" s="1357"/>
      <c r="M132" s="1363"/>
      <c r="N132" s="1363"/>
      <c r="O132" s="1364"/>
    </row>
    <row r="133">
      <c r="A133" s="1346"/>
      <c r="B133" s="1351"/>
      <c r="C133" s="1347"/>
      <c r="D133" s="1351"/>
      <c r="E133" s="1365"/>
      <c r="F133" s="1351"/>
      <c r="G133" s="1351"/>
      <c r="H133" s="1351"/>
      <c r="I133" s="1351"/>
      <c r="J133" s="1351"/>
      <c r="K133" s="1351"/>
      <c r="L133" s="1351"/>
      <c r="M133" s="1347"/>
      <c r="N133" s="1347"/>
      <c r="O133" s="1352"/>
    </row>
    <row r="134">
      <c r="A134" s="1353"/>
      <c r="B134" s="1354"/>
      <c r="C134" s="1355"/>
      <c r="D134" s="1360"/>
      <c r="E134" s="1356"/>
      <c r="F134" s="1357"/>
      <c r="G134" s="1358"/>
      <c r="H134" s="1359"/>
      <c r="I134" s="1360"/>
      <c r="J134" s="1361"/>
      <c r="K134" s="1362"/>
      <c r="L134" s="1357"/>
      <c r="M134" s="1363"/>
      <c r="N134" s="1363"/>
      <c r="O134" s="1364"/>
    </row>
    <row r="135">
      <c r="A135" s="1346"/>
      <c r="B135" s="1351"/>
      <c r="C135" s="1347"/>
      <c r="D135" s="1351"/>
      <c r="E135" s="1365"/>
      <c r="F135" s="1351"/>
      <c r="G135" s="1351"/>
      <c r="H135" s="1351"/>
      <c r="I135" s="1351"/>
      <c r="J135" s="1351"/>
      <c r="K135" s="1351"/>
      <c r="L135" s="1351"/>
      <c r="M135" s="1347"/>
      <c r="N135" s="1347"/>
      <c r="O135" s="1352"/>
    </row>
    <row r="136">
      <c r="A136" s="1353"/>
      <c r="B136" s="1354"/>
      <c r="C136" s="1355"/>
      <c r="D136" s="1360"/>
      <c r="E136" s="1356"/>
      <c r="F136" s="1357"/>
      <c r="G136" s="1358"/>
      <c r="H136" s="1359"/>
      <c r="I136" s="1360"/>
      <c r="J136" s="1361"/>
      <c r="K136" s="1362"/>
      <c r="L136" s="1357"/>
      <c r="M136" s="1363"/>
      <c r="N136" s="1363"/>
      <c r="O136" s="1364"/>
    </row>
    <row r="137">
      <c r="A137" s="1346"/>
      <c r="B137" s="1351"/>
      <c r="C137" s="1347"/>
      <c r="D137" s="1351"/>
      <c r="E137" s="1365"/>
      <c r="F137" s="1351"/>
      <c r="G137" s="1351"/>
      <c r="H137" s="1351"/>
      <c r="I137" s="1351"/>
      <c r="J137" s="1351"/>
      <c r="K137" s="1351"/>
      <c r="L137" s="1351"/>
      <c r="M137" s="1347"/>
      <c r="N137" s="1347"/>
      <c r="O137" s="1352"/>
    </row>
    <row r="138">
      <c r="A138" s="1353"/>
      <c r="B138" s="1354"/>
      <c r="C138" s="1355"/>
      <c r="D138" s="1360"/>
      <c r="E138" s="1356"/>
      <c r="F138" s="1357"/>
      <c r="G138" s="1358"/>
      <c r="H138" s="1359"/>
      <c r="I138" s="1360"/>
      <c r="J138" s="1361"/>
      <c r="K138" s="1362"/>
      <c r="L138" s="1357"/>
      <c r="M138" s="1363"/>
      <c r="N138" s="1363"/>
      <c r="O138" s="1364"/>
    </row>
    <row r="139">
      <c r="A139" s="1346"/>
      <c r="B139" s="1351"/>
      <c r="C139" s="1347"/>
      <c r="D139" s="1351"/>
      <c r="E139" s="1365"/>
      <c r="F139" s="1351"/>
      <c r="G139" s="1351"/>
      <c r="H139" s="1351"/>
      <c r="I139" s="1351"/>
      <c r="J139" s="1351"/>
      <c r="K139" s="1351"/>
      <c r="L139" s="1351"/>
      <c r="M139" s="1347"/>
      <c r="N139" s="1347"/>
      <c r="O139" s="1352"/>
    </row>
    <row r="140">
      <c r="A140" s="1353"/>
      <c r="B140" s="1354"/>
      <c r="C140" s="1355"/>
      <c r="D140" s="1360"/>
      <c r="E140" s="1356"/>
      <c r="F140" s="1357"/>
      <c r="G140" s="1358"/>
      <c r="H140" s="1359"/>
      <c r="I140" s="1360"/>
      <c r="J140" s="1361"/>
      <c r="K140" s="1362"/>
      <c r="L140" s="1357"/>
      <c r="M140" s="1363"/>
      <c r="N140" s="1363"/>
      <c r="O140" s="1364"/>
    </row>
    <row r="141">
      <c r="A141" s="1346"/>
      <c r="B141" s="1351"/>
      <c r="C141" s="1347"/>
      <c r="D141" s="1351"/>
      <c r="E141" s="1365"/>
      <c r="F141" s="1351"/>
      <c r="G141" s="1351"/>
      <c r="H141" s="1351"/>
      <c r="I141" s="1351"/>
      <c r="J141" s="1351"/>
      <c r="K141" s="1351"/>
      <c r="L141" s="1351"/>
      <c r="M141" s="1347"/>
      <c r="N141" s="1347"/>
      <c r="O141" s="1352"/>
    </row>
    <row r="142">
      <c r="A142" s="1353"/>
      <c r="B142" s="1354"/>
      <c r="C142" s="1355"/>
      <c r="D142" s="1360"/>
      <c r="E142" s="1356"/>
      <c r="F142" s="1357"/>
      <c r="G142" s="1358"/>
      <c r="H142" s="1359"/>
      <c r="I142" s="1360"/>
      <c r="J142" s="1361"/>
      <c r="K142" s="1362"/>
      <c r="L142" s="1357"/>
      <c r="M142" s="1363"/>
      <c r="N142" s="1363"/>
      <c r="O142" s="1364"/>
    </row>
    <row r="143">
      <c r="A143" s="1346"/>
      <c r="B143" s="1351"/>
      <c r="C143" s="1347"/>
      <c r="D143" s="1351"/>
      <c r="E143" s="1365"/>
      <c r="F143" s="1351"/>
      <c r="G143" s="1351"/>
      <c r="H143" s="1351"/>
      <c r="I143" s="1351"/>
      <c r="J143" s="1351"/>
      <c r="K143" s="1351"/>
      <c r="L143" s="1351"/>
      <c r="M143" s="1347"/>
      <c r="N143" s="1347"/>
      <c r="O143" s="1352"/>
    </row>
    <row r="144">
      <c r="A144" s="1353"/>
      <c r="B144" s="1354"/>
      <c r="C144" s="1355"/>
      <c r="D144" s="1360"/>
      <c r="E144" s="1356"/>
      <c r="F144" s="1357"/>
      <c r="G144" s="1358"/>
      <c r="H144" s="1359"/>
      <c r="I144" s="1360"/>
      <c r="J144" s="1361"/>
      <c r="K144" s="1362"/>
      <c r="L144" s="1357"/>
      <c r="M144" s="1363"/>
      <c r="N144" s="1363"/>
      <c r="O144" s="1364"/>
    </row>
    <row r="145">
      <c r="A145" s="1346"/>
      <c r="B145" s="1351"/>
      <c r="C145" s="1347"/>
      <c r="D145" s="1351"/>
      <c r="E145" s="1365"/>
      <c r="F145" s="1351"/>
      <c r="G145" s="1351"/>
      <c r="H145" s="1351"/>
      <c r="I145" s="1351"/>
      <c r="J145" s="1351"/>
      <c r="K145" s="1351"/>
      <c r="L145" s="1351"/>
      <c r="M145" s="1347"/>
      <c r="N145" s="1347"/>
      <c r="O145" s="1352"/>
    </row>
    <row r="146">
      <c r="A146" s="1353"/>
      <c r="B146" s="1354"/>
      <c r="C146" s="1355"/>
      <c r="D146" s="1360"/>
      <c r="E146" s="1356"/>
      <c r="F146" s="1357"/>
      <c r="G146" s="1358"/>
      <c r="H146" s="1359"/>
      <c r="I146" s="1360"/>
      <c r="J146" s="1361"/>
      <c r="K146" s="1362"/>
      <c r="L146" s="1357"/>
      <c r="M146" s="1363"/>
      <c r="N146" s="1363"/>
      <c r="O146" s="1364"/>
    </row>
    <row r="147">
      <c r="A147" s="1346"/>
      <c r="B147" s="1351"/>
      <c r="C147" s="1347"/>
      <c r="D147" s="1351"/>
      <c r="E147" s="1365"/>
      <c r="F147" s="1351"/>
      <c r="G147" s="1351"/>
      <c r="H147" s="1351"/>
      <c r="I147" s="1351"/>
      <c r="J147" s="1351"/>
      <c r="K147" s="1351"/>
      <c r="L147" s="1351"/>
      <c r="M147" s="1347"/>
      <c r="N147" s="1347"/>
      <c r="O147" s="1352"/>
    </row>
    <row r="148">
      <c r="A148" s="1353"/>
      <c r="B148" s="1354"/>
      <c r="C148" s="1355"/>
      <c r="D148" s="1360"/>
      <c r="E148" s="1356"/>
      <c r="F148" s="1357"/>
      <c r="G148" s="1358"/>
      <c r="H148" s="1359"/>
      <c r="I148" s="1360"/>
      <c r="J148" s="1361"/>
      <c r="K148" s="1362"/>
      <c r="L148" s="1357"/>
      <c r="M148" s="1363"/>
      <c r="N148" s="1363"/>
      <c r="O148" s="1364"/>
    </row>
    <row r="149">
      <c r="A149" s="1346"/>
      <c r="B149" s="1351"/>
      <c r="C149" s="1347"/>
      <c r="D149" s="1351"/>
      <c r="E149" s="1365"/>
      <c r="F149" s="1351"/>
      <c r="G149" s="1351"/>
      <c r="H149" s="1351"/>
      <c r="I149" s="1351"/>
      <c r="J149" s="1351"/>
      <c r="K149" s="1351"/>
      <c r="L149" s="1351"/>
      <c r="M149" s="1347"/>
      <c r="N149" s="1347"/>
      <c r="O149" s="1352"/>
    </row>
    <row r="150">
      <c r="A150" s="1353"/>
      <c r="B150" s="1354"/>
      <c r="C150" s="1355"/>
      <c r="D150" s="1360"/>
      <c r="E150" s="1356"/>
      <c r="F150" s="1357"/>
      <c r="G150" s="1358"/>
      <c r="H150" s="1359"/>
      <c r="I150" s="1360"/>
      <c r="J150" s="1361"/>
      <c r="K150" s="1362"/>
      <c r="L150" s="1357"/>
      <c r="M150" s="1363"/>
      <c r="N150" s="1363"/>
      <c r="O150" s="1364"/>
    </row>
    <row r="151">
      <c r="A151" s="1346"/>
      <c r="B151" s="1351"/>
      <c r="C151" s="1347"/>
      <c r="D151" s="1351"/>
      <c r="E151" s="1365"/>
      <c r="F151" s="1351"/>
      <c r="G151" s="1351"/>
      <c r="H151" s="1351"/>
      <c r="I151" s="1351"/>
      <c r="J151" s="1351"/>
      <c r="K151" s="1351"/>
      <c r="L151" s="1351"/>
      <c r="M151" s="1347"/>
      <c r="N151" s="1347"/>
      <c r="O151" s="1352"/>
    </row>
    <row r="152">
      <c r="A152" s="1353"/>
      <c r="B152" s="1354"/>
      <c r="C152" s="1355"/>
      <c r="D152" s="1360"/>
      <c r="E152" s="1356"/>
      <c r="F152" s="1357"/>
      <c r="G152" s="1358"/>
      <c r="H152" s="1359"/>
      <c r="I152" s="1360"/>
      <c r="J152" s="1361"/>
      <c r="K152" s="1362"/>
      <c r="L152" s="1357"/>
      <c r="M152" s="1363"/>
      <c r="N152" s="1363"/>
      <c r="O152" s="1364"/>
    </row>
    <row r="153">
      <c r="A153" s="1346"/>
      <c r="B153" s="1351"/>
      <c r="C153" s="1347"/>
      <c r="D153" s="1351"/>
      <c r="E153" s="1365"/>
      <c r="F153" s="1351"/>
      <c r="G153" s="1351"/>
      <c r="H153" s="1351"/>
      <c r="I153" s="1351"/>
      <c r="J153" s="1351"/>
      <c r="K153" s="1351"/>
      <c r="L153" s="1351"/>
      <c r="M153" s="1347"/>
      <c r="N153" s="1347"/>
      <c r="O153" s="1352"/>
    </row>
    <row r="154">
      <c r="A154" s="1353"/>
      <c r="B154" s="1354"/>
      <c r="C154" s="1355"/>
      <c r="D154" s="1360"/>
      <c r="E154" s="1356"/>
      <c r="F154" s="1357"/>
      <c r="G154" s="1358"/>
      <c r="H154" s="1359"/>
      <c r="I154" s="1360"/>
      <c r="J154" s="1361"/>
      <c r="K154" s="1362"/>
      <c r="L154" s="1357"/>
      <c r="M154" s="1363"/>
      <c r="N154" s="1363"/>
      <c r="O154" s="1364"/>
    </row>
    <row r="155">
      <c r="A155" s="1346"/>
      <c r="B155" s="1351"/>
      <c r="C155" s="1347"/>
      <c r="D155" s="1351"/>
      <c r="E155" s="1365"/>
      <c r="F155" s="1351"/>
      <c r="G155" s="1351"/>
      <c r="H155" s="1351"/>
      <c r="I155" s="1351"/>
      <c r="J155" s="1351"/>
      <c r="K155" s="1351"/>
      <c r="L155" s="1351"/>
      <c r="M155" s="1347"/>
      <c r="N155" s="1347"/>
      <c r="O155" s="1352"/>
    </row>
    <row r="156">
      <c r="A156" s="1353"/>
      <c r="B156" s="1354"/>
      <c r="C156" s="1355"/>
      <c r="D156" s="1360"/>
      <c r="E156" s="1356"/>
      <c r="F156" s="1357"/>
      <c r="G156" s="1358"/>
      <c r="H156" s="1359"/>
      <c r="I156" s="1360"/>
      <c r="J156" s="1361"/>
      <c r="K156" s="1362"/>
      <c r="L156" s="1357"/>
      <c r="M156" s="1363"/>
      <c r="N156" s="1363"/>
      <c r="O156" s="1364"/>
    </row>
    <row r="157">
      <c r="A157" s="1346"/>
      <c r="B157" s="1351"/>
      <c r="C157" s="1347"/>
      <c r="D157" s="1351"/>
      <c r="E157" s="1365"/>
      <c r="F157" s="1351"/>
      <c r="G157" s="1351"/>
      <c r="H157" s="1351"/>
      <c r="I157" s="1351"/>
      <c r="J157" s="1351"/>
      <c r="K157" s="1351"/>
      <c r="L157" s="1351"/>
      <c r="M157" s="1347"/>
      <c r="N157" s="1347"/>
      <c r="O157" s="1352"/>
    </row>
    <row r="158">
      <c r="A158" s="1353"/>
      <c r="B158" s="1354"/>
      <c r="C158" s="1355"/>
      <c r="D158" s="1360"/>
      <c r="E158" s="1356"/>
      <c r="F158" s="1357"/>
      <c r="G158" s="1358"/>
      <c r="H158" s="1359"/>
      <c r="I158" s="1360"/>
      <c r="J158" s="1361"/>
      <c r="K158" s="1362"/>
      <c r="L158" s="1357"/>
      <c r="M158" s="1363"/>
      <c r="N158" s="1363"/>
      <c r="O158" s="1364"/>
    </row>
    <row r="159">
      <c r="A159" s="1346"/>
      <c r="B159" s="1351"/>
      <c r="C159" s="1347"/>
      <c r="D159" s="1351"/>
      <c r="E159" s="1365"/>
      <c r="F159" s="1351"/>
      <c r="G159" s="1351"/>
      <c r="H159" s="1351"/>
      <c r="I159" s="1351"/>
      <c r="J159" s="1351"/>
      <c r="K159" s="1351"/>
      <c r="L159" s="1351"/>
      <c r="M159" s="1347"/>
      <c r="N159" s="1347"/>
      <c r="O159" s="1352"/>
    </row>
    <row r="160">
      <c r="A160" s="1353"/>
      <c r="B160" s="1354"/>
      <c r="C160" s="1355"/>
      <c r="D160" s="1360"/>
      <c r="E160" s="1356"/>
      <c r="F160" s="1357"/>
      <c r="G160" s="1358"/>
      <c r="H160" s="1359"/>
      <c r="I160" s="1360"/>
      <c r="J160" s="1361"/>
      <c r="K160" s="1362"/>
      <c r="L160" s="1357"/>
      <c r="M160" s="1363"/>
      <c r="N160" s="1363"/>
      <c r="O160" s="1364"/>
    </row>
    <row r="161">
      <c r="A161" s="1346"/>
      <c r="B161" s="1351"/>
      <c r="C161" s="1347"/>
      <c r="D161" s="1351"/>
      <c r="E161" s="1365"/>
      <c r="F161" s="1351"/>
      <c r="G161" s="1351"/>
      <c r="H161" s="1351"/>
      <c r="I161" s="1351"/>
      <c r="J161" s="1351"/>
      <c r="K161" s="1351"/>
      <c r="L161" s="1351"/>
      <c r="M161" s="1347"/>
      <c r="N161" s="1347"/>
      <c r="O161" s="1352"/>
    </row>
    <row r="162">
      <c r="A162" s="1353"/>
      <c r="B162" s="1354"/>
      <c r="C162" s="1355"/>
      <c r="D162" s="1360"/>
      <c r="E162" s="1356"/>
      <c r="F162" s="1357"/>
      <c r="G162" s="1358"/>
      <c r="H162" s="1359"/>
      <c r="I162" s="1360"/>
      <c r="J162" s="1361"/>
      <c r="K162" s="1362"/>
      <c r="L162" s="1357"/>
      <c r="M162" s="1363"/>
      <c r="N162" s="1363"/>
      <c r="O162" s="1364"/>
    </row>
    <row r="163">
      <c r="A163" s="1346"/>
      <c r="B163" s="1351"/>
      <c r="C163" s="1347"/>
      <c r="D163" s="1351"/>
      <c r="E163" s="1365"/>
      <c r="F163" s="1351"/>
      <c r="G163" s="1351"/>
      <c r="H163" s="1351"/>
      <c r="I163" s="1351"/>
      <c r="J163" s="1351"/>
      <c r="K163" s="1351"/>
      <c r="L163" s="1351"/>
      <c r="M163" s="1347"/>
      <c r="N163" s="1347"/>
      <c r="O163" s="1352"/>
    </row>
    <row r="164">
      <c r="A164" s="1353"/>
      <c r="B164" s="1354"/>
      <c r="C164" s="1355"/>
      <c r="D164" s="1360"/>
      <c r="E164" s="1356"/>
      <c r="F164" s="1357"/>
      <c r="G164" s="1358"/>
      <c r="H164" s="1359"/>
      <c r="I164" s="1360"/>
      <c r="J164" s="1361"/>
      <c r="K164" s="1362"/>
      <c r="L164" s="1357"/>
      <c r="M164" s="1363"/>
      <c r="N164" s="1363"/>
      <c r="O164" s="1364"/>
    </row>
    <row r="165">
      <c r="A165" s="1346"/>
      <c r="B165" s="1351"/>
      <c r="C165" s="1347"/>
      <c r="D165" s="1351"/>
      <c r="E165" s="1365"/>
      <c r="F165" s="1351"/>
      <c r="G165" s="1351"/>
      <c r="H165" s="1351"/>
      <c r="I165" s="1351"/>
      <c r="J165" s="1351"/>
      <c r="K165" s="1351"/>
      <c r="L165" s="1351"/>
      <c r="M165" s="1347"/>
      <c r="N165" s="1347"/>
      <c r="O165" s="1352"/>
    </row>
    <row r="166">
      <c r="A166" s="1353"/>
      <c r="B166" s="1354"/>
      <c r="C166" s="1355"/>
      <c r="D166" s="1360"/>
      <c r="E166" s="1356"/>
      <c r="F166" s="1357"/>
      <c r="G166" s="1358"/>
      <c r="H166" s="1359"/>
      <c r="I166" s="1360"/>
      <c r="J166" s="1361"/>
      <c r="K166" s="1362"/>
      <c r="L166" s="1357"/>
      <c r="M166" s="1363"/>
      <c r="N166" s="1363"/>
      <c r="O166" s="1364"/>
    </row>
    <row r="167">
      <c r="A167" s="1346"/>
      <c r="B167" s="1351"/>
      <c r="C167" s="1347"/>
      <c r="D167" s="1351"/>
      <c r="E167" s="1365"/>
      <c r="F167" s="1351"/>
      <c r="G167" s="1351"/>
      <c r="H167" s="1351"/>
      <c r="I167" s="1351"/>
      <c r="J167" s="1351"/>
      <c r="K167" s="1351"/>
      <c r="L167" s="1351"/>
      <c r="M167" s="1347"/>
      <c r="N167" s="1347"/>
      <c r="O167" s="1352"/>
    </row>
    <row r="168">
      <c r="A168" s="1353"/>
      <c r="B168" s="1354"/>
      <c r="C168" s="1355"/>
      <c r="D168" s="1360"/>
      <c r="E168" s="1356"/>
      <c r="F168" s="1357"/>
      <c r="G168" s="1358"/>
      <c r="H168" s="1359"/>
      <c r="I168" s="1360"/>
      <c r="J168" s="1361"/>
      <c r="K168" s="1362"/>
      <c r="L168" s="1357"/>
      <c r="M168" s="1363"/>
      <c r="N168" s="1363"/>
      <c r="O168" s="1364"/>
    </row>
    <row r="169">
      <c r="A169" s="1346"/>
      <c r="B169" s="1351"/>
      <c r="C169" s="1347"/>
      <c r="D169" s="1351"/>
      <c r="E169" s="1365"/>
      <c r="F169" s="1351"/>
      <c r="G169" s="1351"/>
      <c r="H169" s="1351"/>
      <c r="I169" s="1351"/>
      <c r="J169" s="1351"/>
      <c r="K169" s="1351"/>
      <c r="L169" s="1351"/>
      <c r="M169" s="1347"/>
      <c r="N169" s="1347"/>
      <c r="O169" s="1352"/>
    </row>
    <row r="170">
      <c r="A170" s="1353"/>
      <c r="B170" s="1354"/>
      <c r="C170" s="1355"/>
      <c r="D170" s="1360"/>
      <c r="E170" s="1356"/>
      <c r="F170" s="1357"/>
      <c r="G170" s="1358"/>
      <c r="H170" s="1359"/>
      <c r="I170" s="1360"/>
      <c r="J170" s="1361"/>
      <c r="K170" s="1362"/>
      <c r="L170" s="1357"/>
      <c r="M170" s="1363"/>
      <c r="N170" s="1363"/>
      <c r="O170" s="1364"/>
    </row>
    <row r="171">
      <c r="A171" s="1346"/>
      <c r="B171" s="1351"/>
      <c r="C171" s="1347"/>
      <c r="D171" s="1351"/>
      <c r="E171" s="1365"/>
      <c r="F171" s="1351"/>
      <c r="G171" s="1351"/>
      <c r="H171" s="1351"/>
      <c r="I171" s="1351"/>
      <c r="J171" s="1351"/>
      <c r="K171" s="1351"/>
      <c r="L171" s="1351"/>
      <c r="M171" s="1347"/>
      <c r="N171" s="1347"/>
      <c r="O171" s="1352"/>
    </row>
    <row r="172">
      <c r="A172" s="1353"/>
      <c r="B172" s="1354"/>
      <c r="C172" s="1355"/>
      <c r="D172" s="1360"/>
      <c r="E172" s="1356"/>
      <c r="F172" s="1357"/>
      <c r="G172" s="1358"/>
      <c r="H172" s="1359"/>
      <c r="I172" s="1360"/>
      <c r="J172" s="1361"/>
      <c r="K172" s="1362"/>
      <c r="L172" s="1357"/>
      <c r="M172" s="1363"/>
      <c r="N172" s="1363"/>
      <c r="O172" s="1364"/>
    </row>
    <row r="173">
      <c r="A173" s="1346"/>
      <c r="B173" s="1351"/>
      <c r="C173" s="1347"/>
      <c r="D173" s="1351"/>
      <c r="E173" s="1365"/>
      <c r="F173" s="1351"/>
      <c r="G173" s="1351"/>
      <c r="H173" s="1351"/>
      <c r="I173" s="1351"/>
      <c r="J173" s="1351"/>
      <c r="K173" s="1351"/>
      <c r="L173" s="1351"/>
      <c r="M173" s="1347"/>
      <c r="N173" s="1347"/>
      <c r="O173" s="1352"/>
    </row>
    <row r="174">
      <c r="A174" s="1353"/>
      <c r="B174" s="1354"/>
      <c r="C174" s="1355"/>
      <c r="D174" s="1360"/>
      <c r="E174" s="1356"/>
      <c r="F174" s="1357"/>
      <c r="G174" s="1358"/>
      <c r="H174" s="1359"/>
      <c r="I174" s="1360"/>
      <c r="J174" s="1361"/>
      <c r="K174" s="1362"/>
      <c r="L174" s="1357"/>
      <c r="M174" s="1363"/>
      <c r="N174" s="1363"/>
      <c r="O174" s="1364"/>
    </row>
    <row r="175">
      <c r="A175" s="1346"/>
      <c r="B175" s="1351"/>
      <c r="C175" s="1347"/>
      <c r="D175" s="1351"/>
      <c r="E175" s="1365"/>
      <c r="F175" s="1351"/>
      <c r="G175" s="1351"/>
      <c r="H175" s="1351"/>
      <c r="I175" s="1351"/>
      <c r="J175" s="1351"/>
      <c r="K175" s="1351"/>
      <c r="L175" s="1351"/>
      <c r="M175" s="1347"/>
      <c r="N175" s="1347"/>
      <c r="O175" s="1352"/>
    </row>
    <row r="176">
      <c r="A176" s="1353"/>
      <c r="B176" s="1354"/>
      <c r="C176" s="1355"/>
      <c r="D176" s="1360"/>
      <c r="E176" s="1356"/>
      <c r="F176" s="1357"/>
      <c r="G176" s="1358"/>
      <c r="H176" s="1359"/>
      <c r="I176" s="1360"/>
      <c r="J176" s="1361"/>
      <c r="K176" s="1362"/>
      <c r="L176" s="1357"/>
      <c r="M176" s="1363"/>
      <c r="N176" s="1363"/>
      <c r="O176" s="1364"/>
    </row>
    <row r="177">
      <c r="A177" s="1346"/>
      <c r="B177" s="1351"/>
      <c r="C177" s="1347"/>
      <c r="D177" s="1351"/>
      <c r="E177" s="1365"/>
      <c r="F177" s="1351"/>
      <c r="G177" s="1351"/>
      <c r="H177" s="1351"/>
      <c r="I177" s="1351"/>
      <c r="J177" s="1351"/>
      <c r="K177" s="1351"/>
      <c r="L177" s="1351"/>
      <c r="M177" s="1347"/>
      <c r="N177" s="1347"/>
      <c r="O177" s="1352"/>
    </row>
    <row r="178">
      <c r="A178" s="1353"/>
      <c r="B178" s="1354"/>
      <c r="C178" s="1355"/>
      <c r="D178" s="1360"/>
      <c r="E178" s="1356"/>
      <c r="F178" s="1357"/>
      <c r="G178" s="1358"/>
      <c r="H178" s="1359"/>
      <c r="I178" s="1360"/>
      <c r="J178" s="1361"/>
      <c r="K178" s="1362"/>
      <c r="L178" s="1357"/>
      <c r="M178" s="1363"/>
      <c r="N178" s="1363"/>
      <c r="O178" s="1364"/>
    </row>
    <row r="179">
      <c r="A179" s="1346"/>
      <c r="B179" s="1351"/>
      <c r="C179" s="1347"/>
      <c r="D179" s="1351"/>
      <c r="E179" s="1365"/>
      <c r="F179" s="1351"/>
      <c r="G179" s="1351"/>
      <c r="H179" s="1351"/>
      <c r="I179" s="1351"/>
      <c r="J179" s="1351"/>
      <c r="K179" s="1351"/>
      <c r="L179" s="1351"/>
      <c r="M179" s="1347"/>
      <c r="N179" s="1347"/>
      <c r="O179" s="1352"/>
    </row>
    <row r="180">
      <c r="A180" s="1353"/>
      <c r="B180" s="1354"/>
      <c r="C180" s="1355"/>
      <c r="D180" s="1360"/>
      <c r="E180" s="1356"/>
      <c r="F180" s="1357"/>
      <c r="G180" s="1358"/>
      <c r="H180" s="1359"/>
      <c r="I180" s="1360"/>
      <c r="J180" s="1361"/>
      <c r="K180" s="1362"/>
      <c r="L180" s="1357"/>
      <c r="M180" s="1363"/>
      <c r="N180" s="1363"/>
      <c r="O180" s="1364"/>
    </row>
    <row r="181">
      <c r="A181" s="1346"/>
      <c r="B181" s="1351"/>
      <c r="C181" s="1347"/>
      <c r="D181" s="1351"/>
      <c r="E181" s="1365"/>
      <c r="F181" s="1351"/>
      <c r="G181" s="1351"/>
      <c r="H181" s="1351"/>
      <c r="I181" s="1351"/>
      <c r="J181" s="1351"/>
      <c r="K181" s="1351"/>
      <c r="L181" s="1351"/>
      <c r="M181" s="1347"/>
      <c r="N181" s="1347"/>
      <c r="O181" s="1352"/>
    </row>
    <row r="182">
      <c r="A182" s="1353"/>
      <c r="B182" s="1354"/>
      <c r="C182" s="1355"/>
      <c r="D182" s="1360"/>
      <c r="E182" s="1356"/>
      <c r="F182" s="1357"/>
      <c r="G182" s="1358"/>
      <c r="H182" s="1359"/>
      <c r="I182" s="1360"/>
      <c r="J182" s="1361"/>
      <c r="K182" s="1362"/>
      <c r="L182" s="1357"/>
      <c r="M182" s="1363"/>
      <c r="N182" s="1363"/>
      <c r="O182" s="1364"/>
    </row>
    <row r="183">
      <c r="A183" s="1346"/>
      <c r="B183" s="1351"/>
      <c r="C183" s="1347"/>
      <c r="D183" s="1351"/>
      <c r="E183" s="1365"/>
      <c r="F183" s="1351"/>
      <c r="G183" s="1351"/>
      <c r="H183" s="1351"/>
      <c r="I183" s="1351"/>
      <c r="J183" s="1351"/>
      <c r="K183" s="1351"/>
      <c r="L183" s="1351"/>
      <c r="M183" s="1347"/>
      <c r="N183" s="1347"/>
      <c r="O183" s="1352"/>
    </row>
    <row r="184">
      <c r="A184" s="1353"/>
      <c r="B184" s="1354"/>
      <c r="C184" s="1355"/>
      <c r="D184" s="1360"/>
      <c r="E184" s="1356"/>
      <c r="F184" s="1357"/>
      <c r="G184" s="1358"/>
      <c r="H184" s="1359"/>
      <c r="I184" s="1360"/>
      <c r="J184" s="1361"/>
      <c r="K184" s="1362"/>
      <c r="L184" s="1357"/>
      <c r="M184" s="1363"/>
      <c r="N184" s="1363"/>
      <c r="O184" s="1364"/>
    </row>
    <row r="185">
      <c r="A185" s="1346"/>
      <c r="B185" s="1351"/>
      <c r="C185" s="1347"/>
      <c r="D185" s="1351"/>
      <c r="E185" s="1365"/>
      <c r="F185" s="1351"/>
      <c r="G185" s="1351"/>
      <c r="H185" s="1351"/>
      <c r="I185" s="1351"/>
      <c r="J185" s="1351"/>
      <c r="K185" s="1351"/>
      <c r="L185" s="1351"/>
      <c r="M185" s="1347"/>
      <c r="N185" s="1347"/>
      <c r="O185" s="1352"/>
    </row>
    <row r="186">
      <c r="A186" s="1353"/>
      <c r="B186" s="1354"/>
      <c r="C186" s="1355"/>
      <c r="D186" s="1360"/>
      <c r="E186" s="1356"/>
      <c r="F186" s="1357"/>
      <c r="G186" s="1358"/>
      <c r="H186" s="1359"/>
      <c r="I186" s="1360"/>
      <c r="J186" s="1361"/>
      <c r="K186" s="1362"/>
      <c r="L186" s="1357"/>
      <c r="M186" s="1363"/>
      <c r="N186" s="1363"/>
      <c r="O186" s="1364"/>
    </row>
    <row r="187">
      <c r="A187" s="1346"/>
      <c r="B187" s="1351"/>
      <c r="C187" s="1347"/>
      <c r="D187" s="1351"/>
      <c r="E187" s="1365"/>
      <c r="F187" s="1351"/>
      <c r="G187" s="1351"/>
      <c r="H187" s="1351"/>
      <c r="I187" s="1351"/>
      <c r="J187" s="1351"/>
      <c r="K187" s="1351"/>
      <c r="L187" s="1351"/>
      <c r="M187" s="1347"/>
      <c r="N187" s="1347"/>
      <c r="O187" s="1352"/>
    </row>
    <row r="188">
      <c r="A188" s="1353"/>
      <c r="B188" s="1354"/>
      <c r="C188" s="1355"/>
      <c r="D188" s="1360"/>
      <c r="E188" s="1356"/>
      <c r="F188" s="1357"/>
      <c r="G188" s="1358"/>
      <c r="H188" s="1359"/>
      <c r="I188" s="1360"/>
      <c r="J188" s="1361"/>
      <c r="K188" s="1362"/>
      <c r="L188" s="1357"/>
      <c r="M188" s="1363"/>
      <c r="N188" s="1363"/>
      <c r="O188" s="1364"/>
    </row>
    <row r="189">
      <c r="A189" s="1346"/>
      <c r="B189" s="1351"/>
      <c r="C189" s="1347"/>
      <c r="D189" s="1351"/>
      <c r="E189" s="1365"/>
      <c r="F189" s="1351"/>
      <c r="G189" s="1351"/>
      <c r="H189" s="1351"/>
      <c r="I189" s="1351"/>
      <c r="J189" s="1351"/>
      <c r="K189" s="1351"/>
      <c r="L189" s="1351"/>
      <c r="M189" s="1347"/>
      <c r="N189" s="1347"/>
      <c r="O189" s="1352"/>
    </row>
    <row r="190">
      <c r="A190" s="1353"/>
      <c r="B190" s="1354"/>
      <c r="C190" s="1355"/>
      <c r="D190" s="1360"/>
      <c r="E190" s="1356"/>
      <c r="F190" s="1357"/>
      <c r="G190" s="1358"/>
      <c r="H190" s="1359"/>
      <c r="I190" s="1360"/>
      <c r="J190" s="1361"/>
      <c r="K190" s="1362"/>
      <c r="L190" s="1357"/>
      <c r="M190" s="1363"/>
      <c r="N190" s="1363"/>
      <c r="O190" s="1364"/>
    </row>
    <row r="191">
      <c r="A191" s="1346"/>
      <c r="B191" s="1351"/>
      <c r="C191" s="1347"/>
      <c r="D191" s="1351"/>
      <c r="E191" s="1365"/>
      <c r="F191" s="1351"/>
      <c r="G191" s="1351"/>
      <c r="H191" s="1351"/>
      <c r="I191" s="1351"/>
      <c r="J191" s="1351"/>
      <c r="K191" s="1351"/>
      <c r="L191" s="1351"/>
      <c r="M191" s="1347"/>
      <c r="N191" s="1347"/>
      <c r="O191" s="1352"/>
    </row>
    <row r="192">
      <c r="A192" s="1353"/>
      <c r="B192" s="1354"/>
      <c r="C192" s="1355"/>
      <c r="D192" s="1360"/>
      <c r="E192" s="1356"/>
      <c r="F192" s="1357"/>
      <c r="G192" s="1358"/>
      <c r="H192" s="1359"/>
      <c r="I192" s="1360"/>
      <c r="J192" s="1361"/>
      <c r="K192" s="1362"/>
      <c r="L192" s="1357"/>
      <c r="M192" s="1363"/>
      <c r="N192" s="1363"/>
      <c r="O192" s="1364"/>
    </row>
    <row r="193">
      <c r="A193" s="1346"/>
      <c r="B193" s="1351"/>
      <c r="C193" s="1347"/>
      <c r="D193" s="1351"/>
      <c r="E193" s="1365"/>
      <c r="F193" s="1351"/>
      <c r="G193" s="1351"/>
      <c r="H193" s="1351"/>
      <c r="I193" s="1351"/>
      <c r="J193" s="1351"/>
      <c r="K193" s="1351"/>
      <c r="L193" s="1351"/>
      <c r="M193" s="1347"/>
      <c r="N193" s="1347"/>
      <c r="O193" s="1352"/>
    </row>
    <row r="194">
      <c r="A194" s="1353"/>
      <c r="B194" s="1354"/>
      <c r="C194" s="1355"/>
      <c r="D194" s="1360"/>
      <c r="E194" s="1356"/>
      <c r="F194" s="1357"/>
      <c r="G194" s="1358"/>
      <c r="H194" s="1359"/>
      <c r="I194" s="1360"/>
      <c r="J194" s="1361"/>
      <c r="K194" s="1362"/>
      <c r="L194" s="1357"/>
      <c r="M194" s="1363"/>
      <c r="N194" s="1363"/>
      <c r="O194" s="1364"/>
    </row>
    <row r="195">
      <c r="A195" s="1346"/>
      <c r="B195" s="1351"/>
      <c r="C195" s="1347"/>
      <c r="D195" s="1351"/>
      <c r="E195" s="1365"/>
      <c r="F195" s="1351"/>
      <c r="G195" s="1351"/>
      <c r="H195" s="1351"/>
      <c r="I195" s="1351"/>
      <c r="J195" s="1351"/>
      <c r="K195" s="1351"/>
      <c r="L195" s="1351"/>
      <c r="M195" s="1347"/>
      <c r="N195" s="1347"/>
      <c r="O195" s="1352"/>
    </row>
    <row r="196">
      <c r="A196" s="1353"/>
      <c r="B196" s="1354"/>
      <c r="C196" s="1355"/>
      <c r="D196" s="1360"/>
      <c r="E196" s="1356"/>
      <c r="F196" s="1357"/>
      <c r="G196" s="1358"/>
      <c r="H196" s="1359"/>
      <c r="I196" s="1360"/>
      <c r="J196" s="1361"/>
      <c r="K196" s="1362"/>
      <c r="L196" s="1357"/>
      <c r="M196" s="1363"/>
      <c r="N196" s="1363"/>
      <c r="O196" s="1364"/>
    </row>
    <row r="197">
      <c r="A197" s="1346"/>
      <c r="B197" s="1351"/>
      <c r="C197" s="1347"/>
      <c r="D197" s="1351"/>
      <c r="E197" s="1365"/>
      <c r="F197" s="1351"/>
      <c r="G197" s="1351"/>
      <c r="H197" s="1351"/>
      <c r="I197" s="1351"/>
      <c r="J197" s="1351"/>
      <c r="K197" s="1351"/>
      <c r="L197" s="1351"/>
      <c r="M197" s="1347"/>
      <c r="N197" s="1347"/>
      <c r="O197" s="1352"/>
    </row>
    <row r="198">
      <c r="A198" s="1353"/>
      <c r="B198" s="1354"/>
      <c r="C198" s="1355"/>
      <c r="D198" s="1360"/>
      <c r="E198" s="1356"/>
      <c r="F198" s="1357"/>
      <c r="G198" s="1358"/>
      <c r="H198" s="1359"/>
      <c r="I198" s="1360"/>
      <c r="J198" s="1361"/>
      <c r="K198" s="1362"/>
      <c r="L198" s="1357"/>
      <c r="M198" s="1363"/>
      <c r="N198" s="1363"/>
      <c r="O198" s="1364"/>
    </row>
    <row r="199">
      <c r="A199" s="1346"/>
      <c r="B199" s="1351"/>
      <c r="C199" s="1347"/>
      <c r="D199" s="1351"/>
      <c r="E199" s="1365"/>
      <c r="F199" s="1351"/>
      <c r="G199" s="1351"/>
      <c r="H199" s="1351"/>
      <c r="I199" s="1351"/>
      <c r="J199" s="1351"/>
      <c r="K199" s="1351"/>
      <c r="L199" s="1351"/>
      <c r="M199" s="1347"/>
      <c r="N199" s="1347"/>
      <c r="O199" s="1352"/>
    </row>
    <row r="200">
      <c r="A200" s="1353"/>
      <c r="B200" s="1354"/>
      <c r="C200" s="1355"/>
      <c r="D200" s="1360"/>
      <c r="E200" s="1356"/>
      <c r="F200" s="1357"/>
      <c r="G200" s="1358"/>
      <c r="H200" s="1359"/>
      <c r="I200" s="1360"/>
      <c r="J200" s="1361"/>
      <c r="K200" s="1362"/>
      <c r="L200" s="1357"/>
      <c r="M200" s="1363"/>
      <c r="N200" s="1363"/>
      <c r="O200" s="1364"/>
    </row>
    <row r="201">
      <c r="A201" s="1346"/>
      <c r="B201" s="1351"/>
      <c r="C201" s="1347"/>
      <c r="D201" s="1351"/>
      <c r="E201" s="1365"/>
      <c r="F201" s="1351"/>
      <c r="G201" s="1351"/>
      <c r="H201" s="1351"/>
      <c r="I201" s="1351"/>
      <c r="J201" s="1351"/>
      <c r="K201" s="1351"/>
      <c r="L201" s="1351"/>
      <c r="M201" s="1347"/>
      <c r="N201" s="1347"/>
      <c r="O201" s="1352"/>
    </row>
    <row r="202">
      <c r="A202" s="1353"/>
      <c r="B202" s="1354"/>
      <c r="C202" s="1355"/>
      <c r="D202" s="1360"/>
      <c r="E202" s="1356"/>
      <c r="F202" s="1357"/>
      <c r="G202" s="1358"/>
      <c r="H202" s="1359"/>
      <c r="I202" s="1360"/>
      <c r="J202" s="1361"/>
      <c r="K202" s="1362"/>
      <c r="L202" s="1357"/>
      <c r="M202" s="1363"/>
      <c r="N202" s="1363"/>
      <c r="O202" s="1364"/>
    </row>
    <row r="203">
      <c r="A203" s="1346"/>
      <c r="B203" s="1351"/>
      <c r="C203" s="1347"/>
      <c r="D203" s="1351"/>
      <c r="E203" s="1365"/>
      <c r="F203" s="1351"/>
      <c r="G203" s="1351"/>
      <c r="H203" s="1351"/>
      <c r="I203" s="1351"/>
      <c r="J203" s="1351"/>
      <c r="K203" s="1351"/>
      <c r="L203" s="1351"/>
      <c r="M203" s="1347"/>
      <c r="N203" s="1347"/>
      <c r="O203" s="1352"/>
    </row>
    <row r="204">
      <c r="A204" s="1353"/>
      <c r="B204" s="1354"/>
      <c r="C204" s="1355"/>
      <c r="D204" s="1360"/>
      <c r="E204" s="1356"/>
      <c r="F204" s="1357"/>
      <c r="G204" s="1358"/>
      <c r="H204" s="1359"/>
      <c r="I204" s="1360"/>
      <c r="J204" s="1361"/>
      <c r="K204" s="1362"/>
      <c r="L204" s="1357"/>
      <c r="M204" s="1363"/>
      <c r="N204" s="1363"/>
      <c r="O204" s="1364"/>
    </row>
    <row r="205">
      <c r="A205" s="1346"/>
      <c r="B205" s="1351"/>
      <c r="C205" s="1347"/>
      <c r="D205" s="1351"/>
      <c r="E205" s="1365"/>
      <c r="F205" s="1351"/>
      <c r="G205" s="1351"/>
      <c r="H205" s="1351"/>
      <c r="I205" s="1351"/>
      <c r="J205" s="1351"/>
      <c r="K205" s="1351"/>
      <c r="L205" s="1351"/>
      <c r="M205" s="1347"/>
      <c r="N205" s="1347"/>
      <c r="O205" s="1352"/>
    </row>
    <row r="206">
      <c r="A206" s="1353"/>
      <c r="B206" s="1354"/>
      <c r="C206" s="1355"/>
      <c r="D206" s="1360"/>
      <c r="E206" s="1356"/>
      <c r="F206" s="1357"/>
      <c r="G206" s="1358"/>
      <c r="H206" s="1359"/>
      <c r="I206" s="1360"/>
      <c r="J206" s="1361"/>
      <c r="K206" s="1362"/>
      <c r="L206" s="1357"/>
      <c r="M206" s="1363"/>
      <c r="N206" s="1363"/>
      <c r="O206" s="1364"/>
    </row>
    <row r="207">
      <c r="A207" s="1346"/>
      <c r="B207" s="1351"/>
      <c r="C207" s="1347"/>
      <c r="D207" s="1351"/>
      <c r="E207" s="1365"/>
      <c r="F207" s="1351"/>
      <c r="G207" s="1351"/>
      <c r="H207" s="1351"/>
      <c r="I207" s="1351"/>
      <c r="J207" s="1351"/>
      <c r="K207" s="1351"/>
      <c r="L207" s="1351"/>
      <c r="M207" s="1347"/>
      <c r="N207" s="1347"/>
      <c r="O207" s="1352"/>
    </row>
    <row r="208">
      <c r="A208" s="1353"/>
      <c r="B208" s="1354"/>
      <c r="C208" s="1355"/>
      <c r="D208" s="1360"/>
      <c r="E208" s="1356"/>
      <c r="F208" s="1357"/>
      <c r="G208" s="1358"/>
      <c r="H208" s="1359"/>
      <c r="I208" s="1360"/>
      <c r="J208" s="1361"/>
      <c r="K208" s="1362"/>
      <c r="L208" s="1357"/>
      <c r="M208" s="1363"/>
      <c r="N208" s="1363"/>
      <c r="O208" s="1364"/>
    </row>
    <row r="209">
      <c r="A209" s="1346"/>
      <c r="B209" s="1351"/>
      <c r="C209" s="1347"/>
      <c r="D209" s="1351"/>
      <c r="E209" s="1365"/>
      <c r="F209" s="1351"/>
      <c r="G209" s="1351"/>
      <c r="H209" s="1351"/>
      <c r="I209" s="1351"/>
      <c r="J209" s="1351"/>
      <c r="K209" s="1351"/>
      <c r="L209" s="1351"/>
      <c r="M209" s="1347"/>
      <c r="N209" s="1347"/>
      <c r="O209" s="1352"/>
    </row>
    <row r="210">
      <c r="A210" s="1353"/>
      <c r="B210" s="1354"/>
      <c r="C210" s="1355"/>
      <c r="D210" s="1360"/>
      <c r="E210" s="1356"/>
      <c r="F210" s="1357"/>
      <c r="G210" s="1358"/>
      <c r="H210" s="1359"/>
      <c r="I210" s="1360"/>
      <c r="J210" s="1361"/>
      <c r="K210" s="1362"/>
      <c r="L210" s="1357"/>
      <c r="M210" s="1363"/>
      <c r="N210" s="1363"/>
      <c r="O210" s="1364"/>
    </row>
    <row r="211">
      <c r="A211" s="1346"/>
      <c r="B211" s="1351"/>
      <c r="C211" s="1347"/>
      <c r="D211" s="1351"/>
      <c r="E211" s="1365"/>
      <c r="F211" s="1351"/>
      <c r="G211" s="1351"/>
      <c r="H211" s="1351"/>
      <c r="I211" s="1351"/>
      <c r="J211" s="1351"/>
      <c r="K211" s="1351"/>
      <c r="L211" s="1351"/>
      <c r="M211" s="1347"/>
      <c r="N211" s="1347"/>
      <c r="O211" s="1352"/>
    </row>
    <row r="212">
      <c r="A212" s="1353"/>
      <c r="B212" s="1354"/>
      <c r="C212" s="1355"/>
      <c r="D212" s="1360"/>
      <c r="E212" s="1356"/>
      <c r="F212" s="1357"/>
      <c r="G212" s="1358"/>
      <c r="H212" s="1359"/>
      <c r="I212" s="1360"/>
      <c r="J212" s="1361"/>
      <c r="K212" s="1362"/>
      <c r="L212" s="1357"/>
      <c r="M212" s="1363"/>
      <c r="N212" s="1363"/>
      <c r="O212" s="1364"/>
    </row>
    <row r="213">
      <c r="A213" s="1346"/>
      <c r="B213" s="1351"/>
      <c r="C213" s="1347"/>
      <c r="D213" s="1351"/>
      <c r="E213" s="1365"/>
      <c r="F213" s="1351"/>
      <c r="G213" s="1351"/>
      <c r="H213" s="1351"/>
      <c r="I213" s="1351"/>
      <c r="J213" s="1351"/>
      <c r="K213" s="1351"/>
      <c r="L213" s="1351"/>
      <c r="M213" s="1347"/>
      <c r="N213" s="1347"/>
      <c r="O213" s="1352"/>
    </row>
    <row r="214">
      <c r="A214" s="1353"/>
      <c r="B214" s="1354"/>
      <c r="C214" s="1355"/>
      <c r="D214" s="1360"/>
      <c r="E214" s="1356"/>
      <c r="F214" s="1357"/>
      <c r="G214" s="1358"/>
      <c r="H214" s="1359"/>
      <c r="I214" s="1360"/>
      <c r="J214" s="1361"/>
      <c r="K214" s="1362"/>
      <c r="L214" s="1357"/>
      <c r="M214" s="1363"/>
      <c r="N214" s="1363"/>
      <c r="O214" s="1364"/>
    </row>
    <row r="215">
      <c r="A215" s="1346"/>
      <c r="B215" s="1351"/>
      <c r="C215" s="1347"/>
      <c r="D215" s="1351"/>
      <c r="E215" s="1365"/>
      <c r="F215" s="1351"/>
      <c r="G215" s="1351"/>
      <c r="H215" s="1351"/>
      <c r="I215" s="1351"/>
      <c r="J215" s="1351"/>
      <c r="K215" s="1351"/>
      <c r="L215" s="1351"/>
      <c r="M215" s="1347"/>
      <c r="N215" s="1347"/>
      <c r="O215" s="1352"/>
    </row>
    <row r="216">
      <c r="A216" s="1353"/>
      <c r="B216" s="1354"/>
      <c r="C216" s="1355"/>
      <c r="D216" s="1360"/>
      <c r="E216" s="1356"/>
      <c r="F216" s="1357"/>
      <c r="G216" s="1358"/>
      <c r="H216" s="1359"/>
      <c r="I216" s="1360"/>
      <c r="J216" s="1361"/>
      <c r="K216" s="1362"/>
      <c r="L216" s="1357"/>
      <c r="M216" s="1363"/>
      <c r="N216" s="1363"/>
      <c r="O216" s="1364"/>
    </row>
    <row r="217">
      <c r="A217" s="1346"/>
      <c r="B217" s="1351"/>
      <c r="C217" s="1347"/>
      <c r="D217" s="1351"/>
      <c r="E217" s="1365"/>
      <c r="F217" s="1351"/>
      <c r="G217" s="1351"/>
      <c r="H217" s="1351"/>
      <c r="I217" s="1351"/>
      <c r="J217" s="1351"/>
      <c r="K217" s="1351"/>
      <c r="L217" s="1351"/>
      <c r="M217" s="1347"/>
      <c r="N217" s="1347"/>
      <c r="O217" s="1352"/>
    </row>
    <row r="218">
      <c r="A218" s="1353"/>
      <c r="B218" s="1354"/>
      <c r="C218" s="1355"/>
      <c r="D218" s="1360"/>
      <c r="E218" s="1356"/>
      <c r="F218" s="1357"/>
      <c r="G218" s="1358"/>
      <c r="H218" s="1359"/>
      <c r="I218" s="1360"/>
      <c r="J218" s="1361"/>
      <c r="K218" s="1362"/>
      <c r="L218" s="1357"/>
      <c r="M218" s="1363"/>
      <c r="N218" s="1363"/>
      <c r="O218" s="1364"/>
    </row>
    <row r="219">
      <c r="A219" s="1346"/>
      <c r="B219" s="1351"/>
      <c r="C219" s="1347"/>
      <c r="D219" s="1351"/>
      <c r="E219" s="1365"/>
      <c r="F219" s="1351"/>
      <c r="G219" s="1351"/>
      <c r="H219" s="1351"/>
      <c r="I219" s="1351"/>
      <c r="J219" s="1351"/>
      <c r="K219" s="1351"/>
      <c r="L219" s="1351"/>
      <c r="M219" s="1347"/>
      <c r="N219" s="1347"/>
      <c r="O219" s="1352"/>
    </row>
    <row r="220">
      <c r="A220" s="1353"/>
      <c r="B220" s="1354"/>
      <c r="C220" s="1355"/>
      <c r="D220" s="1360"/>
      <c r="E220" s="1356"/>
      <c r="F220" s="1357"/>
      <c r="G220" s="1358"/>
      <c r="H220" s="1359"/>
      <c r="I220" s="1360"/>
      <c r="J220" s="1361"/>
      <c r="K220" s="1362"/>
      <c r="L220" s="1357"/>
      <c r="M220" s="1363"/>
      <c r="N220" s="1363"/>
      <c r="O220" s="1364"/>
    </row>
    <row r="221">
      <c r="A221" s="1346"/>
      <c r="B221" s="1351"/>
      <c r="C221" s="1347"/>
      <c r="D221" s="1351"/>
      <c r="E221" s="1365"/>
      <c r="F221" s="1351"/>
      <c r="G221" s="1351"/>
      <c r="H221" s="1351"/>
      <c r="I221" s="1351"/>
      <c r="J221" s="1351"/>
      <c r="K221" s="1351"/>
      <c r="L221" s="1351"/>
      <c r="M221" s="1347"/>
      <c r="N221" s="1347"/>
      <c r="O221" s="1352"/>
    </row>
    <row r="222">
      <c r="A222" s="1353"/>
      <c r="B222" s="1354"/>
      <c r="C222" s="1355"/>
      <c r="D222" s="1360"/>
      <c r="E222" s="1356"/>
      <c r="F222" s="1357"/>
      <c r="G222" s="1358"/>
      <c r="H222" s="1359"/>
      <c r="I222" s="1360"/>
      <c r="J222" s="1361"/>
      <c r="K222" s="1362"/>
      <c r="L222" s="1357"/>
      <c r="M222" s="1363"/>
      <c r="N222" s="1363"/>
      <c r="O222" s="1364"/>
    </row>
    <row r="223">
      <c r="A223" s="1346"/>
      <c r="B223" s="1351"/>
      <c r="C223" s="1347"/>
      <c r="D223" s="1351"/>
      <c r="E223" s="1365"/>
      <c r="F223" s="1351"/>
      <c r="G223" s="1351"/>
      <c r="H223" s="1351"/>
      <c r="I223" s="1351"/>
      <c r="J223" s="1351"/>
      <c r="K223" s="1351"/>
      <c r="L223" s="1351"/>
      <c r="M223" s="1347"/>
      <c r="N223" s="1347"/>
      <c r="O223" s="1352"/>
    </row>
    <row r="224">
      <c r="A224" s="1353"/>
      <c r="B224" s="1354"/>
      <c r="C224" s="1355"/>
      <c r="D224" s="1360"/>
      <c r="E224" s="1356"/>
      <c r="F224" s="1357"/>
      <c r="G224" s="1358"/>
      <c r="H224" s="1359"/>
      <c r="I224" s="1360"/>
      <c r="J224" s="1361"/>
      <c r="K224" s="1362"/>
      <c r="L224" s="1357"/>
      <c r="M224" s="1363"/>
      <c r="N224" s="1363"/>
      <c r="O224" s="1364"/>
    </row>
    <row r="225">
      <c r="A225" s="1346"/>
      <c r="B225" s="1351"/>
      <c r="C225" s="1347"/>
      <c r="D225" s="1351"/>
      <c r="E225" s="1365"/>
      <c r="F225" s="1351"/>
      <c r="G225" s="1351"/>
      <c r="H225" s="1351"/>
      <c r="I225" s="1351"/>
      <c r="J225" s="1351"/>
      <c r="K225" s="1351"/>
      <c r="L225" s="1351"/>
      <c r="M225" s="1347"/>
      <c r="N225" s="1347"/>
      <c r="O225" s="1352"/>
    </row>
    <row r="226">
      <c r="A226" s="1353"/>
      <c r="B226" s="1354"/>
      <c r="C226" s="1355"/>
      <c r="D226" s="1360"/>
      <c r="E226" s="1356"/>
      <c r="F226" s="1357"/>
      <c r="G226" s="1358"/>
      <c r="H226" s="1359"/>
      <c r="I226" s="1360"/>
      <c r="J226" s="1361"/>
      <c r="K226" s="1362"/>
      <c r="L226" s="1357"/>
      <c r="M226" s="1363"/>
      <c r="N226" s="1363"/>
      <c r="O226" s="1364"/>
    </row>
    <row r="227">
      <c r="A227" s="1346"/>
      <c r="B227" s="1351"/>
      <c r="C227" s="1347"/>
      <c r="D227" s="1351"/>
      <c r="E227" s="1365"/>
      <c r="F227" s="1351"/>
      <c r="G227" s="1351"/>
      <c r="H227" s="1351"/>
      <c r="I227" s="1351"/>
      <c r="J227" s="1351"/>
      <c r="K227" s="1351"/>
      <c r="L227" s="1351"/>
      <c r="M227" s="1347"/>
      <c r="N227" s="1347"/>
      <c r="O227" s="1352"/>
    </row>
    <row r="228">
      <c r="A228" s="1353"/>
      <c r="B228" s="1354"/>
      <c r="C228" s="1355"/>
      <c r="D228" s="1360"/>
      <c r="E228" s="1356"/>
      <c r="F228" s="1357"/>
      <c r="G228" s="1358"/>
      <c r="H228" s="1359"/>
      <c r="I228" s="1360"/>
      <c r="J228" s="1361"/>
      <c r="K228" s="1362"/>
      <c r="L228" s="1357"/>
      <c r="M228" s="1363"/>
      <c r="N228" s="1363"/>
      <c r="O228" s="1364"/>
    </row>
    <row r="229">
      <c r="A229" s="1346"/>
      <c r="B229" s="1351"/>
      <c r="C229" s="1347"/>
      <c r="D229" s="1351"/>
      <c r="E229" s="1365"/>
      <c r="F229" s="1351"/>
      <c r="G229" s="1351"/>
      <c r="H229" s="1351"/>
      <c r="I229" s="1351"/>
      <c r="J229" s="1351"/>
      <c r="K229" s="1351"/>
      <c r="L229" s="1351"/>
      <c r="M229" s="1347"/>
      <c r="N229" s="1347"/>
      <c r="O229" s="1352"/>
    </row>
    <row r="230">
      <c r="A230" s="1353"/>
      <c r="B230" s="1354"/>
      <c r="C230" s="1355"/>
      <c r="D230" s="1360"/>
      <c r="E230" s="1356"/>
      <c r="F230" s="1357"/>
      <c r="G230" s="1358"/>
      <c r="H230" s="1359"/>
      <c r="I230" s="1360"/>
      <c r="J230" s="1361"/>
      <c r="K230" s="1362"/>
      <c r="L230" s="1357"/>
      <c r="M230" s="1363"/>
      <c r="N230" s="1363"/>
      <c r="O230" s="1364"/>
    </row>
    <row r="231">
      <c r="A231" s="1346"/>
      <c r="B231" s="1351"/>
      <c r="C231" s="1347"/>
      <c r="D231" s="1351"/>
      <c r="E231" s="1365"/>
      <c r="F231" s="1351"/>
      <c r="G231" s="1351"/>
      <c r="H231" s="1351"/>
      <c r="I231" s="1351"/>
      <c r="J231" s="1351"/>
      <c r="K231" s="1351"/>
      <c r="L231" s="1351"/>
      <c r="M231" s="1347"/>
      <c r="N231" s="1347"/>
      <c r="O231" s="1352"/>
    </row>
    <row r="232">
      <c r="A232" s="1353"/>
      <c r="B232" s="1354"/>
      <c r="C232" s="1355"/>
      <c r="D232" s="1360"/>
      <c r="E232" s="1356"/>
      <c r="F232" s="1357"/>
      <c r="G232" s="1358"/>
      <c r="H232" s="1359"/>
      <c r="I232" s="1360"/>
      <c r="J232" s="1361"/>
      <c r="K232" s="1362"/>
      <c r="L232" s="1357"/>
      <c r="M232" s="1363"/>
      <c r="N232" s="1363"/>
      <c r="O232" s="1364"/>
    </row>
    <row r="233">
      <c r="A233" s="1346"/>
      <c r="B233" s="1351"/>
      <c r="C233" s="1347"/>
      <c r="D233" s="1351"/>
      <c r="E233" s="1365"/>
      <c r="F233" s="1351"/>
      <c r="G233" s="1351"/>
      <c r="H233" s="1351"/>
      <c r="I233" s="1351"/>
      <c r="J233" s="1351"/>
      <c r="K233" s="1351"/>
      <c r="L233" s="1351"/>
      <c r="M233" s="1347"/>
      <c r="N233" s="1347"/>
      <c r="O233" s="1352"/>
    </row>
    <row r="234">
      <c r="A234" s="1353"/>
      <c r="B234" s="1354"/>
      <c r="C234" s="1355"/>
      <c r="D234" s="1360"/>
      <c r="E234" s="1356"/>
      <c r="F234" s="1357"/>
      <c r="G234" s="1358"/>
      <c r="H234" s="1359"/>
      <c r="I234" s="1360"/>
      <c r="J234" s="1361"/>
      <c r="K234" s="1362"/>
      <c r="L234" s="1357"/>
      <c r="M234" s="1363"/>
      <c r="N234" s="1363"/>
      <c r="O234" s="1364"/>
    </row>
    <row r="235">
      <c r="A235" s="1346"/>
      <c r="B235" s="1351"/>
      <c r="C235" s="1347"/>
      <c r="D235" s="1351"/>
      <c r="E235" s="1365"/>
      <c r="F235" s="1351"/>
      <c r="G235" s="1351"/>
      <c r="H235" s="1351"/>
      <c r="I235" s="1351"/>
      <c r="J235" s="1351"/>
      <c r="K235" s="1351"/>
      <c r="L235" s="1351"/>
      <c r="M235" s="1347"/>
      <c r="N235" s="1347"/>
      <c r="O235" s="1352"/>
    </row>
    <row r="236">
      <c r="A236" s="1353"/>
      <c r="B236" s="1354"/>
      <c r="C236" s="1355"/>
      <c r="D236" s="1360"/>
      <c r="E236" s="1356"/>
      <c r="F236" s="1357"/>
      <c r="G236" s="1358"/>
      <c r="H236" s="1359"/>
      <c r="I236" s="1360"/>
      <c r="J236" s="1361"/>
      <c r="K236" s="1362"/>
      <c r="L236" s="1357"/>
      <c r="M236" s="1363"/>
      <c r="N236" s="1363"/>
      <c r="O236" s="1364"/>
    </row>
    <row r="237">
      <c r="A237" s="1346"/>
      <c r="B237" s="1351"/>
      <c r="C237" s="1347"/>
      <c r="D237" s="1351"/>
      <c r="E237" s="1365"/>
      <c r="F237" s="1351"/>
      <c r="G237" s="1351"/>
      <c r="H237" s="1351"/>
      <c r="I237" s="1351"/>
      <c r="J237" s="1351"/>
      <c r="K237" s="1351"/>
      <c r="L237" s="1351"/>
      <c r="M237" s="1347"/>
      <c r="N237" s="1347"/>
      <c r="O237" s="1352"/>
    </row>
    <row r="238">
      <c r="A238" s="1353"/>
      <c r="B238" s="1354"/>
      <c r="C238" s="1355"/>
      <c r="D238" s="1360"/>
      <c r="E238" s="1356"/>
      <c r="F238" s="1357"/>
      <c r="G238" s="1358"/>
      <c r="H238" s="1359"/>
      <c r="I238" s="1360"/>
      <c r="J238" s="1361"/>
      <c r="K238" s="1362"/>
      <c r="L238" s="1357"/>
      <c r="M238" s="1363"/>
      <c r="N238" s="1363"/>
      <c r="O238" s="1364"/>
    </row>
    <row r="239">
      <c r="A239" s="1346"/>
      <c r="B239" s="1351"/>
      <c r="C239" s="1347"/>
      <c r="D239" s="1351"/>
      <c r="E239" s="1365"/>
      <c r="F239" s="1351"/>
      <c r="G239" s="1351"/>
      <c r="H239" s="1351"/>
      <c r="I239" s="1351"/>
      <c r="J239" s="1351"/>
      <c r="K239" s="1351"/>
      <c r="L239" s="1351"/>
      <c r="M239" s="1347"/>
      <c r="N239" s="1347"/>
      <c r="O239" s="1352"/>
    </row>
    <row r="240">
      <c r="A240" s="1353"/>
      <c r="B240" s="1354"/>
      <c r="C240" s="1355"/>
      <c r="D240" s="1360"/>
      <c r="E240" s="1356"/>
      <c r="F240" s="1357"/>
      <c r="G240" s="1358"/>
      <c r="H240" s="1359"/>
      <c r="I240" s="1360"/>
      <c r="J240" s="1361"/>
      <c r="K240" s="1362"/>
      <c r="L240" s="1357"/>
      <c r="M240" s="1363"/>
      <c r="N240" s="1363"/>
      <c r="O240" s="1364"/>
    </row>
    <row r="241">
      <c r="A241" s="1346"/>
      <c r="B241" s="1351"/>
      <c r="C241" s="1347"/>
      <c r="D241" s="1351"/>
      <c r="E241" s="1365"/>
      <c r="F241" s="1351"/>
      <c r="G241" s="1351"/>
      <c r="H241" s="1351"/>
      <c r="I241" s="1351"/>
      <c r="J241" s="1351"/>
      <c r="K241" s="1351"/>
      <c r="L241" s="1351"/>
      <c r="M241" s="1347"/>
      <c r="N241" s="1347"/>
      <c r="O241" s="1352"/>
    </row>
    <row r="242">
      <c r="A242" s="1353"/>
      <c r="B242" s="1354"/>
      <c r="C242" s="1355"/>
      <c r="D242" s="1360"/>
      <c r="E242" s="1356"/>
      <c r="F242" s="1357"/>
      <c r="G242" s="1358"/>
      <c r="H242" s="1359"/>
      <c r="I242" s="1360"/>
      <c r="J242" s="1361"/>
      <c r="K242" s="1362"/>
      <c r="L242" s="1357"/>
      <c r="M242" s="1363"/>
      <c r="N242" s="1363"/>
      <c r="O242" s="1364"/>
    </row>
    <row r="243">
      <c r="A243" s="1346"/>
      <c r="B243" s="1351"/>
      <c r="C243" s="1347"/>
      <c r="D243" s="1351"/>
      <c r="E243" s="1365"/>
      <c r="F243" s="1351"/>
      <c r="G243" s="1351"/>
      <c r="H243" s="1351"/>
      <c r="I243" s="1351"/>
      <c r="J243" s="1351"/>
      <c r="K243" s="1351"/>
      <c r="L243" s="1351"/>
      <c r="M243" s="1347"/>
      <c r="N243" s="1347"/>
      <c r="O243" s="1352"/>
    </row>
    <row r="244">
      <c r="A244" s="1353"/>
      <c r="B244" s="1354"/>
      <c r="C244" s="1355"/>
      <c r="D244" s="1360"/>
      <c r="E244" s="1356"/>
      <c r="F244" s="1357"/>
      <c r="G244" s="1358"/>
      <c r="H244" s="1359"/>
      <c r="I244" s="1360"/>
      <c r="J244" s="1361"/>
      <c r="K244" s="1362"/>
      <c r="L244" s="1357"/>
      <c r="M244" s="1363"/>
      <c r="N244" s="1363"/>
      <c r="O244" s="1364"/>
    </row>
    <row r="245">
      <c r="A245" s="1346"/>
      <c r="B245" s="1351"/>
      <c r="C245" s="1347"/>
      <c r="D245" s="1351"/>
      <c r="E245" s="1365"/>
      <c r="F245" s="1351"/>
      <c r="G245" s="1351"/>
      <c r="H245" s="1351"/>
      <c r="I245" s="1351"/>
      <c r="J245" s="1351"/>
      <c r="K245" s="1351"/>
      <c r="L245" s="1351"/>
      <c r="M245" s="1347"/>
      <c r="N245" s="1347"/>
      <c r="O245" s="1352"/>
    </row>
    <row r="246">
      <c r="A246" s="1353"/>
      <c r="B246" s="1354"/>
      <c r="C246" s="1355"/>
      <c r="D246" s="1360"/>
      <c r="E246" s="1356"/>
      <c r="F246" s="1357"/>
      <c r="G246" s="1358"/>
      <c r="H246" s="1359"/>
      <c r="I246" s="1360"/>
      <c r="J246" s="1361"/>
      <c r="K246" s="1362"/>
      <c r="L246" s="1357"/>
      <c r="M246" s="1363"/>
      <c r="N246" s="1363"/>
      <c r="O246" s="1364"/>
    </row>
    <row r="247">
      <c r="A247" s="1346"/>
      <c r="B247" s="1351"/>
      <c r="C247" s="1347"/>
      <c r="D247" s="1351"/>
      <c r="E247" s="1365"/>
      <c r="F247" s="1351"/>
      <c r="G247" s="1351"/>
      <c r="H247" s="1351"/>
      <c r="I247" s="1351"/>
      <c r="J247" s="1351"/>
      <c r="K247" s="1351"/>
      <c r="L247" s="1351"/>
      <c r="M247" s="1347"/>
      <c r="N247" s="1347"/>
      <c r="O247" s="1352"/>
    </row>
    <row r="248">
      <c r="A248" s="1353"/>
      <c r="B248" s="1354"/>
      <c r="C248" s="1355"/>
      <c r="D248" s="1360"/>
      <c r="E248" s="1356"/>
      <c r="F248" s="1357"/>
      <c r="G248" s="1358"/>
      <c r="H248" s="1359"/>
      <c r="I248" s="1360"/>
      <c r="J248" s="1361"/>
      <c r="K248" s="1362"/>
      <c r="L248" s="1357"/>
      <c r="M248" s="1363"/>
      <c r="N248" s="1363"/>
      <c r="O248" s="1364"/>
    </row>
    <row r="249">
      <c r="A249" s="1346"/>
      <c r="B249" s="1351"/>
      <c r="C249" s="1347"/>
      <c r="D249" s="1351"/>
      <c r="E249" s="1365"/>
      <c r="F249" s="1351"/>
      <c r="G249" s="1351"/>
      <c r="H249" s="1351"/>
      <c r="I249" s="1351"/>
      <c r="J249" s="1351"/>
      <c r="K249" s="1351"/>
      <c r="L249" s="1351"/>
      <c r="M249" s="1347"/>
      <c r="N249" s="1347"/>
      <c r="O249" s="1352"/>
    </row>
    <row r="250">
      <c r="A250" s="1353"/>
      <c r="B250" s="1354"/>
      <c r="C250" s="1355"/>
      <c r="D250" s="1360"/>
      <c r="E250" s="1356"/>
      <c r="F250" s="1357"/>
      <c r="G250" s="1358"/>
      <c r="H250" s="1359"/>
      <c r="I250" s="1360"/>
      <c r="J250" s="1361"/>
      <c r="K250" s="1362"/>
      <c r="L250" s="1357"/>
      <c r="M250" s="1363"/>
      <c r="N250" s="1363"/>
      <c r="O250" s="1364"/>
    </row>
    <row r="251">
      <c r="A251" s="1346"/>
      <c r="B251" s="1351"/>
      <c r="C251" s="1347"/>
      <c r="D251" s="1351"/>
      <c r="E251" s="1365"/>
      <c r="F251" s="1351"/>
      <c r="G251" s="1351"/>
      <c r="H251" s="1351"/>
      <c r="I251" s="1351"/>
      <c r="J251" s="1351"/>
      <c r="K251" s="1351"/>
      <c r="L251" s="1351"/>
      <c r="M251" s="1347"/>
      <c r="N251" s="1347"/>
      <c r="O251" s="1352"/>
    </row>
    <row r="252">
      <c r="A252" s="1353"/>
      <c r="B252" s="1354"/>
      <c r="C252" s="1355"/>
      <c r="D252" s="1360"/>
      <c r="E252" s="1356"/>
      <c r="F252" s="1357"/>
      <c r="G252" s="1358"/>
      <c r="H252" s="1359"/>
      <c r="I252" s="1360"/>
      <c r="J252" s="1361"/>
      <c r="K252" s="1362"/>
      <c r="L252" s="1357"/>
      <c r="M252" s="1363"/>
      <c r="N252" s="1363"/>
      <c r="O252" s="1364"/>
    </row>
    <row r="253">
      <c r="A253" s="1346"/>
      <c r="B253" s="1351"/>
      <c r="C253" s="1347"/>
      <c r="D253" s="1351"/>
      <c r="E253" s="1365"/>
      <c r="F253" s="1351"/>
      <c r="G253" s="1351"/>
      <c r="H253" s="1351"/>
      <c r="I253" s="1351"/>
      <c r="J253" s="1351"/>
      <c r="K253" s="1351"/>
      <c r="L253" s="1351"/>
      <c r="M253" s="1347"/>
      <c r="N253" s="1347"/>
      <c r="O253" s="1352"/>
    </row>
    <row r="254">
      <c r="A254" s="1353"/>
      <c r="B254" s="1354"/>
      <c r="C254" s="1355"/>
      <c r="D254" s="1360"/>
      <c r="E254" s="1356"/>
      <c r="F254" s="1357"/>
      <c r="G254" s="1358"/>
      <c r="H254" s="1359"/>
      <c r="I254" s="1360"/>
      <c r="J254" s="1361"/>
      <c r="K254" s="1362"/>
      <c r="L254" s="1357"/>
      <c r="M254" s="1363"/>
      <c r="N254" s="1363"/>
      <c r="O254" s="1364"/>
    </row>
    <row r="255">
      <c r="A255" s="1346"/>
      <c r="B255" s="1351"/>
      <c r="C255" s="1347"/>
      <c r="D255" s="1351"/>
      <c r="E255" s="1365"/>
      <c r="F255" s="1351"/>
      <c r="G255" s="1351"/>
      <c r="H255" s="1351"/>
      <c r="I255" s="1351"/>
      <c r="J255" s="1351"/>
      <c r="K255" s="1351"/>
      <c r="L255" s="1351"/>
      <c r="M255" s="1347"/>
      <c r="N255" s="1347"/>
      <c r="O255" s="1352"/>
    </row>
    <row r="256">
      <c r="A256" s="1353"/>
      <c r="B256" s="1354"/>
      <c r="C256" s="1355"/>
      <c r="D256" s="1360"/>
      <c r="E256" s="1356"/>
      <c r="F256" s="1357"/>
      <c r="G256" s="1358"/>
      <c r="H256" s="1359"/>
      <c r="I256" s="1360"/>
      <c r="J256" s="1361"/>
      <c r="K256" s="1362"/>
      <c r="L256" s="1357"/>
      <c r="M256" s="1363"/>
      <c r="N256" s="1363"/>
      <c r="O256" s="1364"/>
    </row>
    <row r="257">
      <c r="A257" s="1346"/>
      <c r="B257" s="1351"/>
      <c r="C257" s="1347"/>
      <c r="D257" s="1351"/>
      <c r="E257" s="1365"/>
      <c r="F257" s="1351"/>
      <c r="G257" s="1351"/>
      <c r="H257" s="1351"/>
      <c r="I257" s="1351"/>
      <c r="J257" s="1351"/>
      <c r="K257" s="1351"/>
      <c r="L257" s="1351"/>
      <c r="M257" s="1347"/>
      <c r="N257" s="1347"/>
      <c r="O257" s="1352"/>
    </row>
    <row r="258">
      <c r="A258" s="1353"/>
      <c r="B258" s="1354"/>
      <c r="C258" s="1355"/>
      <c r="D258" s="1360"/>
      <c r="E258" s="1356"/>
      <c r="F258" s="1357"/>
      <c r="G258" s="1358"/>
      <c r="H258" s="1359"/>
      <c r="I258" s="1360"/>
      <c r="J258" s="1361"/>
      <c r="K258" s="1362"/>
      <c r="L258" s="1357"/>
      <c r="M258" s="1363"/>
      <c r="N258" s="1363"/>
      <c r="O258" s="1364"/>
    </row>
    <row r="259">
      <c r="A259" s="1346"/>
      <c r="B259" s="1351"/>
      <c r="C259" s="1347"/>
      <c r="D259" s="1351"/>
      <c r="E259" s="1365"/>
      <c r="F259" s="1351"/>
      <c r="G259" s="1351"/>
      <c r="H259" s="1351"/>
      <c r="I259" s="1351"/>
      <c r="J259" s="1351"/>
      <c r="K259" s="1351"/>
      <c r="L259" s="1351"/>
      <c r="M259" s="1347"/>
      <c r="N259" s="1347"/>
      <c r="O259" s="1352"/>
    </row>
    <row r="260">
      <c r="A260" s="1353"/>
      <c r="B260" s="1354"/>
      <c r="C260" s="1355"/>
      <c r="D260" s="1360"/>
      <c r="E260" s="1356"/>
      <c r="F260" s="1357"/>
      <c r="G260" s="1358"/>
      <c r="H260" s="1359"/>
      <c r="I260" s="1360"/>
      <c r="J260" s="1361"/>
      <c r="K260" s="1362"/>
      <c r="L260" s="1357"/>
      <c r="M260" s="1363"/>
      <c r="N260" s="1363"/>
      <c r="O260" s="1364"/>
    </row>
    <row r="261">
      <c r="A261" s="1346"/>
      <c r="B261" s="1351"/>
      <c r="C261" s="1347"/>
      <c r="D261" s="1351"/>
      <c r="E261" s="1365"/>
      <c r="F261" s="1351"/>
      <c r="G261" s="1351"/>
      <c r="H261" s="1351"/>
      <c r="I261" s="1351"/>
      <c r="J261" s="1351"/>
      <c r="K261" s="1351"/>
      <c r="L261" s="1351"/>
      <c r="M261" s="1347"/>
      <c r="N261" s="1347"/>
      <c r="O261" s="1352"/>
    </row>
    <row r="262">
      <c r="A262" s="1353"/>
      <c r="B262" s="1354"/>
      <c r="C262" s="1355"/>
      <c r="D262" s="1360"/>
      <c r="E262" s="1356"/>
      <c r="F262" s="1357"/>
      <c r="G262" s="1358"/>
      <c r="H262" s="1359"/>
      <c r="I262" s="1360"/>
      <c r="J262" s="1361"/>
      <c r="K262" s="1362"/>
      <c r="L262" s="1357"/>
      <c r="M262" s="1363"/>
      <c r="N262" s="1363"/>
      <c r="O262" s="1364"/>
    </row>
    <row r="263">
      <c r="A263" s="1346"/>
      <c r="B263" s="1351"/>
      <c r="C263" s="1347"/>
      <c r="D263" s="1351"/>
      <c r="E263" s="1365"/>
      <c r="F263" s="1351"/>
      <c r="G263" s="1351"/>
      <c r="H263" s="1351"/>
      <c r="I263" s="1351"/>
      <c r="J263" s="1351"/>
      <c r="K263" s="1351"/>
      <c r="L263" s="1351"/>
      <c r="M263" s="1347"/>
      <c r="N263" s="1347"/>
      <c r="O263" s="1352"/>
    </row>
    <row r="264">
      <c r="A264" s="1353"/>
      <c r="B264" s="1354"/>
      <c r="C264" s="1355"/>
      <c r="D264" s="1360"/>
      <c r="E264" s="1356"/>
      <c r="F264" s="1357"/>
      <c r="G264" s="1358"/>
      <c r="H264" s="1359"/>
      <c r="I264" s="1360"/>
      <c r="J264" s="1361"/>
      <c r="K264" s="1362"/>
      <c r="L264" s="1357"/>
      <c r="M264" s="1363"/>
      <c r="N264" s="1363"/>
      <c r="O264" s="1364"/>
    </row>
    <row r="265">
      <c r="A265" s="1346"/>
      <c r="B265" s="1351"/>
      <c r="C265" s="1347"/>
      <c r="D265" s="1351"/>
      <c r="E265" s="1365"/>
      <c r="F265" s="1351"/>
      <c r="G265" s="1351"/>
      <c r="H265" s="1351"/>
      <c r="I265" s="1351"/>
      <c r="J265" s="1351"/>
      <c r="K265" s="1351"/>
      <c r="L265" s="1351"/>
      <c r="M265" s="1347"/>
      <c r="N265" s="1347"/>
      <c r="O265" s="1352"/>
    </row>
    <row r="266">
      <c r="A266" s="1353"/>
      <c r="B266" s="1354"/>
      <c r="C266" s="1355"/>
      <c r="D266" s="1360"/>
      <c r="E266" s="1356"/>
      <c r="F266" s="1357"/>
      <c r="G266" s="1358"/>
      <c r="H266" s="1359"/>
      <c r="I266" s="1360"/>
      <c r="J266" s="1361"/>
      <c r="K266" s="1362"/>
      <c r="L266" s="1357"/>
      <c r="M266" s="1363"/>
      <c r="N266" s="1363"/>
      <c r="O266" s="1364"/>
    </row>
    <row r="267">
      <c r="A267" s="1346"/>
      <c r="B267" s="1351"/>
      <c r="C267" s="1347"/>
      <c r="D267" s="1351"/>
      <c r="E267" s="1365"/>
      <c r="F267" s="1351"/>
      <c r="G267" s="1351"/>
      <c r="H267" s="1351"/>
      <c r="I267" s="1351"/>
      <c r="J267" s="1351"/>
      <c r="K267" s="1351"/>
      <c r="L267" s="1351"/>
      <c r="M267" s="1347"/>
      <c r="N267" s="1347"/>
      <c r="O267" s="1352"/>
    </row>
    <row r="268">
      <c r="A268" s="1353"/>
      <c r="B268" s="1354"/>
      <c r="C268" s="1355"/>
      <c r="D268" s="1360"/>
      <c r="E268" s="1356"/>
      <c r="F268" s="1357"/>
      <c r="G268" s="1358"/>
      <c r="H268" s="1359"/>
      <c r="I268" s="1360"/>
      <c r="J268" s="1361"/>
      <c r="K268" s="1362"/>
      <c r="L268" s="1357"/>
      <c r="M268" s="1363"/>
      <c r="N268" s="1363"/>
      <c r="O268" s="1364"/>
    </row>
    <row r="269">
      <c r="A269" s="1346"/>
      <c r="B269" s="1351"/>
      <c r="C269" s="1347"/>
      <c r="D269" s="1351"/>
      <c r="E269" s="1365"/>
      <c r="F269" s="1351"/>
      <c r="G269" s="1351"/>
      <c r="H269" s="1351"/>
      <c r="I269" s="1351"/>
      <c r="J269" s="1351"/>
      <c r="K269" s="1351"/>
      <c r="L269" s="1351"/>
      <c r="M269" s="1347"/>
      <c r="N269" s="1347"/>
      <c r="O269" s="1352"/>
    </row>
    <row r="270">
      <c r="A270" s="1353"/>
      <c r="B270" s="1354"/>
      <c r="C270" s="1355"/>
      <c r="D270" s="1360"/>
      <c r="E270" s="1356"/>
      <c r="F270" s="1357"/>
      <c r="G270" s="1358"/>
      <c r="H270" s="1359"/>
      <c r="I270" s="1360"/>
      <c r="J270" s="1361"/>
      <c r="K270" s="1362"/>
      <c r="L270" s="1357"/>
      <c r="M270" s="1363"/>
      <c r="N270" s="1363"/>
      <c r="O270" s="1364"/>
    </row>
    <row r="271">
      <c r="A271" s="1346"/>
      <c r="B271" s="1351"/>
      <c r="C271" s="1347"/>
      <c r="D271" s="1351"/>
      <c r="E271" s="1365"/>
      <c r="F271" s="1351"/>
      <c r="G271" s="1351"/>
      <c r="H271" s="1351"/>
      <c r="I271" s="1351"/>
      <c r="J271" s="1351"/>
      <c r="K271" s="1351"/>
      <c r="L271" s="1351"/>
      <c r="M271" s="1347"/>
      <c r="N271" s="1347"/>
      <c r="O271" s="1352"/>
    </row>
    <row r="272">
      <c r="A272" s="1353"/>
      <c r="B272" s="1354"/>
      <c r="C272" s="1355"/>
      <c r="D272" s="1360"/>
      <c r="E272" s="1356"/>
      <c r="F272" s="1357"/>
      <c r="G272" s="1358"/>
      <c r="H272" s="1359"/>
      <c r="I272" s="1360"/>
      <c r="J272" s="1361"/>
      <c r="K272" s="1362"/>
      <c r="L272" s="1357"/>
      <c r="M272" s="1363"/>
      <c r="N272" s="1363"/>
      <c r="O272" s="1364"/>
    </row>
    <row r="273">
      <c r="A273" s="1346"/>
      <c r="B273" s="1351"/>
      <c r="C273" s="1347"/>
      <c r="D273" s="1351"/>
      <c r="E273" s="1365"/>
      <c r="F273" s="1351"/>
      <c r="G273" s="1351"/>
      <c r="H273" s="1351"/>
      <c r="I273" s="1351"/>
      <c r="J273" s="1351"/>
      <c r="K273" s="1351"/>
      <c r="L273" s="1351"/>
      <c r="M273" s="1347"/>
      <c r="N273" s="1347"/>
      <c r="O273" s="1352"/>
    </row>
    <row r="274">
      <c r="A274" s="1353"/>
      <c r="B274" s="1354"/>
      <c r="C274" s="1355"/>
      <c r="D274" s="1360"/>
      <c r="E274" s="1356"/>
      <c r="F274" s="1357"/>
      <c r="G274" s="1358"/>
      <c r="H274" s="1359"/>
      <c r="I274" s="1360"/>
      <c r="J274" s="1361"/>
      <c r="K274" s="1362"/>
      <c r="L274" s="1357"/>
      <c r="M274" s="1363"/>
      <c r="N274" s="1363"/>
      <c r="O274" s="1364"/>
    </row>
    <row r="275">
      <c r="A275" s="1346"/>
      <c r="B275" s="1351"/>
      <c r="C275" s="1347"/>
      <c r="D275" s="1351"/>
      <c r="E275" s="1365"/>
      <c r="F275" s="1351"/>
      <c r="G275" s="1351"/>
      <c r="H275" s="1351"/>
      <c r="I275" s="1351"/>
      <c r="J275" s="1351"/>
      <c r="K275" s="1351"/>
      <c r="L275" s="1351"/>
      <c r="M275" s="1347"/>
      <c r="N275" s="1347"/>
      <c r="O275" s="1352"/>
    </row>
    <row r="276">
      <c r="A276" s="1353"/>
      <c r="B276" s="1354"/>
      <c r="C276" s="1355"/>
      <c r="D276" s="1360"/>
      <c r="E276" s="1356"/>
      <c r="F276" s="1357"/>
      <c r="G276" s="1358"/>
      <c r="H276" s="1359"/>
      <c r="I276" s="1360"/>
      <c r="J276" s="1361"/>
      <c r="K276" s="1362"/>
      <c r="L276" s="1357"/>
      <c r="M276" s="1363"/>
      <c r="N276" s="1363"/>
      <c r="O276" s="1364"/>
    </row>
    <row r="277">
      <c r="A277" s="1346"/>
      <c r="B277" s="1351"/>
      <c r="C277" s="1347"/>
      <c r="D277" s="1351"/>
      <c r="E277" s="1365"/>
      <c r="F277" s="1351"/>
      <c r="G277" s="1351"/>
      <c r="H277" s="1351"/>
      <c r="I277" s="1351"/>
      <c r="J277" s="1351"/>
      <c r="K277" s="1351"/>
      <c r="L277" s="1351"/>
      <c r="M277" s="1347"/>
      <c r="N277" s="1347"/>
      <c r="O277" s="1352"/>
    </row>
    <row r="278">
      <c r="A278" s="1353"/>
      <c r="B278" s="1354"/>
      <c r="C278" s="1355"/>
      <c r="D278" s="1360"/>
      <c r="E278" s="1356"/>
      <c r="F278" s="1357"/>
      <c r="G278" s="1358"/>
      <c r="H278" s="1359"/>
      <c r="I278" s="1360"/>
      <c r="J278" s="1361"/>
      <c r="K278" s="1362"/>
      <c r="L278" s="1357"/>
      <c r="M278" s="1363"/>
      <c r="N278" s="1363"/>
      <c r="O278" s="1364"/>
    </row>
    <row r="279">
      <c r="A279" s="1346"/>
      <c r="B279" s="1351"/>
      <c r="C279" s="1347"/>
      <c r="D279" s="1351"/>
      <c r="E279" s="1365"/>
      <c r="F279" s="1351"/>
      <c r="G279" s="1351"/>
      <c r="H279" s="1351"/>
      <c r="I279" s="1351"/>
      <c r="J279" s="1351"/>
      <c r="K279" s="1351"/>
      <c r="L279" s="1351"/>
      <c r="M279" s="1347"/>
      <c r="N279" s="1347"/>
      <c r="O279" s="1352"/>
    </row>
    <row r="280">
      <c r="A280" s="1353"/>
      <c r="B280" s="1354"/>
      <c r="C280" s="1355"/>
      <c r="D280" s="1360"/>
      <c r="E280" s="1356"/>
      <c r="F280" s="1357"/>
      <c r="G280" s="1358"/>
      <c r="H280" s="1359"/>
      <c r="I280" s="1360"/>
      <c r="J280" s="1361"/>
      <c r="K280" s="1362"/>
      <c r="L280" s="1357"/>
      <c r="M280" s="1363"/>
      <c r="N280" s="1363"/>
      <c r="O280" s="1364"/>
    </row>
    <row r="281">
      <c r="A281" s="1346"/>
      <c r="B281" s="1351"/>
      <c r="C281" s="1347"/>
      <c r="D281" s="1351"/>
      <c r="E281" s="1365"/>
      <c r="F281" s="1351"/>
      <c r="G281" s="1351"/>
      <c r="H281" s="1351"/>
      <c r="I281" s="1351"/>
      <c r="J281" s="1351"/>
      <c r="K281" s="1351"/>
      <c r="L281" s="1351"/>
      <c r="M281" s="1347"/>
      <c r="N281" s="1347"/>
      <c r="O281" s="1352"/>
    </row>
    <row r="282">
      <c r="A282" s="1353"/>
      <c r="B282" s="1354"/>
      <c r="C282" s="1355"/>
      <c r="D282" s="1360"/>
      <c r="E282" s="1356"/>
      <c r="F282" s="1357"/>
      <c r="G282" s="1358"/>
      <c r="H282" s="1359"/>
      <c r="I282" s="1360"/>
      <c r="J282" s="1361"/>
      <c r="K282" s="1362"/>
      <c r="L282" s="1357"/>
      <c r="M282" s="1363"/>
      <c r="N282" s="1363"/>
      <c r="O282" s="1364"/>
    </row>
    <row r="283">
      <c r="A283" s="1346"/>
      <c r="B283" s="1351"/>
      <c r="C283" s="1347"/>
      <c r="D283" s="1351"/>
      <c r="E283" s="1365"/>
      <c r="F283" s="1351"/>
      <c r="G283" s="1351"/>
      <c r="H283" s="1351"/>
      <c r="I283" s="1351"/>
      <c r="J283" s="1351"/>
      <c r="K283" s="1351"/>
      <c r="L283" s="1351"/>
      <c r="M283" s="1347"/>
      <c r="N283" s="1347"/>
      <c r="O283" s="1352"/>
    </row>
    <row r="284">
      <c r="A284" s="1353"/>
      <c r="B284" s="1354"/>
      <c r="C284" s="1355"/>
      <c r="D284" s="1360"/>
      <c r="E284" s="1356"/>
      <c r="F284" s="1357"/>
      <c r="G284" s="1358"/>
      <c r="H284" s="1359"/>
      <c r="I284" s="1360"/>
      <c r="J284" s="1361"/>
      <c r="K284" s="1362"/>
      <c r="L284" s="1357"/>
      <c r="M284" s="1363"/>
      <c r="N284" s="1363"/>
      <c r="O284" s="1364"/>
    </row>
    <row r="285">
      <c r="A285" s="1346"/>
      <c r="B285" s="1351"/>
      <c r="C285" s="1347"/>
      <c r="D285" s="1351"/>
      <c r="E285" s="1365"/>
      <c r="F285" s="1351"/>
      <c r="G285" s="1351"/>
      <c r="H285" s="1351"/>
      <c r="I285" s="1351"/>
      <c r="J285" s="1351"/>
      <c r="K285" s="1351"/>
      <c r="L285" s="1351"/>
      <c r="M285" s="1347"/>
      <c r="N285" s="1347"/>
      <c r="O285" s="1352"/>
    </row>
    <row r="286">
      <c r="A286" s="1353"/>
      <c r="B286" s="1354"/>
      <c r="C286" s="1355"/>
      <c r="D286" s="1360"/>
      <c r="E286" s="1356"/>
      <c r="F286" s="1357"/>
      <c r="G286" s="1358"/>
      <c r="H286" s="1359"/>
      <c r="I286" s="1360"/>
      <c r="J286" s="1361"/>
      <c r="K286" s="1362"/>
      <c r="L286" s="1357"/>
      <c r="M286" s="1363"/>
      <c r="N286" s="1363"/>
      <c r="O286" s="1364"/>
    </row>
    <row r="287">
      <c r="A287" s="1346"/>
      <c r="B287" s="1351"/>
      <c r="C287" s="1347"/>
      <c r="D287" s="1351"/>
      <c r="E287" s="1365"/>
      <c r="F287" s="1351"/>
      <c r="G287" s="1351"/>
      <c r="H287" s="1351"/>
      <c r="I287" s="1351"/>
      <c r="J287" s="1351"/>
      <c r="K287" s="1351"/>
      <c r="L287" s="1351"/>
      <c r="M287" s="1347"/>
      <c r="N287" s="1347"/>
      <c r="O287" s="1352"/>
    </row>
    <row r="288">
      <c r="A288" s="1353"/>
      <c r="B288" s="1354"/>
      <c r="C288" s="1355"/>
      <c r="D288" s="1360"/>
      <c r="E288" s="1356"/>
      <c r="F288" s="1357"/>
      <c r="G288" s="1358"/>
      <c r="H288" s="1359"/>
      <c r="I288" s="1360"/>
      <c r="J288" s="1361"/>
      <c r="K288" s="1362"/>
      <c r="L288" s="1357"/>
      <c r="M288" s="1363"/>
      <c r="N288" s="1363"/>
      <c r="O288" s="1364"/>
    </row>
    <row r="289">
      <c r="A289" s="1346"/>
      <c r="B289" s="1351"/>
      <c r="C289" s="1347"/>
      <c r="D289" s="1351"/>
      <c r="E289" s="1365"/>
      <c r="F289" s="1351"/>
      <c r="G289" s="1351"/>
      <c r="H289" s="1351"/>
      <c r="I289" s="1351"/>
      <c r="J289" s="1351"/>
      <c r="K289" s="1351"/>
      <c r="L289" s="1351"/>
      <c r="M289" s="1347"/>
      <c r="N289" s="1347"/>
      <c r="O289" s="1352"/>
    </row>
    <row r="290">
      <c r="A290" s="1353"/>
      <c r="B290" s="1354"/>
      <c r="C290" s="1355"/>
      <c r="D290" s="1360"/>
      <c r="E290" s="1356"/>
      <c r="F290" s="1357"/>
      <c r="G290" s="1358"/>
      <c r="H290" s="1359"/>
      <c r="I290" s="1360"/>
      <c r="J290" s="1361"/>
      <c r="K290" s="1362"/>
      <c r="L290" s="1357"/>
      <c r="M290" s="1363"/>
      <c r="N290" s="1363"/>
      <c r="O290" s="1364"/>
    </row>
    <row r="291">
      <c r="A291" s="1346"/>
      <c r="B291" s="1351"/>
      <c r="C291" s="1347"/>
      <c r="D291" s="1351"/>
      <c r="E291" s="1365"/>
      <c r="F291" s="1351"/>
      <c r="G291" s="1351"/>
      <c r="H291" s="1351"/>
      <c r="I291" s="1351"/>
      <c r="J291" s="1351"/>
      <c r="K291" s="1351"/>
      <c r="L291" s="1351"/>
      <c r="M291" s="1347"/>
      <c r="N291" s="1347"/>
      <c r="O291" s="1352"/>
    </row>
    <row r="292">
      <c r="A292" s="1353"/>
      <c r="B292" s="1354"/>
      <c r="C292" s="1355"/>
      <c r="D292" s="1360"/>
      <c r="E292" s="1356"/>
      <c r="F292" s="1357"/>
      <c r="G292" s="1358"/>
      <c r="H292" s="1359"/>
      <c r="I292" s="1360"/>
      <c r="J292" s="1361"/>
      <c r="K292" s="1362"/>
      <c r="L292" s="1357"/>
      <c r="M292" s="1363"/>
      <c r="N292" s="1363"/>
      <c r="O292" s="1364"/>
    </row>
    <row r="293">
      <c r="A293" s="1346"/>
      <c r="B293" s="1351"/>
      <c r="C293" s="1347"/>
      <c r="D293" s="1351"/>
      <c r="E293" s="1365"/>
      <c r="F293" s="1351"/>
      <c r="G293" s="1351"/>
      <c r="H293" s="1351"/>
      <c r="I293" s="1351"/>
      <c r="J293" s="1351"/>
      <c r="K293" s="1351"/>
      <c r="L293" s="1351"/>
      <c r="M293" s="1347"/>
      <c r="N293" s="1347"/>
      <c r="O293" s="1352"/>
    </row>
    <row r="294">
      <c r="A294" s="1353"/>
      <c r="B294" s="1354"/>
      <c r="C294" s="1355"/>
      <c r="D294" s="1360"/>
      <c r="E294" s="1356"/>
      <c r="F294" s="1357"/>
      <c r="G294" s="1358"/>
      <c r="H294" s="1359"/>
      <c r="I294" s="1360"/>
      <c r="J294" s="1361"/>
      <c r="K294" s="1362"/>
      <c r="L294" s="1357"/>
      <c r="M294" s="1363"/>
      <c r="N294" s="1363"/>
      <c r="O294" s="1364"/>
    </row>
    <row r="295">
      <c r="A295" s="1346"/>
      <c r="B295" s="1351"/>
      <c r="C295" s="1347"/>
      <c r="D295" s="1351"/>
      <c r="E295" s="1365"/>
      <c r="F295" s="1351"/>
      <c r="G295" s="1351"/>
      <c r="H295" s="1351"/>
      <c r="I295" s="1351"/>
      <c r="J295" s="1351"/>
      <c r="K295" s="1351"/>
      <c r="L295" s="1351"/>
      <c r="M295" s="1347"/>
      <c r="N295" s="1347"/>
      <c r="O295" s="1352"/>
    </row>
    <row r="296">
      <c r="A296" s="1353"/>
      <c r="B296" s="1354"/>
      <c r="C296" s="1355"/>
      <c r="D296" s="1360"/>
      <c r="E296" s="1356"/>
      <c r="F296" s="1357"/>
      <c r="G296" s="1358"/>
      <c r="H296" s="1359"/>
      <c r="I296" s="1360"/>
      <c r="J296" s="1361"/>
      <c r="K296" s="1362"/>
      <c r="L296" s="1357"/>
      <c r="M296" s="1363"/>
      <c r="N296" s="1363"/>
      <c r="O296" s="1364"/>
    </row>
    <row r="297">
      <c r="A297" s="1346"/>
      <c r="B297" s="1351"/>
      <c r="C297" s="1347"/>
      <c r="D297" s="1351"/>
      <c r="E297" s="1365"/>
      <c r="F297" s="1351"/>
      <c r="G297" s="1351"/>
      <c r="H297" s="1351"/>
      <c r="I297" s="1351"/>
      <c r="J297" s="1351"/>
      <c r="K297" s="1351"/>
      <c r="L297" s="1351"/>
      <c r="M297" s="1347"/>
      <c r="N297" s="1347"/>
      <c r="O297" s="1352"/>
    </row>
    <row r="298">
      <c r="A298" s="1353"/>
      <c r="B298" s="1354"/>
      <c r="C298" s="1355"/>
      <c r="D298" s="1360"/>
      <c r="E298" s="1356"/>
      <c r="F298" s="1357"/>
      <c r="G298" s="1358"/>
      <c r="H298" s="1359"/>
      <c r="I298" s="1360"/>
      <c r="J298" s="1361"/>
      <c r="K298" s="1362"/>
      <c r="L298" s="1357"/>
      <c r="M298" s="1363"/>
      <c r="N298" s="1363"/>
      <c r="O298" s="1364"/>
    </row>
    <row r="299">
      <c r="A299" s="1346"/>
      <c r="B299" s="1351"/>
      <c r="C299" s="1347"/>
      <c r="D299" s="1351"/>
      <c r="E299" s="1365"/>
      <c r="F299" s="1351"/>
      <c r="G299" s="1351"/>
      <c r="H299" s="1351"/>
      <c r="I299" s="1351"/>
      <c r="J299" s="1351"/>
      <c r="K299" s="1351"/>
      <c r="L299" s="1351"/>
      <c r="M299" s="1347"/>
      <c r="N299" s="1347"/>
      <c r="O299" s="1352"/>
    </row>
    <row r="300">
      <c r="A300" s="1353"/>
      <c r="B300" s="1354"/>
      <c r="C300" s="1355"/>
      <c r="D300" s="1360"/>
      <c r="E300" s="1356"/>
      <c r="F300" s="1357"/>
      <c r="G300" s="1358"/>
      <c r="H300" s="1359"/>
      <c r="I300" s="1360"/>
      <c r="J300" s="1361"/>
      <c r="K300" s="1362"/>
      <c r="L300" s="1357"/>
      <c r="M300" s="1363"/>
      <c r="N300" s="1363"/>
      <c r="O300" s="1364"/>
    </row>
    <row r="301">
      <c r="A301" s="1346"/>
      <c r="B301" s="1351"/>
      <c r="C301" s="1347"/>
      <c r="D301" s="1351"/>
      <c r="E301" s="1365"/>
      <c r="F301" s="1351"/>
      <c r="G301" s="1351"/>
      <c r="H301" s="1351"/>
      <c r="I301" s="1351"/>
      <c r="J301" s="1351"/>
      <c r="K301" s="1351"/>
      <c r="L301" s="1351"/>
      <c r="M301" s="1347"/>
      <c r="N301" s="1347"/>
      <c r="O301" s="1352"/>
    </row>
    <row r="302">
      <c r="A302" s="1353"/>
      <c r="B302" s="1354"/>
      <c r="C302" s="1355"/>
      <c r="D302" s="1360"/>
      <c r="E302" s="1356"/>
      <c r="F302" s="1357"/>
      <c r="G302" s="1358"/>
      <c r="H302" s="1359"/>
      <c r="I302" s="1360"/>
      <c r="J302" s="1361"/>
      <c r="K302" s="1362"/>
      <c r="L302" s="1357"/>
      <c r="M302" s="1363"/>
      <c r="N302" s="1363"/>
      <c r="O302" s="1364"/>
    </row>
    <row r="303">
      <c r="A303" s="1346"/>
      <c r="B303" s="1351"/>
      <c r="C303" s="1347"/>
      <c r="D303" s="1351"/>
      <c r="E303" s="1365"/>
      <c r="F303" s="1351"/>
      <c r="G303" s="1351"/>
      <c r="H303" s="1351"/>
      <c r="I303" s="1351"/>
      <c r="J303" s="1351"/>
      <c r="K303" s="1351"/>
      <c r="L303" s="1351"/>
      <c r="M303" s="1347"/>
      <c r="N303" s="1347"/>
      <c r="O303" s="1352"/>
    </row>
    <row r="304">
      <c r="A304" s="1353"/>
      <c r="B304" s="1354"/>
      <c r="C304" s="1355"/>
      <c r="D304" s="1360"/>
      <c r="E304" s="1356"/>
      <c r="F304" s="1357"/>
      <c r="G304" s="1358"/>
      <c r="H304" s="1359"/>
      <c r="I304" s="1360"/>
      <c r="J304" s="1361"/>
      <c r="K304" s="1362"/>
      <c r="L304" s="1357"/>
      <c r="M304" s="1363"/>
      <c r="N304" s="1363"/>
      <c r="O304" s="1364"/>
    </row>
    <row r="305">
      <c r="A305" s="1346"/>
      <c r="B305" s="1351"/>
      <c r="C305" s="1347"/>
      <c r="D305" s="1351"/>
      <c r="E305" s="1365"/>
      <c r="F305" s="1351"/>
      <c r="G305" s="1351"/>
      <c r="H305" s="1351"/>
      <c r="I305" s="1351"/>
      <c r="J305" s="1351"/>
      <c r="K305" s="1351"/>
      <c r="L305" s="1351"/>
      <c r="M305" s="1347"/>
      <c r="N305" s="1347"/>
      <c r="O305" s="1352"/>
    </row>
    <row r="306">
      <c r="A306" s="1353"/>
      <c r="B306" s="1354"/>
      <c r="C306" s="1355"/>
      <c r="D306" s="1360"/>
      <c r="E306" s="1356"/>
      <c r="F306" s="1357"/>
      <c r="G306" s="1358"/>
      <c r="H306" s="1359"/>
      <c r="I306" s="1360"/>
      <c r="J306" s="1361"/>
      <c r="K306" s="1362"/>
      <c r="L306" s="1357"/>
      <c r="M306" s="1363"/>
      <c r="N306" s="1363"/>
      <c r="O306" s="1364"/>
    </row>
    <row r="307">
      <c r="A307" s="1346"/>
      <c r="B307" s="1351"/>
      <c r="C307" s="1347"/>
      <c r="D307" s="1351"/>
      <c r="E307" s="1365"/>
      <c r="F307" s="1351"/>
      <c r="G307" s="1351"/>
      <c r="H307" s="1351"/>
      <c r="I307" s="1351"/>
      <c r="J307" s="1351"/>
      <c r="K307" s="1351"/>
      <c r="L307" s="1351"/>
      <c r="M307" s="1347"/>
      <c r="N307" s="1347"/>
      <c r="O307" s="1352"/>
    </row>
    <row r="308">
      <c r="A308" s="1353"/>
      <c r="B308" s="1354"/>
      <c r="C308" s="1355"/>
      <c r="D308" s="1360"/>
      <c r="E308" s="1356"/>
      <c r="F308" s="1357"/>
      <c r="G308" s="1358"/>
      <c r="H308" s="1359"/>
      <c r="I308" s="1360"/>
      <c r="J308" s="1361"/>
      <c r="K308" s="1362"/>
      <c r="L308" s="1357"/>
      <c r="M308" s="1363"/>
      <c r="N308" s="1363"/>
      <c r="O308" s="1364"/>
    </row>
    <row r="309">
      <c r="A309" s="1346"/>
      <c r="B309" s="1351"/>
      <c r="C309" s="1347"/>
      <c r="D309" s="1351"/>
      <c r="E309" s="1365"/>
      <c r="F309" s="1351"/>
      <c r="G309" s="1351"/>
      <c r="H309" s="1351"/>
      <c r="I309" s="1351"/>
      <c r="J309" s="1351"/>
      <c r="K309" s="1351"/>
      <c r="L309" s="1351"/>
      <c r="M309" s="1347"/>
      <c r="N309" s="1347"/>
      <c r="O309" s="1352"/>
    </row>
    <row r="310">
      <c r="A310" s="1353"/>
      <c r="B310" s="1354"/>
      <c r="C310" s="1355"/>
      <c r="D310" s="1360"/>
      <c r="E310" s="1356"/>
      <c r="F310" s="1357"/>
      <c r="G310" s="1358"/>
      <c r="H310" s="1359"/>
      <c r="I310" s="1360"/>
      <c r="J310" s="1361"/>
      <c r="K310" s="1362"/>
      <c r="L310" s="1357"/>
      <c r="M310" s="1363"/>
      <c r="N310" s="1363"/>
      <c r="O310" s="1364"/>
    </row>
    <row r="311">
      <c r="A311" s="1346"/>
      <c r="B311" s="1351"/>
      <c r="C311" s="1347"/>
      <c r="D311" s="1351"/>
      <c r="E311" s="1365"/>
      <c r="F311" s="1351"/>
      <c r="G311" s="1351"/>
      <c r="H311" s="1351"/>
      <c r="I311" s="1351"/>
      <c r="J311" s="1351"/>
      <c r="K311" s="1351"/>
      <c r="L311" s="1351"/>
      <c r="M311" s="1347"/>
      <c r="N311" s="1347"/>
      <c r="O311" s="1352"/>
    </row>
    <row r="312">
      <c r="A312" s="1353"/>
      <c r="B312" s="1354"/>
      <c r="C312" s="1355"/>
      <c r="D312" s="1360"/>
      <c r="E312" s="1356"/>
      <c r="F312" s="1357"/>
      <c r="G312" s="1358"/>
      <c r="H312" s="1359"/>
      <c r="I312" s="1360"/>
      <c r="J312" s="1361"/>
      <c r="K312" s="1362"/>
      <c r="L312" s="1357"/>
      <c r="M312" s="1363"/>
      <c r="N312" s="1363"/>
      <c r="O312" s="1364"/>
    </row>
    <row r="313">
      <c r="A313" s="1346"/>
      <c r="B313" s="1351"/>
      <c r="C313" s="1347"/>
      <c r="D313" s="1351"/>
      <c r="E313" s="1365"/>
      <c r="F313" s="1351"/>
      <c r="G313" s="1351"/>
      <c r="H313" s="1351"/>
      <c r="I313" s="1351"/>
      <c r="J313" s="1351"/>
      <c r="K313" s="1351"/>
      <c r="L313" s="1351"/>
      <c r="M313" s="1347"/>
      <c r="N313" s="1347"/>
      <c r="O313" s="1352"/>
    </row>
    <row r="314">
      <c r="A314" s="1353"/>
      <c r="B314" s="1354"/>
      <c r="C314" s="1355"/>
      <c r="D314" s="1360"/>
      <c r="E314" s="1356"/>
      <c r="F314" s="1357"/>
      <c r="G314" s="1358"/>
      <c r="H314" s="1359"/>
      <c r="I314" s="1360"/>
      <c r="J314" s="1361"/>
      <c r="K314" s="1362"/>
      <c r="L314" s="1357"/>
      <c r="M314" s="1363"/>
      <c r="N314" s="1363"/>
      <c r="O314" s="1364"/>
    </row>
    <row r="315">
      <c r="A315" s="1346"/>
      <c r="B315" s="1351"/>
      <c r="C315" s="1347"/>
      <c r="D315" s="1351"/>
      <c r="E315" s="1365"/>
      <c r="F315" s="1351"/>
      <c r="G315" s="1351"/>
      <c r="H315" s="1351"/>
      <c r="I315" s="1351"/>
      <c r="J315" s="1351"/>
      <c r="K315" s="1351"/>
      <c r="L315" s="1351"/>
      <c r="M315" s="1347"/>
      <c r="N315" s="1347"/>
      <c r="O315" s="1352"/>
    </row>
    <row r="316">
      <c r="A316" s="1353"/>
      <c r="B316" s="1354"/>
      <c r="C316" s="1355"/>
      <c r="D316" s="1360"/>
      <c r="E316" s="1356"/>
      <c r="F316" s="1357"/>
      <c r="G316" s="1358"/>
      <c r="H316" s="1359"/>
      <c r="I316" s="1360"/>
      <c r="J316" s="1361"/>
      <c r="K316" s="1362"/>
      <c r="L316" s="1357"/>
      <c r="M316" s="1363"/>
      <c r="N316" s="1363"/>
      <c r="O316" s="1364"/>
    </row>
    <row r="317">
      <c r="A317" s="1346"/>
      <c r="B317" s="1351"/>
      <c r="C317" s="1347"/>
      <c r="D317" s="1351"/>
      <c r="E317" s="1365"/>
      <c r="F317" s="1351"/>
      <c r="G317" s="1351"/>
      <c r="H317" s="1351"/>
      <c r="I317" s="1351"/>
      <c r="J317" s="1351"/>
      <c r="K317" s="1351"/>
      <c r="L317" s="1351"/>
      <c r="M317" s="1347"/>
      <c r="N317" s="1347"/>
      <c r="O317" s="1352"/>
    </row>
    <row r="318">
      <c r="A318" s="1353"/>
      <c r="B318" s="1354"/>
      <c r="C318" s="1355"/>
      <c r="D318" s="1360"/>
      <c r="E318" s="1356"/>
      <c r="F318" s="1357"/>
      <c r="G318" s="1358"/>
      <c r="H318" s="1359"/>
      <c r="I318" s="1360"/>
      <c r="J318" s="1361"/>
      <c r="K318" s="1362"/>
      <c r="L318" s="1357"/>
      <c r="M318" s="1363"/>
      <c r="N318" s="1363"/>
      <c r="O318" s="1364"/>
    </row>
    <row r="319">
      <c r="A319" s="1346"/>
      <c r="B319" s="1351"/>
      <c r="C319" s="1347"/>
      <c r="D319" s="1351"/>
      <c r="E319" s="1365"/>
      <c r="F319" s="1351"/>
      <c r="G319" s="1351"/>
      <c r="H319" s="1351"/>
      <c r="I319" s="1351"/>
      <c r="J319" s="1351"/>
      <c r="K319" s="1351"/>
      <c r="L319" s="1351"/>
      <c r="M319" s="1347"/>
      <c r="N319" s="1347"/>
      <c r="O319" s="1352"/>
    </row>
    <row r="320">
      <c r="A320" s="1353"/>
      <c r="B320" s="1354"/>
      <c r="C320" s="1355"/>
      <c r="D320" s="1360"/>
      <c r="E320" s="1356"/>
      <c r="F320" s="1357"/>
      <c r="G320" s="1358"/>
      <c r="H320" s="1359"/>
      <c r="I320" s="1360"/>
      <c r="J320" s="1361"/>
      <c r="K320" s="1362"/>
      <c r="L320" s="1357"/>
      <c r="M320" s="1363"/>
      <c r="N320" s="1363"/>
      <c r="O320" s="1364"/>
    </row>
    <row r="321">
      <c r="A321" s="1346"/>
      <c r="B321" s="1351"/>
      <c r="C321" s="1347"/>
      <c r="D321" s="1351"/>
      <c r="E321" s="1365"/>
      <c r="F321" s="1351"/>
      <c r="G321" s="1351"/>
      <c r="H321" s="1351"/>
      <c r="I321" s="1351"/>
      <c r="J321" s="1351"/>
      <c r="K321" s="1351"/>
      <c r="L321" s="1351"/>
      <c r="M321" s="1347"/>
      <c r="N321" s="1347"/>
      <c r="O321" s="1352"/>
    </row>
    <row r="322">
      <c r="A322" s="1353"/>
      <c r="B322" s="1354"/>
      <c r="C322" s="1355"/>
      <c r="D322" s="1360"/>
      <c r="E322" s="1356"/>
      <c r="F322" s="1357"/>
      <c r="G322" s="1358"/>
      <c r="H322" s="1359"/>
      <c r="I322" s="1360"/>
      <c r="J322" s="1361"/>
      <c r="K322" s="1362"/>
      <c r="L322" s="1357"/>
      <c r="M322" s="1363"/>
      <c r="N322" s="1363"/>
      <c r="O322" s="1364"/>
    </row>
    <row r="323">
      <c r="A323" s="1346"/>
      <c r="B323" s="1351"/>
      <c r="C323" s="1347"/>
      <c r="D323" s="1351"/>
      <c r="E323" s="1365"/>
      <c r="F323" s="1351"/>
      <c r="G323" s="1351"/>
      <c r="H323" s="1351"/>
      <c r="I323" s="1351"/>
      <c r="J323" s="1351"/>
      <c r="K323" s="1351"/>
      <c r="L323" s="1351"/>
      <c r="M323" s="1347"/>
      <c r="N323" s="1347"/>
      <c r="O323" s="1352"/>
    </row>
    <row r="324">
      <c r="A324" s="1353"/>
      <c r="B324" s="1354"/>
      <c r="C324" s="1355"/>
      <c r="D324" s="1360"/>
      <c r="E324" s="1356"/>
      <c r="F324" s="1357"/>
      <c r="G324" s="1358"/>
      <c r="H324" s="1359"/>
      <c r="I324" s="1360"/>
      <c r="J324" s="1361"/>
      <c r="K324" s="1362"/>
      <c r="L324" s="1357"/>
      <c r="M324" s="1363"/>
      <c r="N324" s="1363"/>
      <c r="O324" s="1364"/>
    </row>
    <row r="325">
      <c r="A325" s="1346"/>
      <c r="B325" s="1351"/>
      <c r="C325" s="1347"/>
      <c r="D325" s="1351"/>
      <c r="E325" s="1365"/>
      <c r="F325" s="1351"/>
      <c r="G325" s="1351"/>
      <c r="H325" s="1351"/>
      <c r="I325" s="1351"/>
      <c r="J325" s="1351"/>
      <c r="K325" s="1351"/>
      <c r="L325" s="1351"/>
      <c r="M325" s="1347"/>
      <c r="N325" s="1347"/>
      <c r="O325" s="1352"/>
    </row>
    <row r="326">
      <c r="A326" s="1353"/>
      <c r="B326" s="1354"/>
      <c r="C326" s="1355"/>
      <c r="D326" s="1360"/>
      <c r="E326" s="1356"/>
      <c r="F326" s="1357"/>
      <c r="G326" s="1358"/>
      <c r="H326" s="1359"/>
      <c r="I326" s="1360"/>
      <c r="J326" s="1361"/>
      <c r="K326" s="1362"/>
      <c r="L326" s="1357"/>
      <c r="M326" s="1363"/>
      <c r="N326" s="1363"/>
      <c r="O326" s="1364"/>
    </row>
    <row r="327">
      <c r="A327" s="1346"/>
      <c r="B327" s="1351"/>
      <c r="C327" s="1347"/>
      <c r="D327" s="1351"/>
      <c r="E327" s="1365"/>
      <c r="F327" s="1351"/>
      <c r="G327" s="1351"/>
      <c r="H327" s="1351"/>
      <c r="I327" s="1351"/>
      <c r="J327" s="1351"/>
      <c r="K327" s="1351"/>
      <c r="L327" s="1351"/>
      <c r="M327" s="1347"/>
      <c r="N327" s="1347"/>
      <c r="O327" s="1352"/>
    </row>
    <row r="328">
      <c r="A328" s="1353"/>
      <c r="B328" s="1354"/>
      <c r="C328" s="1355"/>
      <c r="D328" s="1360"/>
      <c r="E328" s="1356"/>
      <c r="F328" s="1357"/>
      <c r="G328" s="1358"/>
      <c r="H328" s="1359"/>
      <c r="I328" s="1360"/>
      <c r="J328" s="1361"/>
      <c r="K328" s="1362"/>
      <c r="L328" s="1357"/>
      <c r="M328" s="1363"/>
      <c r="N328" s="1363"/>
      <c r="O328" s="1364"/>
    </row>
    <row r="329">
      <c r="A329" s="1346"/>
      <c r="B329" s="1351"/>
      <c r="C329" s="1347"/>
      <c r="D329" s="1351"/>
      <c r="E329" s="1365"/>
      <c r="F329" s="1351"/>
      <c r="G329" s="1351"/>
      <c r="H329" s="1351"/>
      <c r="I329" s="1351"/>
      <c r="J329" s="1351"/>
      <c r="K329" s="1351"/>
      <c r="L329" s="1351"/>
      <c r="M329" s="1347"/>
      <c r="N329" s="1347"/>
      <c r="O329" s="1352"/>
    </row>
    <row r="330">
      <c r="A330" s="1353"/>
      <c r="B330" s="1354"/>
      <c r="C330" s="1355"/>
      <c r="D330" s="1360"/>
      <c r="E330" s="1356"/>
      <c r="F330" s="1357"/>
      <c r="G330" s="1358"/>
      <c r="H330" s="1359"/>
      <c r="I330" s="1360"/>
      <c r="J330" s="1361"/>
      <c r="K330" s="1362"/>
      <c r="L330" s="1357"/>
      <c r="M330" s="1363"/>
      <c r="N330" s="1363"/>
      <c r="O330" s="1364"/>
    </row>
    <row r="331">
      <c r="A331" s="1346"/>
      <c r="B331" s="1351"/>
      <c r="C331" s="1347"/>
      <c r="D331" s="1351"/>
      <c r="E331" s="1365"/>
      <c r="F331" s="1351"/>
      <c r="G331" s="1351"/>
      <c r="H331" s="1351"/>
      <c r="I331" s="1351"/>
      <c r="J331" s="1351"/>
      <c r="K331" s="1351"/>
      <c r="L331" s="1351"/>
      <c r="M331" s="1347"/>
      <c r="N331" s="1347"/>
      <c r="O331" s="1352"/>
    </row>
    <row r="332">
      <c r="A332" s="1353"/>
      <c r="B332" s="1354"/>
      <c r="C332" s="1355"/>
      <c r="D332" s="1360"/>
      <c r="E332" s="1356"/>
      <c r="F332" s="1357"/>
      <c r="G332" s="1358"/>
      <c r="H332" s="1359"/>
      <c r="I332" s="1360"/>
      <c r="J332" s="1361"/>
      <c r="K332" s="1362"/>
      <c r="L332" s="1357"/>
      <c r="M332" s="1363"/>
      <c r="N332" s="1363"/>
      <c r="O332" s="1364"/>
    </row>
    <row r="333">
      <c r="A333" s="1346"/>
      <c r="B333" s="1351"/>
      <c r="C333" s="1347"/>
      <c r="D333" s="1351"/>
      <c r="E333" s="1365"/>
      <c r="F333" s="1351"/>
      <c r="G333" s="1351"/>
      <c r="H333" s="1351"/>
      <c r="I333" s="1351"/>
      <c r="J333" s="1351"/>
      <c r="K333" s="1351"/>
      <c r="L333" s="1351"/>
      <c r="M333" s="1347"/>
      <c r="N333" s="1347"/>
      <c r="O333" s="1352"/>
    </row>
    <row r="334">
      <c r="A334" s="1353"/>
      <c r="B334" s="1354"/>
      <c r="C334" s="1355"/>
      <c r="D334" s="1360"/>
      <c r="E334" s="1356"/>
      <c r="F334" s="1357"/>
      <c r="G334" s="1358"/>
      <c r="H334" s="1359"/>
      <c r="I334" s="1360"/>
      <c r="J334" s="1361"/>
      <c r="K334" s="1362"/>
      <c r="L334" s="1357"/>
      <c r="M334" s="1363"/>
      <c r="N334" s="1363"/>
      <c r="O334" s="1364"/>
    </row>
    <row r="335">
      <c r="A335" s="1346"/>
      <c r="B335" s="1351"/>
      <c r="C335" s="1347"/>
      <c r="D335" s="1351"/>
      <c r="E335" s="1365"/>
      <c r="F335" s="1351"/>
      <c r="G335" s="1351"/>
      <c r="H335" s="1351"/>
      <c r="I335" s="1351"/>
      <c r="J335" s="1351"/>
      <c r="K335" s="1351"/>
      <c r="L335" s="1351"/>
      <c r="M335" s="1347"/>
      <c r="N335" s="1347"/>
      <c r="O335" s="1352"/>
    </row>
    <row r="336">
      <c r="A336" s="1353"/>
      <c r="B336" s="1354"/>
      <c r="C336" s="1355"/>
      <c r="D336" s="1360"/>
      <c r="E336" s="1356"/>
      <c r="F336" s="1357"/>
      <c r="G336" s="1358"/>
      <c r="H336" s="1359"/>
      <c r="I336" s="1360"/>
      <c r="J336" s="1361"/>
      <c r="K336" s="1362"/>
      <c r="L336" s="1357"/>
      <c r="M336" s="1363"/>
      <c r="N336" s="1363"/>
      <c r="O336" s="1364"/>
    </row>
    <row r="337">
      <c r="A337" s="1346"/>
      <c r="B337" s="1351"/>
      <c r="C337" s="1347"/>
      <c r="D337" s="1351"/>
      <c r="E337" s="1365"/>
      <c r="F337" s="1351"/>
      <c r="G337" s="1351"/>
      <c r="H337" s="1351"/>
      <c r="I337" s="1351"/>
      <c r="J337" s="1351"/>
      <c r="K337" s="1351"/>
      <c r="L337" s="1351"/>
      <c r="M337" s="1347"/>
      <c r="N337" s="1347"/>
      <c r="O337" s="1352"/>
    </row>
    <row r="338">
      <c r="A338" s="1353"/>
      <c r="B338" s="1354"/>
      <c r="C338" s="1355"/>
      <c r="D338" s="1360"/>
      <c r="E338" s="1356"/>
      <c r="F338" s="1357"/>
      <c r="G338" s="1358"/>
      <c r="H338" s="1359"/>
      <c r="I338" s="1360"/>
      <c r="J338" s="1361"/>
      <c r="K338" s="1362"/>
      <c r="L338" s="1357"/>
      <c r="M338" s="1363"/>
      <c r="N338" s="1363"/>
      <c r="O338" s="1364"/>
    </row>
    <row r="339">
      <c r="A339" s="1346"/>
      <c r="B339" s="1351"/>
      <c r="C339" s="1347"/>
      <c r="D339" s="1351"/>
      <c r="E339" s="1365"/>
      <c r="F339" s="1351"/>
      <c r="G339" s="1351"/>
      <c r="H339" s="1351"/>
      <c r="I339" s="1351"/>
      <c r="J339" s="1351"/>
      <c r="K339" s="1351"/>
      <c r="L339" s="1351"/>
      <c r="M339" s="1347"/>
      <c r="N339" s="1347"/>
      <c r="O339" s="1352"/>
    </row>
    <row r="340">
      <c r="A340" s="1353"/>
      <c r="B340" s="1354"/>
      <c r="C340" s="1355"/>
      <c r="D340" s="1360"/>
      <c r="E340" s="1356"/>
      <c r="F340" s="1357"/>
      <c r="G340" s="1358"/>
      <c r="H340" s="1359"/>
      <c r="I340" s="1360"/>
      <c r="J340" s="1361"/>
      <c r="K340" s="1362"/>
      <c r="L340" s="1357"/>
      <c r="M340" s="1363"/>
      <c r="N340" s="1363"/>
      <c r="O340" s="1364"/>
    </row>
    <row r="341">
      <c r="A341" s="1346"/>
      <c r="B341" s="1351"/>
      <c r="C341" s="1347"/>
      <c r="D341" s="1351"/>
      <c r="E341" s="1365"/>
      <c r="F341" s="1351"/>
      <c r="G341" s="1351"/>
      <c r="H341" s="1351"/>
      <c r="I341" s="1351"/>
      <c r="J341" s="1351"/>
      <c r="K341" s="1351"/>
      <c r="L341" s="1351"/>
      <c r="M341" s="1347"/>
      <c r="N341" s="1347"/>
      <c r="O341" s="1352"/>
    </row>
    <row r="342">
      <c r="A342" s="1353"/>
      <c r="B342" s="1354"/>
      <c r="C342" s="1355"/>
      <c r="D342" s="1360"/>
      <c r="E342" s="1356"/>
      <c r="F342" s="1357"/>
      <c r="G342" s="1358"/>
      <c r="H342" s="1359"/>
      <c r="I342" s="1360"/>
      <c r="J342" s="1361"/>
      <c r="K342" s="1362"/>
      <c r="L342" s="1357"/>
      <c r="M342" s="1363"/>
      <c r="N342" s="1363"/>
      <c r="O342" s="1364"/>
    </row>
    <row r="343">
      <c r="A343" s="1346"/>
      <c r="B343" s="1351"/>
      <c r="C343" s="1347"/>
      <c r="D343" s="1351"/>
      <c r="E343" s="1365"/>
      <c r="F343" s="1351"/>
      <c r="G343" s="1351"/>
      <c r="H343" s="1351"/>
      <c r="I343" s="1351"/>
      <c r="J343" s="1351"/>
      <c r="K343" s="1351"/>
      <c r="L343" s="1351"/>
      <c r="M343" s="1347"/>
      <c r="N343" s="1347"/>
      <c r="O343" s="1352"/>
    </row>
    <row r="344">
      <c r="A344" s="1353"/>
      <c r="B344" s="1354"/>
      <c r="C344" s="1355"/>
      <c r="D344" s="1360"/>
      <c r="E344" s="1356"/>
      <c r="F344" s="1357"/>
      <c r="G344" s="1358"/>
      <c r="H344" s="1359"/>
      <c r="I344" s="1360"/>
      <c r="J344" s="1361"/>
      <c r="K344" s="1362"/>
      <c r="L344" s="1357"/>
      <c r="M344" s="1363"/>
      <c r="N344" s="1363"/>
      <c r="O344" s="1364"/>
    </row>
    <row r="345">
      <c r="A345" s="1346"/>
      <c r="B345" s="1351"/>
      <c r="C345" s="1347"/>
      <c r="D345" s="1351"/>
      <c r="E345" s="1365"/>
      <c r="F345" s="1351"/>
      <c r="G345" s="1351"/>
      <c r="H345" s="1351"/>
      <c r="I345" s="1351"/>
      <c r="J345" s="1351"/>
      <c r="K345" s="1351"/>
      <c r="L345" s="1351"/>
      <c r="M345" s="1347"/>
      <c r="N345" s="1347"/>
      <c r="O345" s="1352"/>
    </row>
    <row r="346">
      <c r="A346" s="1353"/>
      <c r="B346" s="1354"/>
      <c r="C346" s="1355"/>
      <c r="D346" s="1360"/>
      <c r="E346" s="1356"/>
      <c r="F346" s="1357"/>
      <c r="G346" s="1358"/>
      <c r="H346" s="1359"/>
      <c r="I346" s="1360"/>
      <c r="J346" s="1361"/>
      <c r="K346" s="1362"/>
      <c r="L346" s="1357"/>
      <c r="M346" s="1363"/>
      <c r="N346" s="1363"/>
      <c r="O346" s="1364"/>
    </row>
    <row r="347">
      <c r="A347" s="1346"/>
      <c r="B347" s="1351"/>
      <c r="C347" s="1347"/>
      <c r="D347" s="1351"/>
      <c r="E347" s="1365"/>
      <c r="F347" s="1351"/>
      <c r="G347" s="1351"/>
      <c r="H347" s="1351"/>
      <c r="I347" s="1351"/>
      <c r="J347" s="1351"/>
      <c r="K347" s="1351"/>
      <c r="L347" s="1351"/>
      <c r="M347" s="1347"/>
      <c r="N347" s="1347"/>
      <c r="O347" s="1352"/>
    </row>
    <row r="348">
      <c r="A348" s="1353"/>
      <c r="B348" s="1354"/>
      <c r="C348" s="1355"/>
      <c r="D348" s="1360"/>
      <c r="E348" s="1356"/>
      <c r="F348" s="1357"/>
      <c r="G348" s="1358"/>
      <c r="H348" s="1359"/>
      <c r="I348" s="1360"/>
      <c r="J348" s="1361"/>
      <c r="K348" s="1362"/>
      <c r="L348" s="1357"/>
      <c r="M348" s="1363"/>
      <c r="N348" s="1363"/>
      <c r="O348" s="1364"/>
    </row>
    <row r="349">
      <c r="A349" s="1346"/>
      <c r="B349" s="1351"/>
      <c r="C349" s="1347"/>
      <c r="D349" s="1351"/>
      <c r="E349" s="1365"/>
      <c r="F349" s="1351"/>
      <c r="G349" s="1351"/>
      <c r="H349" s="1351"/>
      <c r="I349" s="1351"/>
      <c r="J349" s="1351"/>
      <c r="K349" s="1351"/>
      <c r="L349" s="1351"/>
      <c r="M349" s="1347"/>
      <c r="N349" s="1347"/>
      <c r="O349" s="1352"/>
    </row>
    <row r="350">
      <c r="A350" s="1353"/>
      <c r="B350" s="1354"/>
      <c r="C350" s="1355"/>
      <c r="D350" s="1360"/>
      <c r="E350" s="1356"/>
      <c r="F350" s="1357"/>
      <c r="G350" s="1358"/>
      <c r="H350" s="1359"/>
      <c r="I350" s="1360"/>
      <c r="J350" s="1361"/>
      <c r="K350" s="1362"/>
      <c r="L350" s="1357"/>
      <c r="M350" s="1363"/>
      <c r="N350" s="1363"/>
      <c r="O350" s="1364"/>
    </row>
    <row r="351">
      <c r="A351" s="1346"/>
      <c r="B351" s="1351"/>
      <c r="C351" s="1347"/>
      <c r="D351" s="1351"/>
      <c r="E351" s="1365"/>
      <c r="F351" s="1351"/>
      <c r="G351" s="1351"/>
      <c r="H351" s="1351"/>
      <c r="I351" s="1351"/>
      <c r="J351" s="1351"/>
      <c r="K351" s="1351"/>
      <c r="L351" s="1351"/>
      <c r="M351" s="1347"/>
      <c r="N351" s="1347"/>
      <c r="O351" s="1352"/>
    </row>
    <row r="352">
      <c r="A352" s="1353"/>
      <c r="B352" s="1354"/>
      <c r="C352" s="1355"/>
      <c r="D352" s="1360"/>
      <c r="E352" s="1356"/>
      <c r="F352" s="1357"/>
      <c r="G352" s="1358"/>
      <c r="H352" s="1359"/>
      <c r="I352" s="1360"/>
      <c r="J352" s="1361"/>
      <c r="K352" s="1362"/>
      <c r="L352" s="1357"/>
      <c r="M352" s="1363"/>
      <c r="N352" s="1363"/>
      <c r="O352" s="1364"/>
    </row>
    <row r="353">
      <c r="A353" s="1346"/>
      <c r="B353" s="1351"/>
      <c r="C353" s="1347"/>
      <c r="D353" s="1351"/>
      <c r="E353" s="1365"/>
      <c r="F353" s="1351"/>
      <c r="G353" s="1351"/>
      <c r="H353" s="1351"/>
      <c r="I353" s="1351"/>
      <c r="J353" s="1351"/>
      <c r="K353" s="1351"/>
      <c r="L353" s="1351"/>
      <c r="M353" s="1347"/>
      <c r="N353" s="1347"/>
      <c r="O353" s="1352"/>
    </row>
    <row r="354">
      <c r="A354" s="1353"/>
      <c r="B354" s="1354"/>
      <c r="C354" s="1355"/>
      <c r="D354" s="1360"/>
      <c r="E354" s="1356"/>
      <c r="F354" s="1357"/>
      <c r="G354" s="1358"/>
      <c r="H354" s="1359"/>
      <c r="I354" s="1360"/>
      <c r="J354" s="1361"/>
      <c r="K354" s="1362"/>
      <c r="L354" s="1357"/>
      <c r="M354" s="1363"/>
      <c r="N354" s="1363"/>
      <c r="O354" s="1364"/>
    </row>
    <row r="355">
      <c r="A355" s="1346"/>
      <c r="B355" s="1351"/>
      <c r="C355" s="1347"/>
      <c r="D355" s="1351"/>
      <c r="E355" s="1365"/>
      <c r="F355" s="1351"/>
      <c r="G355" s="1351"/>
      <c r="H355" s="1351"/>
      <c r="I355" s="1351"/>
      <c r="J355" s="1351"/>
      <c r="K355" s="1351"/>
      <c r="L355" s="1351"/>
      <c r="M355" s="1347"/>
      <c r="N355" s="1347"/>
      <c r="O355" s="1352"/>
    </row>
    <row r="356">
      <c r="A356" s="1353"/>
      <c r="B356" s="1354"/>
      <c r="C356" s="1355"/>
      <c r="D356" s="1360"/>
      <c r="E356" s="1356"/>
      <c r="F356" s="1357"/>
      <c r="G356" s="1358"/>
      <c r="H356" s="1359"/>
      <c r="I356" s="1360"/>
      <c r="J356" s="1361"/>
      <c r="K356" s="1362"/>
      <c r="L356" s="1357"/>
      <c r="M356" s="1363"/>
      <c r="N356" s="1363"/>
      <c r="O356" s="1364"/>
    </row>
    <row r="357">
      <c r="A357" s="1346"/>
      <c r="B357" s="1351"/>
      <c r="C357" s="1347"/>
      <c r="D357" s="1351"/>
      <c r="E357" s="1365"/>
      <c r="F357" s="1351"/>
      <c r="G357" s="1351"/>
      <c r="H357" s="1351"/>
      <c r="I357" s="1351"/>
      <c r="J357" s="1351"/>
      <c r="K357" s="1351"/>
      <c r="L357" s="1351"/>
      <c r="M357" s="1347"/>
      <c r="N357" s="1347"/>
      <c r="O357" s="1352"/>
    </row>
    <row r="358">
      <c r="A358" s="1353"/>
      <c r="B358" s="1354"/>
      <c r="C358" s="1355"/>
      <c r="D358" s="1360"/>
      <c r="E358" s="1356"/>
      <c r="F358" s="1357"/>
      <c r="G358" s="1358"/>
      <c r="H358" s="1359"/>
      <c r="I358" s="1360"/>
      <c r="J358" s="1361"/>
      <c r="K358" s="1362"/>
      <c r="L358" s="1357"/>
      <c r="M358" s="1363"/>
      <c r="N358" s="1363"/>
      <c r="O358" s="1364"/>
    </row>
    <row r="359">
      <c r="A359" s="1346"/>
      <c r="B359" s="1351"/>
      <c r="C359" s="1347"/>
      <c r="D359" s="1351"/>
      <c r="E359" s="1365"/>
      <c r="F359" s="1351"/>
      <c r="G359" s="1351"/>
      <c r="H359" s="1351"/>
      <c r="I359" s="1351"/>
      <c r="J359" s="1351"/>
      <c r="K359" s="1351"/>
      <c r="L359" s="1351"/>
      <c r="M359" s="1347"/>
      <c r="N359" s="1347"/>
      <c r="O359" s="1352"/>
    </row>
    <row r="360">
      <c r="A360" s="1353"/>
      <c r="B360" s="1354"/>
      <c r="C360" s="1355"/>
      <c r="D360" s="1360"/>
      <c r="E360" s="1356"/>
      <c r="F360" s="1357"/>
      <c r="G360" s="1358"/>
      <c r="H360" s="1359"/>
      <c r="I360" s="1360"/>
      <c r="J360" s="1361"/>
      <c r="K360" s="1362"/>
      <c r="L360" s="1357"/>
      <c r="M360" s="1363"/>
      <c r="N360" s="1363"/>
      <c r="O360" s="1364"/>
    </row>
    <row r="361">
      <c r="A361" s="1346"/>
      <c r="B361" s="1351"/>
      <c r="C361" s="1347"/>
      <c r="D361" s="1351"/>
      <c r="E361" s="1365"/>
      <c r="F361" s="1351"/>
      <c r="G361" s="1351"/>
      <c r="H361" s="1351"/>
      <c r="I361" s="1351"/>
      <c r="J361" s="1351"/>
      <c r="K361" s="1351"/>
      <c r="L361" s="1351"/>
      <c r="M361" s="1347"/>
      <c r="N361" s="1347"/>
      <c r="O361" s="1352"/>
    </row>
    <row r="362">
      <c r="A362" s="1353"/>
      <c r="B362" s="1354"/>
      <c r="C362" s="1355"/>
      <c r="D362" s="1360"/>
      <c r="E362" s="1356"/>
      <c r="F362" s="1357"/>
      <c r="G362" s="1358"/>
      <c r="H362" s="1359"/>
      <c r="I362" s="1360"/>
      <c r="J362" s="1361"/>
      <c r="K362" s="1362"/>
      <c r="L362" s="1357"/>
      <c r="M362" s="1363"/>
      <c r="N362" s="1363"/>
      <c r="O362" s="1364"/>
    </row>
    <row r="363">
      <c r="A363" s="1346"/>
      <c r="B363" s="1351"/>
      <c r="C363" s="1347"/>
      <c r="D363" s="1351"/>
      <c r="E363" s="1365"/>
      <c r="F363" s="1351"/>
      <c r="G363" s="1351"/>
      <c r="H363" s="1351"/>
      <c r="I363" s="1351"/>
      <c r="J363" s="1351"/>
      <c r="K363" s="1351"/>
      <c r="L363" s="1351"/>
      <c r="M363" s="1347"/>
      <c r="N363" s="1347"/>
      <c r="O363" s="1352"/>
    </row>
    <row r="364">
      <c r="A364" s="1353"/>
      <c r="B364" s="1354"/>
      <c r="C364" s="1355"/>
      <c r="D364" s="1360"/>
      <c r="E364" s="1356"/>
      <c r="F364" s="1357"/>
      <c r="G364" s="1358"/>
      <c r="H364" s="1359"/>
      <c r="I364" s="1360"/>
      <c r="J364" s="1361"/>
      <c r="K364" s="1362"/>
      <c r="L364" s="1357"/>
      <c r="M364" s="1363"/>
      <c r="N364" s="1363"/>
      <c r="O364" s="1364"/>
    </row>
    <row r="365">
      <c r="A365" s="1346"/>
      <c r="B365" s="1351"/>
      <c r="C365" s="1347"/>
      <c r="D365" s="1351"/>
      <c r="E365" s="1365"/>
      <c r="F365" s="1351"/>
      <c r="G365" s="1351"/>
      <c r="H365" s="1351"/>
      <c r="I365" s="1351"/>
      <c r="J365" s="1351"/>
      <c r="K365" s="1351"/>
      <c r="L365" s="1351"/>
      <c r="M365" s="1347"/>
      <c r="N365" s="1347"/>
      <c r="O365" s="1352"/>
    </row>
    <row r="366">
      <c r="A366" s="1353"/>
      <c r="B366" s="1354"/>
      <c r="C366" s="1355"/>
      <c r="D366" s="1360"/>
      <c r="E366" s="1356"/>
      <c r="F366" s="1357"/>
      <c r="G366" s="1358"/>
      <c r="H366" s="1359"/>
      <c r="I366" s="1360"/>
      <c r="J366" s="1361"/>
      <c r="K366" s="1362"/>
      <c r="L366" s="1357"/>
      <c r="M366" s="1363"/>
      <c r="N366" s="1363"/>
      <c r="O366" s="1364"/>
    </row>
    <row r="367">
      <c r="A367" s="1346"/>
      <c r="B367" s="1351"/>
      <c r="C367" s="1347"/>
      <c r="D367" s="1351"/>
      <c r="E367" s="1365"/>
      <c r="F367" s="1351"/>
      <c r="G367" s="1351"/>
      <c r="H367" s="1351"/>
      <c r="I367" s="1351"/>
      <c r="J367" s="1351"/>
      <c r="K367" s="1351"/>
      <c r="L367" s="1351"/>
      <c r="M367" s="1347"/>
      <c r="N367" s="1347"/>
      <c r="O367" s="1352"/>
    </row>
    <row r="368">
      <c r="A368" s="1353"/>
      <c r="B368" s="1354"/>
      <c r="C368" s="1355"/>
      <c r="D368" s="1360"/>
      <c r="E368" s="1356"/>
      <c r="F368" s="1357"/>
      <c r="G368" s="1358"/>
      <c r="H368" s="1359"/>
      <c r="I368" s="1360"/>
      <c r="J368" s="1361"/>
      <c r="K368" s="1362"/>
      <c r="L368" s="1357"/>
      <c r="M368" s="1363"/>
      <c r="N368" s="1363"/>
      <c r="O368" s="1364"/>
    </row>
    <row r="369">
      <c r="A369" s="1346"/>
      <c r="B369" s="1351"/>
      <c r="C369" s="1347"/>
      <c r="D369" s="1351"/>
      <c r="E369" s="1365"/>
      <c r="F369" s="1351"/>
      <c r="G369" s="1351"/>
      <c r="H369" s="1351"/>
      <c r="I369" s="1351"/>
      <c r="J369" s="1351"/>
      <c r="K369" s="1351"/>
      <c r="L369" s="1351"/>
      <c r="M369" s="1347"/>
      <c r="N369" s="1347"/>
      <c r="O369" s="1352"/>
    </row>
    <row r="370">
      <c r="A370" s="1353"/>
      <c r="B370" s="1354"/>
      <c r="C370" s="1355"/>
      <c r="D370" s="1360"/>
      <c r="E370" s="1356"/>
      <c r="F370" s="1357"/>
      <c r="G370" s="1358"/>
      <c r="H370" s="1359"/>
      <c r="I370" s="1360"/>
      <c r="J370" s="1361"/>
      <c r="K370" s="1362"/>
      <c r="L370" s="1357"/>
      <c r="M370" s="1363"/>
      <c r="N370" s="1363"/>
      <c r="O370" s="1364"/>
    </row>
    <row r="371">
      <c r="A371" s="1346"/>
      <c r="B371" s="1351"/>
      <c r="C371" s="1347"/>
      <c r="D371" s="1351"/>
      <c r="E371" s="1365"/>
      <c r="F371" s="1351"/>
      <c r="G371" s="1351"/>
      <c r="H371" s="1351"/>
      <c r="I371" s="1351"/>
      <c r="J371" s="1351"/>
      <c r="K371" s="1351"/>
      <c r="L371" s="1351"/>
      <c r="M371" s="1347"/>
      <c r="N371" s="1347"/>
      <c r="O371" s="1352"/>
    </row>
    <row r="372">
      <c r="A372" s="1353"/>
      <c r="B372" s="1354"/>
      <c r="C372" s="1355"/>
      <c r="D372" s="1360"/>
      <c r="E372" s="1356"/>
      <c r="F372" s="1357"/>
      <c r="G372" s="1358"/>
      <c r="H372" s="1359"/>
      <c r="I372" s="1360"/>
      <c r="J372" s="1361"/>
      <c r="K372" s="1362"/>
      <c r="L372" s="1357"/>
      <c r="M372" s="1363"/>
      <c r="N372" s="1363"/>
      <c r="O372" s="1364"/>
    </row>
    <row r="373">
      <c r="A373" s="1346"/>
      <c r="B373" s="1351"/>
      <c r="C373" s="1347"/>
      <c r="D373" s="1351"/>
      <c r="E373" s="1365"/>
      <c r="F373" s="1351"/>
      <c r="G373" s="1351"/>
      <c r="H373" s="1351"/>
      <c r="I373" s="1351"/>
      <c r="J373" s="1351"/>
      <c r="K373" s="1351"/>
      <c r="L373" s="1351"/>
      <c r="M373" s="1347"/>
      <c r="N373" s="1347"/>
      <c r="O373" s="1352"/>
    </row>
    <row r="374">
      <c r="A374" s="1353"/>
      <c r="B374" s="1354"/>
      <c r="C374" s="1355"/>
      <c r="D374" s="1360"/>
      <c r="E374" s="1356"/>
      <c r="F374" s="1357"/>
      <c r="G374" s="1358"/>
      <c r="H374" s="1359"/>
      <c r="I374" s="1360"/>
      <c r="J374" s="1361"/>
      <c r="K374" s="1362"/>
      <c r="L374" s="1357"/>
      <c r="M374" s="1363"/>
      <c r="N374" s="1363"/>
      <c r="O374" s="1364"/>
    </row>
    <row r="375">
      <c r="A375" s="1346"/>
      <c r="B375" s="1351"/>
      <c r="C375" s="1347"/>
      <c r="D375" s="1351"/>
      <c r="E375" s="1365"/>
      <c r="F375" s="1351"/>
      <c r="G375" s="1351"/>
      <c r="H375" s="1351"/>
      <c r="I375" s="1351"/>
      <c r="J375" s="1351"/>
      <c r="K375" s="1351"/>
      <c r="L375" s="1351"/>
      <c r="M375" s="1347"/>
      <c r="N375" s="1347"/>
      <c r="O375" s="1352"/>
    </row>
    <row r="376">
      <c r="A376" s="1353"/>
      <c r="B376" s="1354"/>
      <c r="C376" s="1355"/>
      <c r="D376" s="1360"/>
      <c r="E376" s="1356"/>
      <c r="F376" s="1357"/>
      <c r="G376" s="1358"/>
      <c r="H376" s="1359"/>
      <c r="I376" s="1360"/>
      <c r="J376" s="1361"/>
      <c r="K376" s="1362"/>
      <c r="L376" s="1357"/>
      <c r="M376" s="1363"/>
      <c r="N376" s="1363"/>
      <c r="O376" s="1364"/>
    </row>
    <row r="377">
      <c r="A377" s="1346"/>
      <c r="B377" s="1351"/>
      <c r="C377" s="1347"/>
      <c r="D377" s="1351"/>
      <c r="E377" s="1365"/>
      <c r="F377" s="1351"/>
      <c r="G377" s="1351"/>
      <c r="H377" s="1351"/>
      <c r="I377" s="1351"/>
      <c r="J377" s="1351"/>
      <c r="K377" s="1351"/>
      <c r="L377" s="1351"/>
      <c r="M377" s="1347"/>
      <c r="N377" s="1347"/>
      <c r="O377" s="1352"/>
    </row>
    <row r="378">
      <c r="A378" s="1353"/>
      <c r="B378" s="1354"/>
      <c r="C378" s="1355"/>
      <c r="D378" s="1360"/>
      <c r="E378" s="1356"/>
      <c r="F378" s="1357"/>
      <c r="G378" s="1358"/>
      <c r="H378" s="1359"/>
      <c r="I378" s="1360"/>
      <c r="J378" s="1361"/>
      <c r="K378" s="1362"/>
      <c r="L378" s="1357"/>
      <c r="M378" s="1363"/>
      <c r="N378" s="1363"/>
      <c r="O378" s="1364"/>
    </row>
    <row r="379">
      <c r="A379" s="1346"/>
      <c r="B379" s="1351"/>
      <c r="C379" s="1347"/>
      <c r="D379" s="1351"/>
      <c r="E379" s="1365"/>
      <c r="F379" s="1351"/>
      <c r="G379" s="1351"/>
      <c r="H379" s="1351"/>
      <c r="I379" s="1351"/>
      <c r="J379" s="1351"/>
      <c r="K379" s="1351"/>
      <c r="L379" s="1351"/>
      <c r="M379" s="1347"/>
      <c r="N379" s="1347"/>
      <c r="O379" s="1352"/>
    </row>
    <row r="380">
      <c r="A380" s="1353"/>
      <c r="B380" s="1354"/>
      <c r="C380" s="1355"/>
      <c r="D380" s="1360"/>
      <c r="E380" s="1356"/>
      <c r="F380" s="1357"/>
      <c r="G380" s="1358"/>
      <c r="H380" s="1359"/>
      <c r="I380" s="1360"/>
      <c r="J380" s="1361"/>
      <c r="K380" s="1362"/>
      <c r="L380" s="1357"/>
      <c r="M380" s="1363"/>
      <c r="N380" s="1363"/>
      <c r="O380" s="1364"/>
    </row>
    <row r="381">
      <c r="A381" s="1346"/>
      <c r="B381" s="1351"/>
      <c r="C381" s="1347"/>
      <c r="D381" s="1351"/>
      <c r="E381" s="1365"/>
      <c r="F381" s="1351"/>
      <c r="G381" s="1351"/>
      <c r="H381" s="1351"/>
      <c r="I381" s="1351"/>
      <c r="J381" s="1351"/>
      <c r="K381" s="1351"/>
      <c r="L381" s="1351"/>
      <c r="M381" s="1347"/>
      <c r="N381" s="1347"/>
      <c r="O381" s="1352"/>
    </row>
    <row r="382">
      <c r="A382" s="1353"/>
      <c r="B382" s="1354"/>
      <c r="C382" s="1355"/>
      <c r="D382" s="1360"/>
      <c r="E382" s="1356"/>
      <c r="F382" s="1357"/>
      <c r="G382" s="1358"/>
      <c r="H382" s="1359"/>
      <c r="I382" s="1360"/>
      <c r="J382" s="1361"/>
      <c r="K382" s="1362"/>
      <c r="L382" s="1357"/>
      <c r="M382" s="1363"/>
      <c r="N382" s="1363"/>
      <c r="O382" s="1364"/>
    </row>
    <row r="383">
      <c r="A383" s="1346"/>
      <c r="B383" s="1351"/>
      <c r="C383" s="1347"/>
      <c r="D383" s="1351"/>
      <c r="E383" s="1365"/>
      <c r="F383" s="1351"/>
      <c r="G383" s="1351"/>
      <c r="H383" s="1351"/>
      <c r="I383" s="1351"/>
      <c r="J383" s="1351"/>
      <c r="K383" s="1351"/>
      <c r="L383" s="1351"/>
      <c r="M383" s="1347"/>
      <c r="N383" s="1347"/>
      <c r="O383" s="1352"/>
    </row>
    <row r="384">
      <c r="A384" s="1353"/>
      <c r="B384" s="1354"/>
      <c r="C384" s="1355"/>
      <c r="D384" s="1360"/>
      <c r="E384" s="1356"/>
      <c r="F384" s="1357"/>
      <c r="G384" s="1358"/>
      <c r="H384" s="1359"/>
      <c r="I384" s="1360"/>
      <c r="J384" s="1361"/>
      <c r="K384" s="1362"/>
      <c r="L384" s="1357"/>
      <c r="M384" s="1363"/>
      <c r="N384" s="1363"/>
      <c r="O384" s="1364"/>
    </row>
    <row r="385">
      <c r="A385" s="1346"/>
      <c r="B385" s="1351"/>
      <c r="C385" s="1347"/>
      <c r="D385" s="1351"/>
      <c r="E385" s="1365"/>
      <c r="F385" s="1351"/>
      <c r="G385" s="1351"/>
      <c r="H385" s="1351"/>
      <c r="I385" s="1351"/>
      <c r="J385" s="1351"/>
      <c r="K385" s="1351"/>
      <c r="L385" s="1351"/>
      <c r="M385" s="1347"/>
      <c r="N385" s="1347"/>
      <c r="O385" s="1352"/>
    </row>
    <row r="386">
      <c r="A386" s="1353"/>
      <c r="B386" s="1354"/>
      <c r="C386" s="1355"/>
      <c r="D386" s="1360"/>
      <c r="E386" s="1356"/>
      <c r="F386" s="1357"/>
      <c r="G386" s="1358"/>
      <c r="H386" s="1359"/>
      <c r="I386" s="1360"/>
      <c r="J386" s="1361"/>
      <c r="K386" s="1362"/>
      <c r="L386" s="1357"/>
      <c r="M386" s="1363"/>
      <c r="N386" s="1363"/>
      <c r="O386" s="1364"/>
    </row>
    <row r="387">
      <c r="A387" s="1346"/>
      <c r="B387" s="1351"/>
      <c r="C387" s="1347"/>
      <c r="D387" s="1351"/>
      <c r="E387" s="1365"/>
      <c r="F387" s="1351"/>
      <c r="G387" s="1351"/>
      <c r="H387" s="1351"/>
      <c r="I387" s="1351"/>
      <c r="J387" s="1351"/>
      <c r="K387" s="1351"/>
      <c r="L387" s="1351"/>
      <c r="M387" s="1347"/>
      <c r="N387" s="1347"/>
      <c r="O387" s="1352"/>
    </row>
    <row r="388">
      <c r="A388" s="1353"/>
      <c r="B388" s="1354"/>
      <c r="C388" s="1355"/>
      <c r="D388" s="1360"/>
      <c r="E388" s="1356"/>
      <c r="F388" s="1357"/>
      <c r="G388" s="1358"/>
      <c r="H388" s="1359"/>
      <c r="I388" s="1360"/>
      <c r="J388" s="1361"/>
      <c r="K388" s="1362"/>
      <c r="L388" s="1357"/>
      <c r="M388" s="1363"/>
      <c r="N388" s="1363"/>
      <c r="O388" s="1364"/>
    </row>
    <row r="389">
      <c r="A389" s="1346"/>
      <c r="B389" s="1351"/>
      <c r="C389" s="1347"/>
      <c r="D389" s="1351"/>
      <c r="E389" s="1365"/>
      <c r="F389" s="1351"/>
      <c r="G389" s="1351"/>
      <c r="H389" s="1351"/>
      <c r="I389" s="1351"/>
      <c r="J389" s="1351"/>
      <c r="K389" s="1351"/>
      <c r="L389" s="1351"/>
      <c r="M389" s="1347"/>
      <c r="N389" s="1347"/>
      <c r="O389" s="1352"/>
    </row>
    <row r="390">
      <c r="A390" s="1353"/>
      <c r="B390" s="1354"/>
      <c r="C390" s="1355"/>
      <c r="D390" s="1360"/>
      <c r="E390" s="1356"/>
      <c r="F390" s="1357"/>
      <c r="G390" s="1358"/>
      <c r="H390" s="1359"/>
      <c r="I390" s="1360"/>
      <c r="J390" s="1361"/>
      <c r="K390" s="1362"/>
      <c r="L390" s="1357"/>
      <c r="M390" s="1363"/>
      <c r="N390" s="1363"/>
      <c r="O390" s="1364"/>
    </row>
    <row r="391">
      <c r="A391" s="1346"/>
      <c r="B391" s="1351"/>
      <c r="C391" s="1347"/>
      <c r="D391" s="1351"/>
      <c r="E391" s="1365"/>
      <c r="F391" s="1351"/>
      <c r="G391" s="1351"/>
      <c r="H391" s="1351"/>
      <c r="I391" s="1351"/>
      <c r="J391" s="1351"/>
      <c r="K391" s="1351"/>
      <c r="L391" s="1351"/>
      <c r="M391" s="1347"/>
      <c r="N391" s="1347"/>
      <c r="O391" s="1352"/>
    </row>
    <row r="392">
      <c r="A392" s="1353"/>
      <c r="B392" s="1354"/>
      <c r="C392" s="1355"/>
      <c r="D392" s="1360"/>
      <c r="E392" s="1356"/>
      <c r="F392" s="1357"/>
      <c r="G392" s="1358"/>
      <c r="H392" s="1359"/>
      <c r="I392" s="1360"/>
      <c r="J392" s="1361"/>
      <c r="K392" s="1362"/>
      <c r="L392" s="1357"/>
      <c r="M392" s="1363"/>
      <c r="N392" s="1363"/>
      <c r="O392" s="1364"/>
    </row>
    <row r="393">
      <c r="A393" s="1346"/>
      <c r="B393" s="1351"/>
      <c r="C393" s="1347"/>
      <c r="D393" s="1351"/>
      <c r="E393" s="1365"/>
      <c r="F393" s="1351"/>
      <c r="G393" s="1351"/>
      <c r="H393" s="1351"/>
      <c r="I393" s="1351"/>
      <c r="J393" s="1351"/>
      <c r="K393" s="1351"/>
      <c r="L393" s="1351"/>
      <c r="M393" s="1347"/>
      <c r="N393" s="1347"/>
      <c r="O393" s="1352"/>
    </row>
    <row r="394">
      <c r="A394" s="1353"/>
      <c r="B394" s="1354"/>
      <c r="C394" s="1355"/>
      <c r="D394" s="1360"/>
      <c r="E394" s="1356"/>
      <c r="F394" s="1357"/>
      <c r="G394" s="1358"/>
      <c r="H394" s="1359"/>
      <c r="I394" s="1360"/>
      <c r="J394" s="1361"/>
      <c r="K394" s="1362"/>
      <c r="L394" s="1357"/>
      <c r="M394" s="1363"/>
      <c r="N394" s="1363"/>
      <c r="O394" s="1364"/>
    </row>
    <row r="395">
      <c r="A395" s="1346"/>
      <c r="B395" s="1351"/>
      <c r="C395" s="1347"/>
      <c r="D395" s="1351"/>
      <c r="E395" s="1365"/>
      <c r="F395" s="1351"/>
      <c r="G395" s="1351"/>
      <c r="H395" s="1351"/>
      <c r="I395" s="1351"/>
      <c r="J395" s="1351"/>
      <c r="K395" s="1351"/>
      <c r="L395" s="1351"/>
      <c r="M395" s="1347"/>
      <c r="N395" s="1347"/>
      <c r="O395" s="1352"/>
    </row>
    <row r="396">
      <c r="A396" s="1353"/>
      <c r="B396" s="1354"/>
      <c r="C396" s="1355"/>
      <c r="D396" s="1360"/>
      <c r="E396" s="1356"/>
      <c r="F396" s="1357"/>
      <c r="G396" s="1358"/>
      <c r="H396" s="1359"/>
      <c r="I396" s="1360"/>
      <c r="J396" s="1361"/>
      <c r="K396" s="1362"/>
      <c r="L396" s="1357"/>
      <c r="M396" s="1363"/>
      <c r="N396" s="1363"/>
      <c r="O396" s="1364"/>
    </row>
    <row r="397">
      <c r="A397" s="1346"/>
      <c r="B397" s="1351"/>
      <c r="C397" s="1347"/>
      <c r="D397" s="1351"/>
      <c r="E397" s="1365"/>
      <c r="F397" s="1351"/>
      <c r="G397" s="1351"/>
      <c r="H397" s="1351"/>
      <c r="I397" s="1351"/>
      <c r="J397" s="1351"/>
      <c r="K397" s="1351"/>
      <c r="L397" s="1351"/>
      <c r="M397" s="1347"/>
      <c r="N397" s="1347"/>
      <c r="O397" s="1352"/>
    </row>
    <row r="398">
      <c r="A398" s="1353"/>
      <c r="B398" s="1354"/>
      <c r="C398" s="1355"/>
      <c r="D398" s="1360"/>
      <c r="E398" s="1356"/>
      <c r="F398" s="1357"/>
      <c r="G398" s="1358"/>
      <c r="H398" s="1359"/>
      <c r="I398" s="1360"/>
      <c r="J398" s="1361"/>
      <c r="K398" s="1362"/>
      <c r="L398" s="1357"/>
      <c r="M398" s="1363"/>
      <c r="N398" s="1363"/>
      <c r="O398" s="1364"/>
    </row>
    <row r="399">
      <c r="A399" s="1346"/>
      <c r="B399" s="1351"/>
      <c r="C399" s="1347"/>
      <c r="D399" s="1351"/>
      <c r="E399" s="1365"/>
      <c r="F399" s="1351"/>
      <c r="G399" s="1351"/>
      <c r="H399" s="1351"/>
      <c r="I399" s="1351"/>
      <c r="J399" s="1351"/>
      <c r="K399" s="1351"/>
      <c r="L399" s="1351"/>
      <c r="M399" s="1347"/>
      <c r="N399" s="1347"/>
      <c r="O399" s="1352"/>
    </row>
    <row r="400">
      <c r="A400" s="1353"/>
      <c r="B400" s="1354"/>
      <c r="C400" s="1355"/>
      <c r="D400" s="1360"/>
      <c r="E400" s="1356"/>
      <c r="F400" s="1357"/>
      <c r="G400" s="1358"/>
      <c r="H400" s="1359"/>
      <c r="I400" s="1360"/>
      <c r="J400" s="1361"/>
      <c r="K400" s="1362"/>
      <c r="L400" s="1357"/>
      <c r="M400" s="1363"/>
      <c r="N400" s="1363"/>
      <c r="O400" s="1364"/>
    </row>
    <row r="401">
      <c r="A401" s="1346"/>
      <c r="B401" s="1351"/>
      <c r="C401" s="1347"/>
      <c r="D401" s="1351"/>
      <c r="E401" s="1365"/>
      <c r="F401" s="1351"/>
      <c r="G401" s="1351"/>
      <c r="H401" s="1351"/>
      <c r="I401" s="1351"/>
      <c r="J401" s="1351"/>
      <c r="K401" s="1351"/>
      <c r="L401" s="1351"/>
      <c r="M401" s="1347"/>
      <c r="N401" s="1347"/>
      <c r="O401" s="1352"/>
    </row>
    <row r="402">
      <c r="A402" s="1353"/>
      <c r="B402" s="1354"/>
      <c r="C402" s="1355"/>
      <c r="D402" s="1360"/>
      <c r="E402" s="1356"/>
      <c r="F402" s="1357"/>
      <c r="G402" s="1358"/>
      <c r="H402" s="1359"/>
      <c r="I402" s="1360"/>
      <c r="J402" s="1361"/>
      <c r="K402" s="1362"/>
      <c r="L402" s="1357"/>
      <c r="M402" s="1363"/>
      <c r="N402" s="1363"/>
      <c r="O402" s="1364"/>
    </row>
    <row r="403">
      <c r="A403" s="1346"/>
      <c r="B403" s="1351"/>
      <c r="C403" s="1347"/>
      <c r="D403" s="1351"/>
      <c r="E403" s="1365"/>
      <c r="F403" s="1351"/>
      <c r="G403" s="1351"/>
      <c r="H403" s="1351"/>
      <c r="I403" s="1351"/>
      <c r="J403" s="1351"/>
      <c r="K403" s="1351"/>
      <c r="L403" s="1351"/>
      <c r="M403" s="1347"/>
      <c r="N403" s="1347"/>
      <c r="O403" s="1352"/>
    </row>
    <row r="404">
      <c r="A404" s="1353"/>
      <c r="B404" s="1354"/>
      <c r="C404" s="1355"/>
      <c r="D404" s="1360"/>
      <c r="E404" s="1356"/>
      <c r="F404" s="1357"/>
      <c r="G404" s="1358"/>
      <c r="H404" s="1359"/>
      <c r="I404" s="1360"/>
      <c r="J404" s="1361"/>
      <c r="K404" s="1362"/>
      <c r="L404" s="1357"/>
      <c r="M404" s="1363"/>
      <c r="N404" s="1363"/>
      <c r="O404" s="1364"/>
    </row>
    <row r="405">
      <c r="A405" s="1346"/>
      <c r="B405" s="1351"/>
      <c r="C405" s="1347"/>
      <c r="D405" s="1351"/>
      <c r="E405" s="1365"/>
      <c r="F405" s="1351"/>
      <c r="G405" s="1351"/>
      <c r="H405" s="1351"/>
      <c r="I405" s="1351"/>
      <c r="J405" s="1351"/>
      <c r="K405" s="1351"/>
      <c r="L405" s="1351"/>
      <c r="M405" s="1347"/>
      <c r="N405" s="1347"/>
      <c r="O405" s="1352"/>
    </row>
    <row r="406">
      <c r="A406" s="1353"/>
      <c r="B406" s="1354"/>
      <c r="C406" s="1355"/>
      <c r="D406" s="1360"/>
      <c r="E406" s="1356"/>
      <c r="F406" s="1357"/>
      <c r="G406" s="1358"/>
      <c r="H406" s="1359"/>
      <c r="I406" s="1360"/>
      <c r="J406" s="1361"/>
      <c r="K406" s="1362"/>
      <c r="L406" s="1357"/>
      <c r="M406" s="1363"/>
      <c r="N406" s="1363"/>
      <c r="O406" s="1364"/>
    </row>
    <row r="407">
      <c r="A407" s="1346"/>
      <c r="B407" s="1351"/>
      <c r="C407" s="1347"/>
      <c r="D407" s="1351"/>
      <c r="E407" s="1365"/>
      <c r="F407" s="1351"/>
      <c r="G407" s="1351"/>
      <c r="H407" s="1351"/>
      <c r="I407" s="1351"/>
      <c r="J407" s="1351"/>
      <c r="K407" s="1351"/>
      <c r="L407" s="1351"/>
      <c r="M407" s="1347"/>
      <c r="N407" s="1347"/>
      <c r="O407" s="1352"/>
    </row>
    <row r="408">
      <c r="A408" s="1353"/>
      <c r="B408" s="1354"/>
      <c r="C408" s="1355"/>
      <c r="D408" s="1360"/>
      <c r="E408" s="1356"/>
      <c r="F408" s="1357"/>
      <c r="G408" s="1358"/>
      <c r="H408" s="1359"/>
      <c r="I408" s="1360"/>
      <c r="J408" s="1361"/>
      <c r="K408" s="1362"/>
      <c r="L408" s="1357"/>
      <c r="M408" s="1363"/>
      <c r="N408" s="1363"/>
      <c r="O408" s="1364"/>
    </row>
    <row r="409">
      <c r="A409" s="1346"/>
      <c r="B409" s="1351"/>
      <c r="C409" s="1347"/>
      <c r="D409" s="1351"/>
      <c r="E409" s="1365"/>
      <c r="F409" s="1351"/>
      <c r="G409" s="1351"/>
      <c r="H409" s="1351"/>
      <c r="I409" s="1351"/>
      <c r="J409" s="1351"/>
      <c r="K409" s="1351"/>
      <c r="L409" s="1351"/>
      <c r="M409" s="1347"/>
      <c r="N409" s="1347"/>
      <c r="O409" s="1352"/>
    </row>
    <row r="410">
      <c r="A410" s="1353"/>
      <c r="B410" s="1354"/>
      <c r="C410" s="1355"/>
      <c r="D410" s="1360"/>
      <c r="E410" s="1356"/>
      <c r="F410" s="1357"/>
      <c r="G410" s="1358"/>
      <c r="H410" s="1359"/>
      <c r="I410" s="1360"/>
      <c r="J410" s="1361"/>
      <c r="K410" s="1362"/>
      <c r="L410" s="1357"/>
      <c r="M410" s="1363"/>
      <c r="N410" s="1363"/>
      <c r="O410" s="1364"/>
    </row>
    <row r="411">
      <c r="A411" s="1346"/>
      <c r="B411" s="1351"/>
      <c r="C411" s="1347"/>
      <c r="D411" s="1351"/>
      <c r="E411" s="1365"/>
      <c r="F411" s="1351"/>
      <c r="G411" s="1351"/>
      <c r="H411" s="1351"/>
      <c r="I411" s="1351"/>
      <c r="J411" s="1351"/>
      <c r="K411" s="1351"/>
      <c r="L411" s="1351"/>
      <c r="M411" s="1347"/>
      <c r="N411" s="1347"/>
      <c r="O411" s="1352"/>
    </row>
    <row r="412">
      <c r="A412" s="1353"/>
      <c r="B412" s="1354"/>
      <c r="C412" s="1355"/>
      <c r="D412" s="1360"/>
      <c r="E412" s="1356"/>
      <c r="F412" s="1357"/>
      <c r="G412" s="1358"/>
      <c r="H412" s="1359"/>
      <c r="I412" s="1360"/>
      <c r="J412" s="1361"/>
      <c r="K412" s="1362"/>
      <c r="L412" s="1357"/>
      <c r="M412" s="1363"/>
      <c r="N412" s="1363"/>
      <c r="O412" s="1364"/>
    </row>
    <row r="413">
      <c r="A413" s="1346"/>
      <c r="B413" s="1351"/>
      <c r="C413" s="1347"/>
      <c r="D413" s="1351"/>
      <c r="E413" s="1365"/>
      <c r="F413" s="1351"/>
      <c r="G413" s="1351"/>
      <c r="H413" s="1351"/>
      <c r="I413" s="1351"/>
      <c r="J413" s="1351"/>
      <c r="K413" s="1351"/>
      <c r="L413" s="1351"/>
      <c r="M413" s="1347"/>
      <c r="N413" s="1347"/>
      <c r="O413" s="1352"/>
    </row>
    <row r="414">
      <c r="A414" s="1353"/>
      <c r="B414" s="1354"/>
      <c r="C414" s="1355"/>
      <c r="D414" s="1360"/>
      <c r="E414" s="1356"/>
      <c r="F414" s="1357"/>
      <c r="G414" s="1358"/>
      <c r="H414" s="1359"/>
      <c r="I414" s="1360"/>
      <c r="J414" s="1361"/>
      <c r="K414" s="1362"/>
      <c r="L414" s="1357"/>
      <c r="M414" s="1363"/>
      <c r="N414" s="1363"/>
      <c r="O414" s="1364"/>
    </row>
    <row r="415">
      <c r="A415" s="1346"/>
      <c r="B415" s="1351"/>
      <c r="C415" s="1347"/>
      <c r="D415" s="1351"/>
      <c r="E415" s="1365"/>
      <c r="F415" s="1351"/>
      <c r="G415" s="1351"/>
      <c r="H415" s="1351"/>
      <c r="I415" s="1351"/>
      <c r="J415" s="1351"/>
      <c r="K415" s="1351"/>
      <c r="L415" s="1351"/>
      <c r="M415" s="1347"/>
      <c r="N415" s="1347"/>
      <c r="O415" s="1352"/>
    </row>
    <row r="416">
      <c r="A416" s="1353"/>
      <c r="B416" s="1354"/>
      <c r="C416" s="1355"/>
      <c r="D416" s="1360"/>
      <c r="E416" s="1356"/>
      <c r="F416" s="1357"/>
      <c r="G416" s="1358"/>
      <c r="H416" s="1359"/>
      <c r="I416" s="1360"/>
      <c r="J416" s="1361"/>
      <c r="K416" s="1362"/>
      <c r="L416" s="1357"/>
      <c r="M416" s="1363"/>
      <c r="N416" s="1363"/>
      <c r="O416" s="1364"/>
    </row>
    <row r="417">
      <c r="A417" s="1346"/>
      <c r="B417" s="1351"/>
      <c r="C417" s="1347"/>
      <c r="D417" s="1351"/>
      <c r="E417" s="1365"/>
      <c r="F417" s="1351"/>
      <c r="G417" s="1351"/>
      <c r="H417" s="1351"/>
      <c r="I417" s="1351"/>
      <c r="J417" s="1351"/>
      <c r="K417" s="1351"/>
      <c r="L417" s="1351"/>
      <c r="M417" s="1347"/>
      <c r="N417" s="1347"/>
      <c r="O417" s="1352"/>
    </row>
    <row r="418">
      <c r="A418" s="1353"/>
      <c r="B418" s="1354"/>
      <c r="C418" s="1355"/>
      <c r="D418" s="1360"/>
      <c r="E418" s="1356"/>
      <c r="F418" s="1357"/>
      <c r="G418" s="1358"/>
      <c r="H418" s="1359"/>
      <c r="I418" s="1360"/>
      <c r="J418" s="1361"/>
      <c r="K418" s="1362"/>
      <c r="L418" s="1357"/>
      <c r="M418" s="1363"/>
      <c r="N418" s="1363"/>
      <c r="O418" s="1364"/>
    </row>
    <row r="419">
      <c r="A419" s="1346"/>
      <c r="B419" s="1351"/>
      <c r="C419" s="1347"/>
      <c r="D419" s="1351"/>
      <c r="E419" s="1365"/>
      <c r="F419" s="1351"/>
      <c r="G419" s="1351"/>
      <c r="H419" s="1351"/>
      <c r="I419" s="1351"/>
      <c r="J419" s="1351"/>
      <c r="K419" s="1351"/>
      <c r="L419" s="1351"/>
      <c r="M419" s="1347"/>
      <c r="N419" s="1347"/>
      <c r="O419" s="1352"/>
    </row>
    <row r="420">
      <c r="A420" s="1353"/>
      <c r="B420" s="1354"/>
      <c r="C420" s="1355"/>
      <c r="D420" s="1360"/>
      <c r="E420" s="1356"/>
      <c r="F420" s="1357"/>
      <c r="G420" s="1358"/>
      <c r="H420" s="1359"/>
      <c r="I420" s="1360"/>
      <c r="J420" s="1361"/>
      <c r="K420" s="1362"/>
      <c r="L420" s="1357"/>
      <c r="M420" s="1363"/>
      <c r="N420" s="1363"/>
      <c r="O420" s="1364"/>
    </row>
    <row r="421">
      <c r="A421" s="1346"/>
      <c r="B421" s="1351"/>
      <c r="C421" s="1347"/>
      <c r="D421" s="1351"/>
      <c r="E421" s="1365"/>
      <c r="F421" s="1351"/>
      <c r="G421" s="1351"/>
      <c r="H421" s="1351"/>
      <c r="I421" s="1351"/>
      <c r="J421" s="1351"/>
      <c r="K421" s="1351"/>
      <c r="L421" s="1351"/>
      <c r="M421" s="1347"/>
      <c r="N421" s="1347"/>
      <c r="O421" s="1352"/>
    </row>
    <row r="422">
      <c r="A422" s="1353"/>
      <c r="B422" s="1354"/>
      <c r="C422" s="1355"/>
      <c r="D422" s="1360"/>
      <c r="E422" s="1356"/>
      <c r="F422" s="1357"/>
      <c r="G422" s="1358"/>
      <c r="H422" s="1359"/>
      <c r="I422" s="1360"/>
      <c r="J422" s="1361"/>
      <c r="K422" s="1362"/>
      <c r="L422" s="1357"/>
      <c r="M422" s="1363"/>
      <c r="N422" s="1363"/>
      <c r="O422" s="1364"/>
    </row>
    <row r="423">
      <c r="A423" s="1346"/>
      <c r="B423" s="1351"/>
      <c r="C423" s="1347"/>
      <c r="D423" s="1351"/>
      <c r="E423" s="1365"/>
      <c r="F423" s="1351"/>
      <c r="G423" s="1351"/>
      <c r="H423" s="1351"/>
      <c r="I423" s="1351"/>
      <c r="J423" s="1351"/>
      <c r="K423" s="1351"/>
      <c r="L423" s="1351"/>
      <c r="M423" s="1347"/>
      <c r="N423" s="1347"/>
      <c r="O423" s="1352"/>
    </row>
    <row r="424">
      <c r="A424" s="1353"/>
      <c r="B424" s="1354"/>
      <c r="C424" s="1355"/>
      <c r="D424" s="1360"/>
      <c r="E424" s="1356"/>
      <c r="F424" s="1357"/>
      <c r="G424" s="1358"/>
      <c r="H424" s="1359"/>
      <c r="I424" s="1360"/>
      <c r="J424" s="1361"/>
      <c r="K424" s="1362"/>
      <c r="L424" s="1357"/>
      <c r="M424" s="1363"/>
      <c r="N424" s="1363"/>
      <c r="O424" s="1364"/>
    </row>
    <row r="425">
      <c r="A425" s="1346"/>
      <c r="B425" s="1351"/>
      <c r="C425" s="1347"/>
      <c r="D425" s="1351"/>
      <c r="E425" s="1365"/>
      <c r="F425" s="1351"/>
      <c r="G425" s="1351"/>
      <c r="H425" s="1351"/>
      <c r="I425" s="1351"/>
      <c r="J425" s="1351"/>
      <c r="K425" s="1351"/>
      <c r="L425" s="1351"/>
      <c r="M425" s="1347"/>
      <c r="N425" s="1347"/>
      <c r="O425" s="1352"/>
    </row>
    <row r="426">
      <c r="A426" s="1353"/>
      <c r="B426" s="1354"/>
      <c r="C426" s="1355"/>
      <c r="D426" s="1360"/>
      <c r="E426" s="1356"/>
      <c r="F426" s="1357"/>
      <c r="G426" s="1358"/>
      <c r="H426" s="1359"/>
      <c r="I426" s="1360"/>
      <c r="J426" s="1361"/>
      <c r="K426" s="1362"/>
      <c r="L426" s="1357"/>
      <c r="M426" s="1363"/>
      <c r="N426" s="1363"/>
      <c r="O426" s="1364"/>
    </row>
    <row r="427">
      <c r="A427" s="1346"/>
      <c r="B427" s="1351"/>
      <c r="C427" s="1347"/>
      <c r="D427" s="1351"/>
      <c r="E427" s="1365"/>
      <c r="F427" s="1351"/>
      <c r="G427" s="1351"/>
      <c r="H427" s="1351"/>
      <c r="I427" s="1351"/>
      <c r="J427" s="1351"/>
      <c r="K427" s="1351"/>
      <c r="L427" s="1351"/>
      <c r="M427" s="1347"/>
      <c r="N427" s="1347"/>
      <c r="O427" s="1352"/>
    </row>
    <row r="428">
      <c r="A428" s="1353"/>
      <c r="B428" s="1354"/>
      <c r="C428" s="1355"/>
      <c r="D428" s="1360"/>
      <c r="E428" s="1356"/>
      <c r="F428" s="1357"/>
      <c r="G428" s="1358"/>
      <c r="H428" s="1359"/>
      <c r="I428" s="1360"/>
      <c r="J428" s="1361"/>
      <c r="K428" s="1362"/>
      <c r="L428" s="1357"/>
      <c r="M428" s="1363"/>
      <c r="N428" s="1363"/>
      <c r="O428" s="1364"/>
    </row>
    <row r="429">
      <c r="A429" s="1346"/>
      <c r="B429" s="1351"/>
      <c r="C429" s="1347"/>
      <c r="D429" s="1351"/>
      <c r="E429" s="1365"/>
      <c r="F429" s="1351"/>
      <c r="G429" s="1351"/>
      <c r="H429" s="1351"/>
      <c r="I429" s="1351"/>
      <c r="J429" s="1351"/>
      <c r="K429" s="1351"/>
      <c r="L429" s="1351"/>
      <c r="M429" s="1347"/>
      <c r="N429" s="1347"/>
      <c r="O429" s="1352"/>
    </row>
    <row r="430">
      <c r="A430" s="1353"/>
      <c r="B430" s="1354"/>
      <c r="C430" s="1355"/>
      <c r="D430" s="1360"/>
      <c r="E430" s="1356"/>
      <c r="F430" s="1357"/>
      <c r="G430" s="1358"/>
      <c r="H430" s="1359"/>
      <c r="I430" s="1360"/>
      <c r="J430" s="1361"/>
      <c r="K430" s="1362"/>
      <c r="L430" s="1357"/>
      <c r="M430" s="1363"/>
      <c r="N430" s="1363"/>
      <c r="O430" s="1364"/>
    </row>
    <row r="431">
      <c r="A431" s="1346"/>
      <c r="B431" s="1351"/>
      <c r="C431" s="1347"/>
      <c r="D431" s="1351"/>
      <c r="E431" s="1365"/>
      <c r="F431" s="1351"/>
      <c r="G431" s="1351"/>
      <c r="H431" s="1351"/>
      <c r="I431" s="1351"/>
      <c r="J431" s="1351"/>
      <c r="K431" s="1351"/>
      <c r="L431" s="1351"/>
      <c r="M431" s="1347"/>
      <c r="N431" s="1347"/>
      <c r="O431" s="1352"/>
    </row>
    <row r="432">
      <c r="A432" s="1353"/>
      <c r="B432" s="1354"/>
      <c r="C432" s="1355"/>
      <c r="D432" s="1360"/>
      <c r="E432" s="1356"/>
      <c r="F432" s="1357"/>
      <c r="G432" s="1358"/>
      <c r="H432" s="1359"/>
      <c r="I432" s="1360"/>
      <c r="J432" s="1361"/>
      <c r="K432" s="1362"/>
      <c r="L432" s="1357"/>
      <c r="M432" s="1363"/>
      <c r="N432" s="1363"/>
      <c r="O432" s="1364"/>
    </row>
    <row r="433">
      <c r="A433" s="1346"/>
      <c r="B433" s="1351"/>
      <c r="C433" s="1347"/>
      <c r="D433" s="1351"/>
      <c r="E433" s="1365"/>
      <c r="F433" s="1351"/>
      <c r="G433" s="1351"/>
      <c r="H433" s="1351"/>
      <c r="I433" s="1351"/>
      <c r="J433" s="1351"/>
      <c r="K433" s="1351"/>
      <c r="L433" s="1351"/>
      <c r="M433" s="1347"/>
      <c r="N433" s="1347"/>
      <c r="O433" s="1352"/>
    </row>
    <row r="434">
      <c r="A434" s="1353"/>
      <c r="B434" s="1354"/>
      <c r="C434" s="1355"/>
      <c r="D434" s="1360"/>
      <c r="E434" s="1356"/>
      <c r="F434" s="1357"/>
      <c r="G434" s="1358"/>
      <c r="H434" s="1359"/>
      <c r="I434" s="1360"/>
      <c r="J434" s="1361"/>
      <c r="K434" s="1362"/>
      <c r="L434" s="1357"/>
      <c r="M434" s="1363"/>
      <c r="N434" s="1363"/>
      <c r="O434" s="1364"/>
    </row>
    <row r="435">
      <c r="A435" s="1346"/>
      <c r="B435" s="1351"/>
      <c r="C435" s="1347"/>
      <c r="D435" s="1351"/>
      <c r="E435" s="1365"/>
      <c r="F435" s="1351"/>
      <c r="G435" s="1351"/>
      <c r="H435" s="1351"/>
      <c r="I435" s="1351"/>
      <c r="J435" s="1351"/>
      <c r="K435" s="1351"/>
      <c r="L435" s="1351"/>
      <c r="M435" s="1347"/>
      <c r="N435" s="1347"/>
      <c r="O435" s="1352"/>
    </row>
    <row r="436">
      <c r="A436" s="1353"/>
      <c r="B436" s="1354"/>
      <c r="C436" s="1355"/>
      <c r="D436" s="1360"/>
      <c r="E436" s="1356"/>
      <c r="F436" s="1357"/>
      <c r="G436" s="1358"/>
      <c r="H436" s="1359"/>
      <c r="I436" s="1360"/>
      <c r="J436" s="1361"/>
      <c r="K436" s="1362"/>
      <c r="L436" s="1357"/>
      <c r="M436" s="1363"/>
      <c r="N436" s="1363"/>
      <c r="O436" s="1364"/>
    </row>
    <row r="437">
      <c r="A437" s="1346"/>
      <c r="B437" s="1351"/>
      <c r="C437" s="1347"/>
      <c r="D437" s="1351"/>
      <c r="E437" s="1365"/>
      <c r="F437" s="1351"/>
      <c r="G437" s="1351"/>
      <c r="H437" s="1351"/>
      <c r="I437" s="1351"/>
      <c r="J437" s="1351"/>
      <c r="K437" s="1351"/>
      <c r="L437" s="1351"/>
      <c r="M437" s="1347"/>
      <c r="N437" s="1347"/>
      <c r="O437" s="1352"/>
    </row>
    <row r="438">
      <c r="A438" s="1353"/>
      <c r="B438" s="1354"/>
      <c r="C438" s="1355"/>
      <c r="D438" s="1360"/>
      <c r="E438" s="1356"/>
      <c r="F438" s="1357"/>
      <c r="G438" s="1358"/>
      <c r="H438" s="1359"/>
      <c r="I438" s="1360"/>
      <c r="J438" s="1361"/>
      <c r="K438" s="1362"/>
      <c r="L438" s="1357"/>
      <c r="M438" s="1363"/>
      <c r="N438" s="1363"/>
      <c r="O438" s="1364"/>
    </row>
    <row r="439">
      <c r="A439" s="1346"/>
      <c r="B439" s="1351"/>
      <c r="C439" s="1347"/>
      <c r="D439" s="1351"/>
      <c r="E439" s="1365"/>
      <c r="F439" s="1351"/>
      <c r="G439" s="1351"/>
      <c r="H439" s="1351"/>
      <c r="I439" s="1351"/>
      <c r="J439" s="1351"/>
      <c r="K439" s="1351"/>
      <c r="L439" s="1351"/>
      <c r="M439" s="1347"/>
      <c r="N439" s="1347"/>
      <c r="O439" s="1352"/>
    </row>
    <row r="440">
      <c r="A440" s="1353"/>
      <c r="B440" s="1354"/>
      <c r="C440" s="1355"/>
      <c r="D440" s="1360"/>
      <c r="E440" s="1356"/>
      <c r="F440" s="1357"/>
      <c r="G440" s="1358"/>
      <c r="H440" s="1359"/>
      <c r="I440" s="1360"/>
      <c r="J440" s="1361"/>
      <c r="K440" s="1362"/>
      <c r="L440" s="1357"/>
      <c r="M440" s="1363"/>
      <c r="N440" s="1363"/>
      <c r="O440" s="1364"/>
    </row>
    <row r="441">
      <c r="A441" s="1346"/>
      <c r="B441" s="1351"/>
      <c r="C441" s="1347"/>
      <c r="D441" s="1351"/>
      <c r="E441" s="1365"/>
      <c r="F441" s="1351"/>
      <c r="G441" s="1351"/>
      <c r="H441" s="1351"/>
      <c r="I441" s="1351"/>
      <c r="J441" s="1351"/>
      <c r="K441" s="1351"/>
      <c r="L441" s="1351"/>
      <c r="M441" s="1347"/>
      <c r="N441" s="1347"/>
      <c r="O441" s="1352"/>
    </row>
    <row r="442">
      <c r="A442" s="1353"/>
      <c r="B442" s="1354"/>
      <c r="C442" s="1355"/>
      <c r="D442" s="1360"/>
      <c r="E442" s="1356"/>
      <c r="F442" s="1357"/>
      <c r="G442" s="1358"/>
      <c r="H442" s="1359"/>
      <c r="I442" s="1360"/>
      <c r="J442" s="1361"/>
      <c r="K442" s="1362"/>
      <c r="L442" s="1357"/>
      <c r="M442" s="1363"/>
      <c r="N442" s="1363"/>
      <c r="O442" s="1364"/>
    </row>
    <row r="443">
      <c r="A443" s="1346"/>
      <c r="B443" s="1351"/>
      <c r="C443" s="1347"/>
      <c r="D443" s="1351"/>
      <c r="E443" s="1365"/>
      <c r="F443" s="1351"/>
      <c r="G443" s="1351"/>
      <c r="H443" s="1351"/>
      <c r="I443" s="1351"/>
      <c r="J443" s="1351"/>
      <c r="K443" s="1351"/>
      <c r="L443" s="1351"/>
      <c r="M443" s="1347"/>
      <c r="N443" s="1347"/>
      <c r="O443" s="1352"/>
    </row>
    <row r="444">
      <c r="A444" s="1353"/>
      <c r="B444" s="1354"/>
      <c r="C444" s="1355"/>
      <c r="D444" s="1360"/>
      <c r="E444" s="1356"/>
      <c r="F444" s="1357"/>
      <c r="G444" s="1358"/>
      <c r="H444" s="1359"/>
      <c r="I444" s="1360"/>
      <c r="J444" s="1361"/>
      <c r="K444" s="1362"/>
      <c r="L444" s="1357"/>
      <c r="M444" s="1363"/>
      <c r="N444" s="1363"/>
      <c r="O444" s="1364"/>
    </row>
    <row r="445">
      <c r="A445" s="1346"/>
      <c r="B445" s="1351"/>
      <c r="C445" s="1347"/>
      <c r="D445" s="1351"/>
      <c r="E445" s="1365"/>
      <c r="F445" s="1351"/>
      <c r="G445" s="1351"/>
      <c r="H445" s="1351"/>
      <c r="I445" s="1351"/>
      <c r="J445" s="1351"/>
      <c r="K445" s="1351"/>
      <c r="L445" s="1351"/>
      <c r="M445" s="1347"/>
      <c r="N445" s="1347"/>
      <c r="O445" s="1352"/>
    </row>
    <row r="446">
      <c r="A446" s="1353"/>
      <c r="B446" s="1354"/>
      <c r="C446" s="1355"/>
      <c r="D446" s="1360"/>
      <c r="E446" s="1356"/>
      <c r="F446" s="1357"/>
      <c r="G446" s="1358"/>
      <c r="H446" s="1359"/>
      <c r="I446" s="1360"/>
      <c r="J446" s="1361"/>
      <c r="K446" s="1362"/>
      <c r="L446" s="1357"/>
      <c r="M446" s="1363"/>
      <c r="N446" s="1363"/>
      <c r="O446" s="1364"/>
    </row>
    <row r="447">
      <c r="A447" s="1346"/>
      <c r="B447" s="1351"/>
      <c r="C447" s="1347"/>
      <c r="D447" s="1351"/>
      <c r="E447" s="1365"/>
      <c r="F447" s="1351"/>
      <c r="G447" s="1351"/>
      <c r="H447" s="1351"/>
      <c r="I447" s="1351"/>
      <c r="J447" s="1351"/>
      <c r="K447" s="1351"/>
      <c r="L447" s="1351"/>
      <c r="M447" s="1347"/>
      <c r="N447" s="1347"/>
      <c r="O447" s="1352"/>
    </row>
    <row r="448">
      <c r="A448" s="1353"/>
      <c r="B448" s="1354"/>
      <c r="C448" s="1355"/>
      <c r="D448" s="1360"/>
      <c r="E448" s="1356"/>
      <c r="F448" s="1357"/>
      <c r="G448" s="1358"/>
      <c r="H448" s="1359"/>
      <c r="I448" s="1360"/>
      <c r="J448" s="1361"/>
      <c r="K448" s="1362"/>
      <c r="L448" s="1357"/>
      <c r="M448" s="1363"/>
      <c r="N448" s="1363"/>
      <c r="O448" s="1364"/>
    </row>
    <row r="449">
      <c r="A449" s="1346"/>
      <c r="B449" s="1351"/>
      <c r="C449" s="1347"/>
      <c r="D449" s="1351"/>
      <c r="E449" s="1365"/>
      <c r="F449" s="1351"/>
      <c r="G449" s="1351"/>
      <c r="H449" s="1351"/>
      <c r="I449" s="1351"/>
      <c r="J449" s="1351"/>
      <c r="K449" s="1351"/>
      <c r="L449" s="1351"/>
      <c r="M449" s="1347"/>
      <c r="N449" s="1347"/>
      <c r="O449" s="1352"/>
    </row>
    <row r="450">
      <c r="A450" s="1353"/>
      <c r="B450" s="1354"/>
      <c r="C450" s="1355"/>
      <c r="D450" s="1360"/>
      <c r="E450" s="1356"/>
      <c r="F450" s="1357"/>
      <c r="G450" s="1358"/>
      <c r="H450" s="1359"/>
      <c r="I450" s="1360"/>
      <c r="J450" s="1361"/>
      <c r="K450" s="1362"/>
      <c r="L450" s="1357"/>
      <c r="M450" s="1363"/>
      <c r="N450" s="1363"/>
      <c r="O450" s="1364"/>
    </row>
    <row r="451">
      <c r="A451" s="1346"/>
      <c r="B451" s="1351"/>
      <c r="C451" s="1347"/>
      <c r="D451" s="1351"/>
      <c r="E451" s="1365"/>
      <c r="F451" s="1351"/>
      <c r="G451" s="1351"/>
      <c r="H451" s="1351"/>
      <c r="I451" s="1351"/>
      <c r="J451" s="1351"/>
      <c r="K451" s="1351"/>
      <c r="L451" s="1351"/>
      <c r="M451" s="1347"/>
      <c r="N451" s="1347"/>
      <c r="O451" s="1352"/>
    </row>
    <row r="452">
      <c r="A452" s="1353"/>
      <c r="B452" s="1354"/>
      <c r="C452" s="1355"/>
      <c r="D452" s="1360"/>
      <c r="E452" s="1356"/>
      <c r="F452" s="1357"/>
      <c r="G452" s="1358"/>
      <c r="H452" s="1359"/>
      <c r="I452" s="1360"/>
      <c r="J452" s="1361"/>
      <c r="K452" s="1362"/>
      <c r="L452" s="1357"/>
      <c r="M452" s="1363"/>
      <c r="N452" s="1363"/>
      <c r="O452" s="1364"/>
    </row>
    <row r="453">
      <c r="A453" s="1346"/>
      <c r="B453" s="1351"/>
      <c r="C453" s="1347"/>
      <c r="D453" s="1351"/>
      <c r="E453" s="1365"/>
      <c r="F453" s="1351"/>
      <c r="G453" s="1351"/>
      <c r="H453" s="1351"/>
      <c r="I453" s="1351"/>
      <c r="J453" s="1351"/>
      <c r="K453" s="1351"/>
      <c r="L453" s="1351"/>
      <c r="M453" s="1347"/>
      <c r="N453" s="1347"/>
      <c r="O453" s="1352"/>
    </row>
    <row r="454">
      <c r="A454" s="1353"/>
      <c r="B454" s="1354"/>
      <c r="C454" s="1355"/>
      <c r="D454" s="1360"/>
      <c r="E454" s="1356"/>
      <c r="F454" s="1357"/>
      <c r="G454" s="1358"/>
      <c r="H454" s="1359"/>
      <c r="I454" s="1360"/>
      <c r="J454" s="1361"/>
      <c r="K454" s="1362"/>
      <c r="L454" s="1357"/>
      <c r="M454" s="1363"/>
      <c r="N454" s="1363"/>
      <c r="O454" s="1364"/>
    </row>
    <row r="455">
      <c r="A455" s="1346"/>
      <c r="B455" s="1351"/>
      <c r="C455" s="1347"/>
      <c r="D455" s="1351"/>
      <c r="E455" s="1365"/>
      <c r="F455" s="1351"/>
      <c r="G455" s="1351"/>
      <c r="H455" s="1351"/>
      <c r="I455" s="1351"/>
      <c r="J455" s="1351"/>
      <c r="K455" s="1351"/>
      <c r="L455" s="1351"/>
      <c r="M455" s="1347"/>
      <c r="N455" s="1347"/>
      <c r="O455" s="1352"/>
    </row>
    <row r="456">
      <c r="A456" s="1353"/>
      <c r="B456" s="1354"/>
      <c r="C456" s="1355"/>
      <c r="D456" s="1360"/>
      <c r="E456" s="1356"/>
      <c r="F456" s="1357"/>
      <c r="G456" s="1358"/>
      <c r="H456" s="1359"/>
      <c r="I456" s="1360"/>
      <c r="J456" s="1361"/>
      <c r="K456" s="1362"/>
      <c r="L456" s="1357"/>
      <c r="M456" s="1363"/>
      <c r="N456" s="1363"/>
      <c r="O456" s="1364"/>
    </row>
    <row r="457">
      <c r="A457" s="1346"/>
      <c r="B457" s="1351"/>
      <c r="C457" s="1347"/>
      <c r="D457" s="1351"/>
      <c r="E457" s="1365"/>
      <c r="F457" s="1351"/>
      <c r="G457" s="1351"/>
      <c r="H457" s="1351"/>
      <c r="I457" s="1351"/>
      <c r="J457" s="1351"/>
      <c r="K457" s="1351"/>
      <c r="L457" s="1351"/>
      <c r="M457" s="1347"/>
      <c r="N457" s="1347"/>
      <c r="O457" s="1352"/>
    </row>
    <row r="458">
      <c r="A458" s="1353"/>
      <c r="B458" s="1354"/>
      <c r="C458" s="1355"/>
      <c r="D458" s="1360"/>
      <c r="E458" s="1356"/>
      <c r="F458" s="1357"/>
      <c r="G458" s="1358"/>
      <c r="H458" s="1359"/>
      <c r="I458" s="1360"/>
      <c r="J458" s="1361"/>
      <c r="K458" s="1362"/>
      <c r="L458" s="1357"/>
      <c r="M458" s="1363"/>
      <c r="N458" s="1363"/>
      <c r="O458" s="1364"/>
    </row>
    <row r="459">
      <c r="A459" s="1346"/>
      <c r="B459" s="1351"/>
      <c r="C459" s="1347"/>
      <c r="D459" s="1351"/>
      <c r="E459" s="1365"/>
      <c r="F459" s="1351"/>
      <c r="G459" s="1351"/>
      <c r="H459" s="1351"/>
      <c r="I459" s="1351"/>
      <c r="J459" s="1351"/>
      <c r="K459" s="1351"/>
      <c r="L459" s="1351"/>
      <c r="M459" s="1347"/>
      <c r="N459" s="1347"/>
      <c r="O459" s="1352"/>
    </row>
    <row r="460">
      <c r="A460" s="1353"/>
      <c r="B460" s="1354"/>
      <c r="C460" s="1355"/>
      <c r="D460" s="1360"/>
      <c r="E460" s="1356"/>
      <c r="F460" s="1357"/>
      <c r="G460" s="1358"/>
      <c r="H460" s="1359"/>
      <c r="I460" s="1360"/>
      <c r="J460" s="1361"/>
      <c r="K460" s="1362"/>
      <c r="L460" s="1357"/>
      <c r="M460" s="1363"/>
      <c r="N460" s="1363"/>
      <c r="O460" s="1364"/>
    </row>
    <row r="461">
      <c r="A461" s="1346"/>
      <c r="B461" s="1351"/>
      <c r="C461" s="1347"/>
      <c r="D461" s="1351"/>
      <c r="E461" s="1365"/>
      <c r="F461" s="1351"/>
      <c r="G461" s="1351"/>
      <c r="H461" s="1351"/>
      <c r="I461" s="1351"/>
      <c r="J461" s="1351"/>
      <c r="K461" s="1351"/>
      <c r="L461" s="1351"/>
      <c r="M461" s="1347"/>
      <c r="N461" s="1347"/>
      <c r="O461" s="1352"/>
    </row>
    <row r="462">
      <c r="A462" s="1353"/>
      <c r="B462" s="1354"/>
      <c r="C462" s="1355"/>
      <c r="D462" s="1360"/>
      <c r="E462" s="1356"/>
      <c r="F462" s="1357"/>
      <c r="G462" s="1358"/>
      <c r="H462" s="1359"/>
      <c r="I462" s="1360"/>
      <c r="J462" s="1361"/>
      <c r="K462" s="1362"/>
      <c r="L462" s="1357"/>
      <c r="M462" s="1363"/>
      <c r="N462" s="1363"/>
      <c r="O462" s="1364"/>
    </row>
    <row r="463">
      <c r="A463" s="1346"/>
      <c r="B463" s="1351"/>
      <c r="C463" s="1347"/>
      <c r="D463" s="1351"/>
      <c r="E463" s="1365"/>
      <c r="F463" s="1351"/>
      <c r="G463" s="1351"/>
      <c r="H463" s="1351"/>
      <c r="I463" s="1351"/>
      <c r="J463" s="1351"/>
      <c r="K463" s="1351"/>
      <c r="L463" s="1351"/>
      <c r="M463" s="1347"/>
      <c r="N463" s="1347"/>
      <c r="O463" s="1352"/>
    </row>
    <row r="464">
      <c r="A464" s="1353"/>
      <c r="B464" s="1354"/>
      <c r="C464" s="1355"/>
      <c r="D464" s="1360"/>
      <c r="E464" s="1356"/>
      <c r="F464" s="1357"/>
      <c r="G464" s="1358"/>
      <c r="H464" s="1359"/>
      <c r="I464" s="1360"/>
      <c r="J464" s="1361"/>
      <c r="K464" s="1362"/>
      <c r="L464" s="1357"/>
      <c r="M464" s="1363"/>
      <c r="N464" s="1363"/>
      <c r="O464" s="1364"/>
    </row>
    <row r="465">
      <c r="A465" s="1346"/>
      <c r="B465" s="1351"/>
      <c r="C465" s="1347"/>
      <c r="D465" s="1351"/>
      <c r="E465" s="1365"/>
      <c r="F465" s="1351"/>
      <c r="G465" s="1351"/>
      <c r="H465" s="1351"/>
      <c r="I465" s="1351"/>
      <c r="J465" s="1351"/>
      <c r="K465" s="1351"/>
      <c r="L465" s="1351"/>
      <c r="M465" s="1347"/>
      <c r="N465" s="1347"/>
      <c r="O465" s="1352"/>
    </row>
    <row r="466">
      <c r="A466" s="1353"/>
      <c r="B466" s="1354"/>
      <c r="C466" s="1355"/>
      <c r="D466" s="1360"/>
      <c r="E466" s="1356"/>
      <c r="F466" s="1357"/>
      <c r="G466" s="1358"/>
      <c r="H466" s="1359"/>
      <c r="I466" s="1360"/>
      <c r="J466" s="1361"/>
      <c r="K466" s="1362"/>
      <c r="L466" s="1357"/>
      <c r="M466" s="1363"/>
      <c r="N466" s="1363"/>
      <c r="O466" s="1364"/>
    </row>
    <row r="467">
      <c r="A467" s="1346"/>
      <c r="B467" s="1351"/>
      <c r="C467" s="1347"/>
      <c r="D467" s="1351"/>
      <c r="E467" s="1365"/>
      <c r="F467" s="1351"/>
      <c r="G467" s="1351"/>
      <c r="H467" s="1351"/>
      <c r="I467" s="1351"/>
      <c r="J467" s="1351"/>
      <c r="K467" s="1351"/>
      <c r="L467" s="1351"/>
      <c r="M467" s="1347"/>
      <c r="N467" s="1347"/>
      <c r="O467" s="1352"/>
    </row>
    <row r="468">
      <c r="A468" s="1353"/>
      <c r="B468" s="1354"/>
      <c r="C468" s="1355"/>
      <c r="D468" s="1360"/>
      <c r="E468" s="1356"/>
      <c r="F468" s="1357"/>
      <c r="G468" s="1358"/>
      <c r="H468" s="1359"/>
      <c r="I468" s="1360"/>
      <c r="J468" s="1361"/>
      <c r="K468" s="1362"/>
      <c r="L468" s="1357"/>
      <c r="M468" s="1363"/>
      <c r="N468" s="1363"/>
      <c r="O468" s="1364"/>
    </row>
    <row r="469">
      <c r="A469" s="1346"/>
      <c r="B469" s="1351"/>
      <c r="C469" s="1347"/>
      <c r="D469" s="1351"/>
      <c r="E469" s="1365"/>
      <c r="F469" s="1351"/>
      <c r="G469" s="1351"/>
      <c r="H469" s="1351"/>
      <c r="I469" s="1351"/>
      <c r="J469" s="1351"/>
      <c r="K469" s="1351"/>
      <c r="L469" s="1351"/>
      <c r="M469" s="1347"/>
      <c r="N469" s="1347"/>
      <c r="O469" s="1352"/>
    </row>
    <row r="470">
      <c r="A470" s="1353"/>
      <c r="B470" s="1354"/>
      <c r="C470" s="1355"/>
      <c r="D470" s="1360"/>
      <c r="E470" s="1356"/>
      <c r="F470" s="1357"/>
      <c r="G470" s="1358"/>
      <c r="H470" s="1359"/>
      <c r="I470" s="1360"/>
      <c r="J470" s="1361"/>
      <c r="K470" s="1362"/>
      <c r="L470" s="1357"/>
      <c r="M470" s="1363"/>
      <c r="N470" s="1363"/>
      <c r="O470" s="1364"/>
    </row>
    <row r="471">
      <c r="A471" s="1346"/>
      <c r="B471" s="1351"/>
      <c r="C471" s="1347"/>
      <c r="D471" s="1351"/>
      <c r="E471" s="1365"/>
      <c r="F471" s="1351"/>
      <c r="G471" s="1351"/>
      <c r="H471" s="1351"/>
      <c r="I471" s="1351"/>
      <c r="J471" s="1351"/>
      <c r="K471" s="1351"/>
      <c r="L471" s="1351"/>
      <c r="M471" s="1347"/>
      <c r="N471" s="1347"/>
      <c r="O471" s="1352"/>
    </row>
    <row r="472">
      <c r="A472" s="1353"/>
      <c r="B472" s="1354"/>
      <c r="C472" s="1355"/>
      <c r="D472" s="1360"/>
      <c r="E472" s="1356"/>
      <c r="F472" s="1357"/>
      <c r="G472" s="1358"/>
      <c r="H472" s="1359"/>
      <c r="I472" s="1360"/>
      <c r="J472" s="1361"/>
      <c r="K472" s="1362"/>
      <c r="L472" s="1357"/>
      <c r="M472" s="1363"/>
      <c r="N472" s="1363"/>
      <c r="O472" s="1364"/>
    </row>
    <row r="473">
      <c r="A473" s="1346"/>
      <c r="B473" s="1351"/>
      <c r="C473" s="1347"/>
      <c r="D473" s="1351"/>
      <c r="E473" s="1365"/>
      <c r="F473" s="1351"/>
      <c r="G473" s="1351"/>
      <c r="H473" s="1351"/>
      <c r="I473" s="1351"/>
      <c r="J473" s="1351"/>
      <c r="K473" s="1351"/>
      <c r="L473" s="1351"/>
      <c r="M473" s="1347"/>
      <c r="N473" s="1347"/>
      <c r="O473" s="1352"/>
    </row>
    <row r="474">
      <c r="A474" s="1353"/>
      <c r="B474" s="1354"/>
      <c r="C474" s="1355"/>
      <c r="D474" s="1360"/>
      <c r="E474" s="1356"/>
      <c r="F474" s="1357"/>
      <c r="G474" s="1358"/>
      <c r="H474" s="1359"/>
      <c r="I474" s="1360"/>
      <c r="J474" s="1361"/>
      <c r="K474" s="1362"/>
      <c r="L474" s="1357"/>
      <c r="M474" s="1363"/>
      <c r="N474" s="1363"/>
      <c r="O474" s="1364"/>
    </row>
    <row r="475">
      <c r="A475" s="1346"/>
      <c r="B475" s="1351"/>
      <c r="C475" s="1347"/>
      <c r="D475" s="1351"/>
      <c r="E475" s="1365"/>
      <c r="F475" s="1351"/>
      <c r="G475" s="1351"/>
      <c r="H475" s="1351"/>
      <c r="I475" s="1351"/>
      <c r="J475" s="1351"/>
      <c r="K475" s="1351"/>
      <c r="L475" s="1351"/>
      <c r="M475" s="1347"/>
      <c r="N475" s="1347"/>
      <c r="O475" s="1352"/>
    </row>
    <row r="476">
      <c r="A476" s="1353"/>
      <c r="B476" s="1354"/>
      <c r="C476" s="1355"/>
      <c r="D476" s="1360"/>
      <c r="E476" s="1356"/>
      <c r="F476" s="1357"/>
      <c r="G476" s="1358"/>
      <c r="H476" s="1359"/>
      <c r="I476" s="1360"/>
      <c r="J476" s="1361"/>
      <c r="K476" s="1362"/>
      <c r="L476" s="1357"/>
      <c r="M476" s="1363"/>
      <c r="N476" s="1363"/>
      <c r="O476" s="1364"/>
    </row>
    <row r="477">
      <c r="A477" s="1346"/>
      <c r="B477" s="1351"/>
      <c r="C477" s="1347"/>
      <c r="D477" s="1351"/>
      <c r="E477" s="1365"/>
      <c r="F477" s="1351"/>
      <c r="G477" s="1351"/>
      <c r="H477" s="1351"/>
      <c r="I477" s="1351"/>
      <c r="J477" s="1351"/>
      <c r="K477" s="1351"/>
      <c r="L477" s="1351"/>
      <c r="M477" s="1347"/>
      <c r="N477" s="1347"/>
      <c r="O477" s="1352"/>
    </row>
    <row r="478">
      <c r="A478" s="1353"/>
      <c r="B478" s="1354"/>
      <c r="C478" s="1355"/>
      <c r="D478" s="1360"/>
      <c r="E478" s="1356"/>
      <c r="F478" s="1357"/>
      <c r="G478" s="1358"/>
      <c r="H478" s="1359"/>
      <c r="I478" s="1360"/>
      <c r="J478" s="1361"/>
      <c r="K478" s="1362"/>
      <c r="L478" s="1357"/>
      <c r="M478" s="1363"/>
      <c r="N478" s="1363"/>
      <c r="O478" s="1364"/>
    </row>
    <row r="479">
      <c r="A479" s="1346"/>
      <c r="B479" s="1351"/>
      <c r="C479" s="1347"/>
      <c r="D479" s="1351"/>
      <c r="E479" s="1365"/>
      <c r="F479" s="1351"/>
      <c r="G479" s="1351"/>
      <c r="H479" s="1351"/>
      <c r="I479" s="1351"/>
      <c r="J479" s="1351"/>
      <c r="K479" s="1351"/>
      <c r="L479" s="1351"/>
      <c r="M479" s="1347"/>
      <c r="N479" s="1347"/>
      <c r="O479" s="1352"/>
    </row>
    <row r="480">
      <c r="A480" s="1353"/>
      <c r="B480" s="1354"/>
      <c r="C480" s="1355"/>
      <c r="D480" s="1360"/>
      <c r="E480" s="1356"/>
      <c r="F480" s="1357"/>
      <c r="G480" s="1358"/>
      <c r="H480" s="1359"/>
      <c r="I480" s="1360"/>
      <c r="J480" s="1361"/>
      <c r="K480" s="1362"/>
      <c r="L480" s="1357"/>
      <c r="M480" s="1363"/>
      <c r="N480" s="1363"/>
      <c r="O480" s="1364"/>
    </row>
    <row r="481">
      <c r="A481" s="1346"/>
      <c r="B481" s="1351"/>
      <c r="C481" s="1347"/>
      <c r="D481" s="1351"/>
      <c r="E481" s="1365"/>
      <c r="F481" s="1351"/>
      <c r="G481" s="1351"/>
      <c r="H481" s="1351"/>
      <c r="I481" s="1351"/>
      <c r="J481" s="1351"/>
      <c r="K481" s="1351"/>
      <c r="L481" s="1351"/>
      <c r="M481" s="1347"/>
      <c r="N481" s="1347"/>
      <c r="O481" s="1352"/>
    </row>
    <row r="482">
      <c r="A482" s="1353"/>
      <c r="B482" s="1354"/>
      <c r="C482" s="1355"/>
      <c r="D482" s="1360"/>
      <c r="E482" s="1356"/>
      <c r="F482" s="1357"/>
      <c r="G482" s="1358"/>
      <c r="H482" s="1359"/>
      <c r="I482" s="1360"/>
      <c r="J482" s="1361"/>
      <c r="K482" s="1362"/>
      <c r="L482" s="1357"/>
      <c r="M482" s="1363"/>
      <c r="N482" s="1363"/>
      <c r="O482" s="1364"/>
    </row>
    <row r="483">
      <c r="A483" s="1346"/>
      <c r="B483" s="1351"/>
      <c r="C483" s="1347"/>
      <c r="D483" s="1351"/>
      <c r="E483" s="1365"/>
      <c r="F483" s="1351"/>
      <c r="G483" s="1351"/>
      <c r="H483" s="1351"/>
      <c r="I483" s="1351"/>
      <c r="J483" s="1351"/>
      <c r="K483" s="1351"/>
      <c r="L483" s="1351"/>
      <c r="M483" s="1347"/>
      <c r="N483" s="1347"/>
      <c r="O483" s="1352"/>
    </row>
    <row r="484">
      <c r="A484" s="1353"/>
      <c r="B484" s="1354"/>
      <c r="C484" s="1355"/>
      <c r="D484" s="1360"/>
      <c r="E484" s="1356"/>
      <c r="F484" s="1357"/>
      <c r="G484" s="1358"/>
      <c r="H484" s="1359"/>
      <c r="I484" s="1360"/>
      <c r="J484" s="1361"/>
      <c r="K484" s="1362"/>
      <c r="L484" s="1357"/>
      <c r="M484" s="1363"/>
      <c r="N484" s="1363"/>
      <c r="O484" s="1364"/>
    </row>
    <row r="485">
      <c r="A485" s="1346"/>
      <c r="B485" s="1351"/>
      <c r="C485" s="1347"/>
      <c r="D485" s="1351"/>
      <c r="E485" s="1365"/>
      <c r="F485" s="1351"/>
      <c r="G485" s="1351"/>
      <c r="H485" s="1351"/>
      <c r="I485" s="1351"/>
      <c r="J485" s="1351"/>
      <c r="K485" s="1351"/>
      <c r="L485" s="1351"/>
      <c r="M485" s="1347"/>
      <c r="N485" s="1347"/>
      <c r="O485" s="1352"/>
    </row>
    <row r="486">
      <c r="A486" s="1353"/>
      <c r="B486" s="1354"/>
      <c r="C486" s="1355"/>
      <c r="D486" s="1360"/>
      <c r="E486" s="1356"/>
      <c r="F486" s="1357"/>
      <c r="G486" s="1358"/>
      <c r="H486" s="1359"/>
      <c r="I486" s="1360"/>
      <c r="J486" s="1361"/>
      <c r="K486" s="1362"/>
      <c r="L486" s="1357"/>
      <c r="M486" s="1363"/>
      <c r="N486" s="1363"/>
      <c r="O486" s="1364"/>
    </row>
    <row r="487">
      <c r="A487" s="1346"/>
      <c r="B487" s="1351"/>
      <c r="C487" s="1347"/>
      <c r="D487" s="1351"/>
      <c r="E487" s="1365"/>
      <c r="F487" s="1351"/>
      <c r="G487" s="1351"/>
      <c r="H487" s="1351"/>
      <c r="I487" s="1351"/>
      <c r="J487" s="1351"/>
      <c r="K487" s="1351"/>
      <c r="L487" s="1351"/>
      <c r="M487" s="1347"/>
      <c r="N487" s="1347"/>
      <c r="O487" s="1352"/>
    </row>
    <row r="488">
      <c r="A488" s="1353"/>
      <c r="B488" s="1354"/>
      <c r="C488" s="1355"/>
      <c r="D488" s="1360"/>
      <c r="E488" s="1356"/>
      <c r="F488" s="1357"/>
      <c r="G488" s="1358"/>
      <c r="H488" s="1359"/>
      <c r="I488" s="1360"/>
      <c r="J488" s="1361"/>
      <c r="K488" s="1362"/>
      <c r="L488" s="1357"/>
      <c r="M488" s="1363"/>
      <c r="N488" s="1363"/>
      <c r="O488" s="1364"/>
    </row>
    <row r="489">
      <c r="A489" s="1346"/>
      <c r="B489" s="1351"/>
      <c r="C489" s="1347"/>
      <c r="D489" s="1351"/>
      <c r="E489" s="1365"/>
      <c r="F489" s="1351"/>
      <c r="G489" s="1351"/>
      <c r="H489" s="1351"/>
      <c r="I489" s="1351"/>
      <c r="J489" s="1351"/>
      <c r="K489" s="1351"/>
      <c r="L489" s="1351"/>
      <c r="M489" s="1347"/>
      <c r="N489" s="1347"/>
      <c r="O489" s="1352"/>
    </row>
    <row r="490">
      <c r="A490" s="1353"/>
      <c r="B490" s="1354"/>
      <c r="C490" s="1355"/>
      <c r="D490" s="1360"/>
      <c r="E490" s="1356"/>
      <c r="F490" s="1357"/>
      <c r="G490" s="1358"/>
      <c r="H490" s="1359"/>
      <c r="I490" s="1360"/>
      <c r="J490" s="1361"/>
      <c r="K490" s="1362"/>
      <c r="L490" s="1357"/>
      <c r="M490" s="1363"/>
      <c r="N490" s="1363"/>
      <c r="O490" s="1364"/>
    </row>
    <row r="491">
      <c r="A491" s="1346"/>
      <c r="B491" s="1351"/>
      <c r="C491" s="1347"/>
      <c r="D491" s="1351"/>
      <c r="E491" s="1365"/>
      <c r="F491" s="1351"/>
      <c r="G491" s="1351"/>
      <c r="H491" s="1351"/>
      <c r="I491" s="1351"/>
      <c r="J491" s="1351"/>
      <c r="K491" s="1351"/>
      <c r="L491" s="1351"/>
      <c r="M491" s="1347"/>
      <c r="N491" s="1347"/>
      <c r="O491" s="1352"/>
    </row>
    <row r="492">
      <c r="A492" s="1353"/>
      <c r="B492" s="1354"/>
      <c r="C492" s="1355"/>
      <c r="D492" s="1360"/>
      <c r="E492" s="1356"/>
      <c r="F492" s="1357"/>
      <c r="G492" s="1358"/>
      <c r="H492" s="1359"/>
      <c r="I492" s="1360"/>
      <c r="J492" s="1361"/>
      <c r="K492" s="1362"/>
      <c r="L492" s="1357"/>
      <c r="M492" s="1363"/>
      <c r="N492" s="1363"/>
      <c r="O492" s="1364"/>
    </row>
    <row r="493">
      <c r="A493" s="1346"/>
      <c r="B493" s="1351"/>
      <c r="C493" s="1347"/>
      <c r="D493" s="1351"/>
      <c r="E493" s="1365"/>
      <c r="F493" s="1351"/>
      <c r="G493" s="1351"/>
      <c r="H493" s="1351"/>
      <c r="I493" s="1351"/>
      <c r="J493" s="1351"/>
      <c r="K493" s="1351"/>
      <c r="L493" s="1351"/>
      <c r="M493" s="1347"/>
      <c r="N493" s="1347"/>
      <c r="O493" s="1352"/>
    </row>
    <row r="494">
      <c r="A494" s="1353"/>
      <c r="B494" s="1354"/>
      <c r="C494" s="1355"/>
      <c r="D494" s="1360"/>
      <c r="E494" s="1356"/>
      <c r="F494" s="1357"/>
      <c r="G494" s="1358"/>
      <c r="H494" s="1359"/>
      <c r="I494" s="1360"/>
      <c r="J494" s="1361"/>
      <c r="K494" s="1362"/>
      <c r="L494" s="1357"/>
      <c r="M494" s="1363"/>
      <c r="N494" s="1363"/>
      <c r="O494" s="1364"/>
    </row>
    <row r="495">
      <c r="A495" s="1346"/>
      <c r="B495" s="1351"/>
      <c r="C495" s="1347"/>
      <c r="D495" s="1351"/>
      <c r="E495" s="1365"/>
      <c r="F495" s="1351"/>
      <c r="G495" s="1351"/>
      <c r="H495" s="1351"/>
      <c r="I495" s="1351"/>
      <c r="J495" s="1351"/>
      <c r="K495" s="1351"/>
      <c r="L495" s="1351"/>
      <c r="M495" s="1347"/>
      <c r="N495" s="1347"/>
      <c r="O495" s="1352"/>
    </row>
    <row r="496">
      <c r="A496" s="1353"/>
      <c r="B496" s="1354"/>
      <c r="C496" s="1355"/>
      <c r="D496" s="1360"/>
      <c r="E496" s="1356"/>
      <c r="F496" s="1357"/>
      <c r="G496" s="1358"/>
      <c r="H496" s="1359"/>
      <c r="I496" s="1360"/>
      <c r="J496" s="1361"/>
      <c r="K496" s="1362"/>
      <c r="L496" s="1357"/>
      <c r="M496" s="1363"/>
      <c r="N496" s="1363"/>
      <c r="O496" s="1364"/>
    </row>
    <row r="497">
      <c r="A497" s="1346"/>
      <c r="B497" s="1351"/>
      <c r="C497" s="1347"/>
      <c r="D497" s="1351"/>
      <c r="E497" s="1365"/>
      <c r="F497" s="1351"/>
      <c r="G497" s="1351"/>
      <c r="H497" s="1351"/>
      <c r="I497" s="1351"/>
      <c r="J497" s="1351"/>
      <c r="K497" s="1351"/>
      <c r="L497" s="1351"/>
      <c r="M497" s="1347"/>
      <c r="N497" s="1347"/>
      <c r="O497" s="1352"/>
    </row>
    <row r="498">
      <c r="A498" s="1353"/>
      <c r="B498" s="1354"/>
      <c r="C498" s="1355"/>
      <c r="D498" s="1360"/>
      <c r="E498" s="1356"/>
      <c r="F498" s="1357"/>
      <c r="G498" s="1358"/>
      <c r="H498" s="1359"/>
      <c r="I498" s="1360"/>
      <c r="J498" s="1361"/>
      <c r="K498" s="1362"/>
      <c r="L498" s="1357"/>
      <c r="M498" s="1363"/>
      <c r="N498" s="1363"/>
      <c r="O498" s="1364"/>
    </row>
    <row r="499">
      <c r="A499" s="1346"/>
      <c r="B499" s="1351"/>
      <c r="C499" s="1347"/>
      <c r="D499" s="1351"/>
      <c r="E499" s="1365"/>
      <c r="F499" s="1351"/>
      <c r="G499" s="1351"/>
      <c r="H499" s="1351"/>
      <c r="I499" s="1351"/>
      <c r="J499" s="1351"/>
      <c r="K499" s="1351"/>
      <c r="L499" s="1351"/>
      <c r="M499" s="1347"/>
      <c r="N499" s="1347"/>
      <c r="O499" s="1352"/>
    </row>
    <row r="500">
      <c r="A500" s="1353"/>
      <c r="B500" s="1354"/>
      <c r="C500" s="1355"/>
      <c r="D500" s="1360"/>
      <c r="E500" s="1356"/>
      <c r="F500" s="1357"/>
      <c r="G500" s="1358"/>
      <c r="H500" s="1359"/>
      <c r="I500" s="1360"/>
      <c r="J500" s="1361"/>
      <c r="K500" s="1362"/>
      <c r="L500" s="1357"/>
      <c r="M500" s="1363"/>
      <c r="N500" s="1363"/>
      <c r="O500" s="1364"/>
    </row>
    <row r="501">
      <c r="A501" s="1346"/>
      <c r="B501" s="1351"/>
      <c r="C501" s="1347"/>
      <c r="D501" s="1351"/>
      <c r="E501" s="1365"/>
      <c r="F501" s="1351"/>
      <c r="G501" s="1351"/>
      <c r="H501" s="1351"/>
      <c r="I501" s="1351"/>
      <c r="J501" s="1351"/>
      <c r="K501" s="1351"/>
      <c r="L501" s="1351"/>
      <c r="M501" s="1347"/>
      <c r="N501" s="1347"/>
      <c r="O501" s="1352"/>
    </row>
    <row r="502">
      <c r="A502" s="1353"/>
      <c r="B502" s="1354"/>
      <c r="C502" s="1355"/>
      <c r="D502" s="1360"/>
      <c r="E502" s="1356"/>
      <c r="F502" s="1357"/>
      <c r="G502" s="1358"/>
      <c r="H502" s="1359"/>
      <c r="I502" s="1360"/>
      <c r="J502" s="1361"/>
      <c r="K502" s="1362"/>
      <c r="L502" s="1357"/>
      <c r="M502" s="1363"/>
      <c r="N502" s="1363"/>
      <c r="O502" s="1364"/>
    </row>
    <row r="503">
      <c r="A503" s="1346"/>
      <c r="B503" s="1351"/>
      <c r="C503" s="1347"/>
      <c r="D503" s="1351"/>
      <c r="E503" s="1365"/>
      <c r="F503" s="1351"/>
      <c r="G503" s="1351"/>
      <c r="H503" s="1351"/>
      <c r="I503" s="1351"/>
      <c r="J503" s="1351"/>
      <c r="K503" s="1351"/>
      <c r="L503" s="1351"/>
      <c r="M503" s="1347"/>
      <c r="N503" s="1347"/>
      <c r="O503" s="1352"/>
    </row>
    <row r="504">
      <c r="A504" s="1353"/>
      <c r="B504" s="1354"/>
      <c r="C504" s="1355"/>
      <c r="D504" s="1360"/>
      <c r="E504" s="1356"/>
      <c r="F504" s="1357"/>
      <c r="G504" s="1358"/>
      <c r="H504" s="1359"/>
      <c r="I504" s="1360"/>
      <c r="J504" s="1361"/>
      <c r="K504" s="1362"/>
      <c r="L504" s="1357"/>
      <c r="M504" s="1363"/>
      <c r="N504" s="1363"/>
      <c r="O504" s="1364"/>
    </row>
    <row r="505">
      <c r="A505" s="1346"/>
      <c r="B505" s="1351"/>
      <c r="C505" s="1347"/>
      <c r="D505" s="1351"/>
      <c r="E505" s="1365"/>
      <c r="F505" s="1351"/>
      <c r="G505" s="1351"/>
      <c r="H505" s="1351"/>
      <c r="I505" s="1351"/>
      <c r="J505" s="1351"/>
      <c r="K505" s="1351"/>
      <c r="L505" s="1351"/>
      <c r="M505" s="1347"/>
      <c r="N505" s="1347"/>
      <c r="O505" s="1352"/>
    </row>
    <row r="506">
      <c r="A506" s="1353"/>
      <c r="B506" s="1354"/>
      <c r="C506" s="1355"/>
      <c r="D506" s="1360"/>
      <c r="E506" s="1356"/>
      <c r="F506" s="1357"/>
      <c r="G506" s="1358"/>
      <c r="H506" s="1359"/>
      <c r="I506" s="1360"/>
      <c r="J506" s="1361"/>
      <c r="K506" s="1362"/>
      <c r="L506" s="1357"/>
      <c r="M506" s="1363"/>
      <c r="N506" s="1363"/>
      <c r="O506" s="1364"/>
    </row>
    <row r="507">
      <c r="A507" s="1346"/>
      <c r="B507" s="1351"/>
      <c r="C507" s="1347"/>
      <c r="D507" s="1351"/>
      <c r="E507" s="1365"/>
      <c r="F507" s="1351"/>
      <c r="G507" s="1351"/>
      <c r="H507" s="1351"/>
      <c r="I507" s="1351"/>
      <c r="J507" s="1351"/>
      <c r="K507" s="1351"/>
      <c r="L507" s="1351"/>
      <c r="M507" s="1347"/>
      <c r="N507" s="1347"/>
      <c r="O507" s="1352"/>
    </row>
    <row r="508">
      <c r="A508" s="1353"/>
      <c r="B508" s="1354"/>
      <c r="C508" s="1355"/>
      <c r="D508" s="1360"/>
      <c r="E508" s="1356"/>
      <c r="F508" s="1357"/>
      <c r="G508" s="1358"/>
      <c r="H508" s="1359"/>
      <c r="I508" s="1360"/>
      <c r="J508" s="1361"/>
      <c r="K508" s="1362"/>
      <c r="L508" s="1357"/>
      <c r="M508" s="1363"/>
      <c r="N508" s="1363"/>
      <c r="O508" s="1364"/>
    </row>
    <row r="509">
      <c r="A509" s="1346"/>
      <c r="B509" s="1351"/>
      <c r="C509" s="1347"/>
      <c r="D509" s="1351"/>
      <c r="E509" s="1365"/>
      <c r="F509" s="1351"/>
      <c r="G509" s="1351"/>
      <c r="H509" s="1351"/>
      <c r="I509" s="1351"/>
      <c r="J509" s="1351"/>
      <c r="K509" s="1351"/>
      <c r="L509" s="1351"/>
      <c r="M509" s="1347"/>
      <c r="N509" s="1347"/>
      <c r="O509" s="1352"/>
    </row>
    <row r="510">
      <c r="A510" s="1353"/>
      <c r="B510" s="1354"/>
      <c r="C510" s="1355"/>
      <c r="D510" s="1360"/>
      <c r="E510" s="1356"/>
      <c r="F510" s="1357"/>
      <c r="G510" s="1358"/>
      <c r="H510" s="1359"/>
      <c r="I510" s="1360"/>
      <c r="J510" s="1361"/>
      <c r="K510" s="1362"/>
      <c r="L510" s="1357"/>
      <c r="M510" s="1363"/>
      <c r="N510" s="1363"/>
      <c r="O510" s="1364"/>
    </row>
    <row r="511">
      <c r="A511" s="1346"/>
      <c r="B511" s="1351"/>
      <c r="C511" s="1347"/>
      <c r="D511" s="1351"/>
      <c r="E511" s="1365"/>
      <c r="F511" s="1351"/>
      <c r="G511" s="1351"/>
      <c r="H511" s="1351"/>
      <c r="I511" s="1351"/>
      <c r="J511" s="1351"/>
      <c r="K511" s="1351"/>
      <c r="L511" s="1351"/>
      <c r="M511" s="1347"/>
      <c r="N511" s="1347"/>
      <c r="O511" s="1352"/>
    </row>
    <row r="512">
      <c r="A512" s="1353"/>
      <c r="B512" s="1354"/>
      <c r="C512" s="1355"/>
      <c r="D512" s="1360"/>
      <c r="E512" s="1356"/>
      <c r="F512" s="1357"/>
      <c r="G512" s="1358"/>
      <c r="H512" s="1359"/>
      <c r="I512" s="1360"/>
      <c r="J512" s="1361"/>
      <c r="K512" s="1362"/>
      <c r="L512" s="1357"/>
      <c r="M512" s="1363"/>
      <c r="N512" s="1363"/>
      <c r="O512" s="1364"/>
    </row>
    <row r="513">
      <c r="A513" s="1346"/>
      <c r="B513" s="1351"/>
      <c r="C513" s="1347"/>
      <c r="D513" s="1351"/>
      <c r="E513" s="1365"/>
      <c r="F513" s="1351"/>
      <c r="G513" s="1351"/>
      <c r="H513" s="1351"/>
      <c r="I513" s="1351"/>
      <c r="J513" s="1351"/>
      <c r="K513" s="1351"/>
      <c r="L513" s="1351"/>
      <c r="M513" s="1347"/>
      <c r="N513" s="1347"/>
      <c r="O513" s="1352"/>
    </row>
    <row r="514">
      <c r="A514" s="1353"/>
      <c r="B514" s="1354"/>
      <c r="C514" s="1355"/>
      <c r="D514" s="1360"/>
      <c r="E514" s="1356"/>
      <c r="F514" s="1357"/>
      <c r="G514" s="1358"/>
      <c r="H514" s="1359"/>
      <c r="I514" s="1360"/>
      <c r="J514" s="1361"/>
      <c r="K514" s="1362"/>
      <c r="L514" s="1357"/>
      <c r="M514" s="1363"/>
      <c r="N514" s="1363"/>
      <c r="O514" s="1364"/>
    </row>
    <row r="515">
      <c r="A515" s="1346"/>
      <c r="B515" s="1351"/>
      <c r="C515" s="1347"/>
      <c r="D515" s="1351"/>
      <c r="E515" s="1365"/>
      <c r="F515" s="1351"/>
      <c r="G515" s="1351"/>
      <c r="H515" s="1351"/>
      <c r="I515" s="1351"/>
      <c r="J515" s="1351"/>
      <c r="K515" s="1351"/>
      <c r="L515" s="1351"/>
      <c r="M515" s="1347"/>
      <c r="N515" s="1347"/>
      <c r="O515" s="1352"/>
    </row>
    <row r="516">
      <c r="A516" s="1353"/>
      <c r="B516" s="1354"/>
      <c r="C516" s="1355"/>
      <c r="D516" s="1360"/>
      <c r="E516" s="1356"/>
      <c r="F516" s="1357"/>
      <c r="G516" s="1358"/>
      <c r="H516" s="1359"/>
      <c r="I516" s="1360"/>
      <c r="J516" s="1361"/>
      <c r="K516" s="1362"/>
      <c r="L516" s="1357"/>
      <c r="M516" s="1363"/>
      <c r="N516" s="1363"/>
      <c r="O516" s="1364"/>
    </row>
    <row r="517">
      <c r="A517" s="1346"/>
      <c r="B517" s="1351"/>
      <c r="C517" s="1347"/>
      <c r="D517" s="1351"/>
      <c r="E517" s="1365"/>
      <c r="F517" s="1351"/>
      <c r="G517" s="1351"/>
      <c r="H517" s="1351"/>
      <c r="I517" s="1351"/>
      <c r="J517" s="1351"/>
      <c r="K517" s="1351"/>
      <c r="L517" s="1351"/>
      <c r="M517" s="1347"/>
      <c r="N517" s="1347"/>
      <c r="O517" s="1352"/>
    </row>
    <row r="518">
      <c r="A518" s="1353"/>
      <c r="B518" s="1354"/>
      <c r="C518" s="1355"/>
      <c r="D518" s="1360"/>
      <c r="E518" s="1356"/>
      <c r="F518" s="1357"/>
      <c r="G518" s="1358"/>
      <c r="H518" s="1359"/>
      <c r="I518" s="1360"/>
      <c r="J518" s="1361"/>
      <c r="K518" s="1362"/>
      <c r="L518" s="1357"/>
      <c r="M518" s="1363"/>
      <c r="N518" s="1363"/>
      <c r="O518" s="1364"/>
    </row>
    <row r="519">
      <c r="A519" s="1346"/>
      <c r="B519" s="1351"/>
      <c r="C519" s="1347"/>
      <c r="D519" s="1351"/>
      <c r="E519" s="1365"/>
      <c r="F519" s="1351"/>
      <c r="G519" s="1351"/>
      <c r="H519" s="1351"/>
      <c r="I519" s="1351"/>
      <c r="J519" s="1351"/>
      <c r="K519" s="1351"/>
      <c r="L519" s="1351"/>
      <c r="M519" s="1347"/>
      <c r="N519" s="1347"/>
      <c r="O519" s="1352"/>
    </row>
    <row r="520">
      <c r="A520" s="1353"/>
      <c r="B520" s="1354"/>
      <c r="C520" s="1355"/>
      <c r="D520" s="1360"/>
      <c r="E520" s="1356"/>
      <c r="F520" s="1357"/>
      <c r="G520" s="1358"/>
      <c r="H520" s="1359"/>
      <c r="I520" s="1360"/>
      <c r="J520" s="1361"/>
      <c r="K520" s="1362"/>
      <c r="L520" s="1357"/>
      <c r="M520" s="1363"/>
      <c r="N520" s="1363"/>
      <c r="O520" s="1364"/>
    </row>
    <row r="521">
      <c r="A521" s="1346"/>
      <c r="B521" s="1351"/>
      <c r="C521" s="1347"/>
      <c r="D521" s="1351"/>
      <c r="E521" s="1365"/>
      <c r="F521" s="1351"/>
      <c r="G521" s="1351"/>
      <c r="H521" s="1351"/>
      <c r="I521" s="1351"/>
      <c r="J521" s="1351"/>
      <c r="K521" s="1351"/>
      <c r="L521" s="1351"/>
      <c r="M521" s="1347"/>
      <c r="N521" s="1347"/>
      <c r="O521" s="1352"/>
    </row>
    <row r="522">
      <c r="A522" s="1353"/>
      <c r="B522" s="1354"/>
      <c r="C522" s="1355"/>
      <c r="D522" s="1360"/>
      <c r="E522" s="1356"/>
      <c r="F522" s="1357"/>
      <c r="G522" s="1358"/>
      <c r="H522" s="1359"/>
      <c r="I522" s="1360"/>
      <c r="J522" s="1361"/>
      <c r="K522" s="1362"/>
      <c r="L522" s="1357"/>
      <c r="M522" s="1363"/>
      <c r="N522" s="1363"/>
      <c r="O522" s="1364"/>
    </row>
    <row r="523">
      <c r="A523" s="1346"/>
      <c r="B523" s="1351"/>
      <c r="C523" s="1347"/>
      <c r="D523" s="1351"/>
      <c r="E523" s="1365"/>
      <c r="F523" s="1351"/>
      <c r="G523" s="1351"/>
      <c r="H523" s="1351"/>
      <c r="I523" s="1351"/>
      <c r="J523" s="1351"/>
      <c r="K523" s="1351"/>
      <c r="L523" s="1351"/>
      <c r="M523" s="1347"/>
      <c r="N523" s="1347"/>
      <c r="O523" s="1352"/>
    </row>
    <row r="524">
      <c r="A524" s="1353"/>
      <c r="B524" s="1354"/>
      <c r="C524" s="1355"/>
      <c r="D524" s="1360"/>
      <c r="E524" s="1356"/>
      <c r="F524" s="1357"/>
      <c r="G524" s="1358"/>
      <c r="H524" s="1359"/>
      <c r="I524" s="1360"/>
      <c r="J524" s="1361"/>
      <c r="K524" s="1362"/>
      <c r="L524" s="1357"/>
      <c r="M524" s="1363"/>
      <c r="N524" s="1363"/>
      <c r="O524" s="1364"/>
    </row>
    <row r="525">
      <c r="A525" s="1346"/>
      <c r="B525" s="1351"/>
      <c r="C525" s="1347"/>
      <c r="D525" s="1351"/>
      <c r="E525" s="1365"/>
      <c r="F525" s="1351"/>
      <c r="G525" s="1351"/>
      <c r="H525" s="1351"/>
      <c r="I525" s="1351"/>
      <c r="J525" s="1351"/>
      <c r="K525" s="1351"/>
      <c r="L525" s="1351"/>
      <c r="M525" s="1347"/>
      <c r="N525" s="1347"/>
      <c r="O525" s="1352"/>
    </row>
    <row r="526">
      <c r="A526" s="1353"/>
      <c r="B526" s="1354"/>
      <c r="C526" s="1355"/>
      <c r="D526" s="1360"/>
      <c r="E526" s="1356"/>
      <c r="F526" s="1357"/>
      <c r="G526" s="1358"/>
      <c r="H526" s="1359"/>
      <c r="I526" s="1360"/>
      <c r="J526" s="1361"/>
      <c r="K526" s="1362"/>
      <c r="L526" s="1357"/>
      <c r="M526" s="1363"/>
      <c r="N526" s="1363"/>
      <c r="O526" s="1364"/>
    </row>
    <row r="527">
      <c r="A527" s="1346"/>
      <c r="B527" s="1351"/>
      <c r="C527" s="1347"/>
      <c r="D527" s="1351"/>
      <c r="E527" s="1365"/>
      <c r="F527" s="1351"/>
      <c r="G527" s="1351"/>
      <c r="H527" s="1351"/>
      <c r="I527" s="1351"/>
      <c r="J527" s="1351"/>
      <c r="K527" s="1351"/>
      <c r="L527" s="1351"/>
      <c r="M527" s="1347"/>
      <c r="N527" s="1347"/>
      <c r="O527" s="1352"/>
    </row>
    <row r="528">
      <c r="A528" s="1353"/>
      <c r="B528" s="1354"/>
      <c r="C528" s="1355"/>
      <c r="D528" s="1360"/>
      <c r="E528" s="1356"/>
      <c r="F528" s="1357"/>
      <c r="G528" s="1358"/>
      <c r="H528" s="1359"/>
      <c r="I528" s="1360"/>
      <c r="J528" s="1361"/>
      <c r="K528" s="1362"/>
      <c r="L528" s="1357"/>
      <c r="M528" s="1363"/>
      <c r="N528" s="1363"/>
      <c r="O528" s="1364"/>
    </row>
    <row r="529">
      <c r="A529" s="1346"/>
      <c r="B529" s="1351"/>
      <c r="C529" s="1347"/>
      <c r="D529" s="1351"/>
      <c r="E529" s="1365"/>
      <c r="F529" s="1351"/>
      <c r="G529" s="1351"/>
      <c r="H529" s="1351"/>
      <c r="I529" s="1351"/>
      <c r="J529" s="1351"/>
      <c r="K529" s="1351"/>
      <c r="L529" s="1351"/>
      <c r="M529" s="1347"/>
      <c r="N529" s="1347"/>
      <c r="O529" s="1352"/>
    </row>
    <row r="530">
      <c r="A530" s="1353"/>
      <c r="B530" s="1354"/>
      <c r="C530" s="1355"/>
      <c r="D530" s="1360"/>
      <c r="E530" s="1356"/>
      <c r="F530" s="1357"/>
      <c r="G530" s="1358"/>
      <c r="H530" s="1359"/>
      <c r="I530" s="1360"/>
      <c r="J530" s="1361"/>
      <c r="K530" s="1362"/>
      <c r="L530" s="1357"/>
      <c r="M530" s="1363"/>
      <c r="N530" s="1363"/>
      <c r="O530" s="1364"/>
    </row>
    <row r="531">
      <c r="A531" s="1346"/>
      <c r="B531" s="1351"/>
      <c r="C531" s="1347"/>
      <c r="D531" s="1351"/>
      <c r="E531" s="1365"/>
      <c r="F531" s="1351"/>
      <c r="G531" s="1351"/>
      <c r="H531" s="1351"/>
      <c r="I531" s="1351"/>
      <c r="J531" s="1351"/>
      <c r="K531" s="1351"/>
      <c r="L531" s="1351"/>
      <c r="M531" s="1347"/>
      <c r="N531" s="1347"/>
      <c r="O531" s="1352"/>
    </row>
    <row r="532">
      <c r="A532" s="1353"/>
      <c r="B532" s="1354"/>
      <c r="C532" s="1355"/>
      <c r="D532" s="1360"/>
      <c r="E532" s="1356"/>
      <c r="F532" s="1357"/>
      <c r="G532" s="1358"/>
      <c r="H532" s="1359"/>
      <c r="I532" s="1360"/>
      <c r="J532" s="1361"/>
      <c r="K532" s="1362"/>
      <c r="L532" s="1357"/>
      <c r="M532" s="1363"/>
      <c r="N532" s="1363"/>
      <c r="O532" s="1364"/>
    </row>
    <row r="533">
      <c r="A533" s="1346"/>
      <c r="B533" s="1351"/>
      <c r="C533" s="1347"/>
      <c r="D533" s="1351"/>
      <c r="E533" s="1365"/>
      <c r="F533" s="1351"/>
      <c r="G533" s="1351"/>
      <c r="H533" s="1351"/>
      <c r="I533" s="1351"/>
      <c r="J533" s="1351"/>
      <c r="K533" s="1351"/>
      <c r="L533" s="1351"/>
      <c r="M533" s="1347"/>
      <c r="N533" s="1347"/>
      <c r="O533" s="1352"/>
    </row>
    <row r="534">
      <c r="A534" s="1353"/>
      <c r="B534" s="1354"/>
      <c r="C534" s="1355"/>
      <c r="D534" s="1360"/>
      <c r="E534" s="1356"/>
      <c r="F534" s="1357"/>
      <c r="G534" s="1358"/>
      <c r="H534" s="1359"/>
      <c r="I534" s="1360"/>
      <c r="J534" s="1361"/>
      <c r="K534" s="1362"/>
      <c r="L534" s="1357"/>
      <c r="M534" s="1363"/>
      <c r="N534" s="1363"/>
      <c r="O534" s="1364"/>
    </row>
    <row r="535">
      <c r="A535" s="1346"/>
      <c r="B535" s="1351"/>
      <c r="C535" s="1347"/>
      <c r="D535" s="1351"/>
      <c r="E535" s="1365"/>
      <c r="F535" s="1351"/>
      <c r="G535" s="1351"/>
      <c r="H535" s="1351"/>
      <c r="I535" s="1351"/>
      <c r="J535" s="1351"/>
      <c r="K535" s="1351"/>
      <c r="L535" s="1351"/>
      <c r="M535" s="1347"/>
      <c r="N535" s="1347"/>
      <c r="O535" s="1352"/>
    </row>
    <row r="536">
      <c r="A536" s="1353"/>
      <c r="B536" s="1354"/>
      <c r="C536" s="1355"/>
      <c r="D536" s="1360"/>
      <c r="E536" s="1356"/>
      <c r="F536" s="1357"/>
      <c r="G536" s="1358"/>
      <c r="H536" s="1359"/>
      <c r="I536" s="1360"/>
      <c r="J536" s="1361"/>
      <c r="K536" s="1362"/>
      <c r="L536" s="1357"/>
      <c r="M536" s="1363"/>
      <c r="N536" s="1363"/>
      <c r="O536" s="1364"/>
    </row>
    <row r="537">
      <c r="A537" s="1346"/>
      <c r="B537" s="1351"/>
      <c r="C537" s="1347"/>
      <c r="D537" s="1351"/>
      <c r="E537" s="1365"/>
      <c r="F537" s="1351"/>
      <c r="G537" s="1351"/>
      <c r="H537" s="1351"/>
      <c r="I537" s="1351"/>
      <c r="J537" s="1351"/>
      <c r="K537" s="1351"/>
      <c r="L537" s="1351"/>
      <c r="M537" s="1347"/>
      <c r="N537" s="1347"/>
      <c r="O537" s="1352"/>
    </row>
    <row r="538">
      <c r="A538" s="1353"/>
      <c r="B538" s="1354"/>
      <c r="C538" s="1355"/>
      <c r="D538" s="1360"/>
      <c r="E538" s="1356"/>
      <c r="F538" s="1357"/>
      <c r="G538" s="1358"/>
      <c r="H538" s="1359"/>
      <c r="I538" s="1360"/>
      <c r="J538" s="1361"/>
      <c r="K538" s="1362"/>
      <c r="L538" s="1357"/>
      <c r="M538" s="1363"/>
      <c r="N538" s="1363"/>
      <c r="O538" s="1364"/>
    </row>
    <row r="539">
      <c r="A539" s="1346"/>
      <c r="B539" s="1351"/>
      <c r="C539" s="1347"/>
      <c r="D539" s="1351"/>
      <c r="E539" s="1365"/>
      <c r="F539" s="1351"/>
      <c r="G539" s="1351"/>
      <c r="H539" s="1351"/>
      <c r="I539" s="1351"/>
      <c r="J539" s="1351"/>
      <c r="K539" s="1351"/>
      <c r="L539" s="1351"/>
      <c r="M539" s="1347"/>
      <c r="N539" s="1347"/>
      <c r="O539" s="1352"/>
    </row>
    <row r="540">
      <c r="A540" s="1353"/>
      <c r="B540" s="1354"/>
      <c r="C540" s="1355"/>
      <c r="D540" s="1360"/>
      <c r="E540" s="1356"/>
      <c r="F540" s="1357"/>
      <c r="G540" s="1358"/>
      <c r="H540" s="1359"/>
      <c r="I540" s="1360"/>
      <c r="J540" s="1361"/>
      <c r="K540" s="1362"/>
      <c r="L540" s="1357"/>
      <c r="M540" s="1363"/>
      <c r="N540" s="1363"/>
      <c r="O540" s="1364"/>
    </row>
    <row r="541">
      <c r="A541" s="1346"/>
      <c r="B541" s="1351"/>
      <c r="C541" s="1347"/>
      <c r="D541" s="1351"/>
      <c r="E541" s="1365"/>
      <c r="F541" s="1351"/>
      <c r="G541" s="1351"/>
      <c r="H541" s="1351"/>
      <c r="I541" s="1351"/>
      <c r="J541" s="1351"/>
      <c r="K541" s="1351"/>
      <c r="L541" s="1351"/>
      <c r="M541" s="1347"/>
      <c r="N541" s="1347"/>
      <c r="O541" s="1352"/>
    </row>
    <row r="542">
      <c r="A542" s="1353"/>
      <c r="B542" s="1354"/>
      <c r="C542" s="1355"/>
      <c r="D542" s="1360"/>
      <c r="E542" s="1356"/>
      <c r="F542" s="1357"/>
      <c r="G542" s="1358"/>
      <c r="H542" s="1359"/>
      <c r="I542" s="1360"/>
      <c r="J542" s="1361"/>
      <c r="K542" s="1362"/>
      <c r="L542" s="1357"/>
      <c r="M542" s="1363"/>
      <c r="N542" s="1363"/>
      <c r="O542" s="1364"/>
    </row>
    <row r="543">
      <c r="A543" s="1346"/>
      <c r="B543" s="1351"/>
      <c r="C543" s="1347"/>
      <c r="D543" s="1351"/>
      <c r="E543" s="1365"/>
      <c r="F543" s="1351"/>
      <c r="G543" s="1351"/>
      <c r="H543" s="1351"/>
      <c r="I543" s="1351"/>
      <c r="J543" s="1351"/>
      <c r="K543" s="1351"/>
      <c r="L543" s="1351"/>
      <c r="M543" s="1347"/>
      <c r="N543" s="1347"/>
      <c r="O543" s="1352"/>
    </row>
    <row r="544">
      <c r="A544" s="1353"/>
      <c r="B544" s="1354"/>
      <c r="C544" s="1355"/>
      <c r="D544" s="1360"/>
      <c r="E544" s="1356"/>
      <c r="F544" s="1357"/>
      <c r="G544" s="1358"/>
      <c r="H544" s="1359"/>
      <c r="I544" s="1360"/>
      <c r="J544" s="1361"/>
      <c r="K544" s="1362"/>
      <c r="L544" s="1357"/>
      <c r="M544" s="1363"/>
      <c r="N544" s="1363"/>
      <c r="O544" s="1364"/>
    </row>
    <row r="545">
      <c r="A545" s="1346"/>
      <c r="B545" s="1351"/>
      <c r="C545" s="1347"/>
      <c r="D545" s="1351"/>
      <c r="E545" s="1365"/>
      <c r="F545" s="1351"/>
      <c r="G545" s="1351"/>
      <c r="H545" s="1351"/>
      <c r="I545" s="1351"/>
      <c r="J545" s="1351"/>
      <c r="K545" s="1351"/>
      <c r="L545" s="1351"/>
      <c r="M545" s="1347"/>
      <c r="N545" s="1347"/>
      <c r="O545" s="1352"/>
    </row>
    <row r="546">
      <c r="A546" s="1353"/>
      <c r="B546" s="1354"/>
      <c r="C546" s="1355"/>
      <c r="D546" s="1360"/>
      <c r="E546" s="1356"/>
      <c r="F546" s="1357"/>
      <c r="G546" s="1358"/>
      <c r="H546" s="1359"/>
      <c r="I546" s="1360"/>
      <c r="J546" s="1361"/>
      <c r="K546" s="1362"/>
      <c r="L546" s="1357"/>
      <c r="M546" s="1363"/>
      <c r="N546" s="1363"/>
      <c r="O546" s="1364"/>
    </row>
    <row r="547">
      <c r="A547" s="1346"/>
      <c r="B547" s="1351"/>
      <c r="C547" s="1347"/>
      <c r="D547" s="1351"/>
      <c r="E547" s="1365"/>
      <c r="F547" s="1351"/>
      <c r="G547" s="1351"/>
      <c r="H547" s="1351"/>
      <c r="I547" s="1351"/>
      <c r="J547" s="1351"/>
      <c r="K547" s="1351"/>
      <c r="L547" s="1351"/>
      <c r="M547" s="1347"/>
      <c r="N547" s="1347"/>
      <c r="O547" s="1352"/>
    </row>
    <row r="548">
      <c r="A548" s="1353"/>
      <c r="B548" s="1354"/>
      <c r="C548" s="1355"/>
      <c r="D548" s="1360"/>
      <c r="E548" s="1356"/>
      <c r="F548" s="1357"/>
      <c r="G548" s="1358"/>
      <c r="H548" s="1359"/>
      <c r="I548" s="1360"/>
      <c r="J548" s="1361"/>
      <c r="K548" s="1362"/>
      <c r="L548" s="1357"/>
      <c r="M548" s="1363"/>
      <c r="N548" s="1363"/>
      <c r="O548" s="1364"/>
    </row>
    <row r="549">
      <c r="A549" s="1346"/>
      <c r="B549" s="1351"/>
      <c r="C549" s="1347"/>
      <c r="D549" s="1351"/>
      <c r="E549" s="1365"/>
      <c r="F549" s="1351"/>
      <c r="G549" s="1351"/>
      <c r="H549" s="1351"/>
      <c r="I549" s="1351"/>
      <c r="J549" s="1351"/>
      <c r="K549" s="1351"/>
      <c r="L549" s="1351"/>
      <c r="M549" s="1347"/>
      <c r="N549" s="1347"/>
      <c r="O549" s="1352"/>
    </row>
    <row r="550">
      <c r="A550" s="1353"/>
      <c r="B550" s="1354"/>
      <c r="C550" s="1355"/>
      <c r="D550" s="1360"/>
      <c r="E550" s="1356"/>
      <c r="F550" s="1357"/>
      <c r="G550" s="1358"/>
      <c r="H550" s="1359"/>
      <c r="I550" s="1360"/>
      <c r="J550" s="1361"/>
      <c r="K550" s="1362"/>
      <c r="L550" s="1357"/>
      <c r="M550" s="1363"/>
      <c r="N550" s="1363"/>
      <c r="O550" s="1364"/>
    </row>
    <row r="551">
      <c r="A551" s="1346"/>
      <c r="B551" s="1351"/>
      <c r="C551" s="1347"/>
      <c r="D551" s="1351"/>
      <c r="E551" s="1365"/>
      <c r="F551" s="1351"/>
      <c r="G551" s="1351"/>
      <c r="H551" s="1351"/>
      <c r="I551" s="1351"/>
      <c r="J551" s="1351"/>
      <c r="K551" s="1351"/>
      <c r="L551" s="1351"/>
      <c r="M551" s="1347"/>
      <c r="N551" s="1347"/>
      <c r="O551" s="1352"/>
    </row>
    <row r="552">
      <c r="A552" s="1353"/>
      <c r="B552" s="1354"/>
      <c r="C552" s="1355"/>
      <c r="D552" s="1360"/>
      <c r="E552" s="1356"/>
      <c r="F552" s="1357"/>
      <c r="G552" s="1358"/>
      <c r="H552" s="1359"/>
      <c r="I552" s="1360"/>
      <c r="J552" s="1361"/>
      <c r="K552" s="1362"/>
      <c r="L552" s="1357"/>
      <c r="M552" s="1363"/>
      <c r="N552" s="1363"/>
      <c r="O552" s="1364"/>
    </row>
    <row r="553">
      <c r="A553" s="1346"/>
      <c r="B553" s="1351"/>
      <c r="C553" s="1347"/>
      <c r="D553" s="1351"/>
      <c r="E553" s="1365"/>
      <c r="F553" s="1351"/>
      <c r="G553" s="1351"/>
      <c r="H553" s="1351"/>
      <c r="I553" s="1351"/>
      <c r="J553" s="1351"/>
      <c r="K553" s="1351"/>
      <c r="L553" s="1351"/>
      <c r="M553" s="1347"/>
      <c r="N553" s="1347"/>
      <c r="O553" s="1352"/>
    </row>
    <row r="554">
      <c r="A554" s="1353"/>
      <c r="B554" s="1354"/>
      <c r="C554" s="1355"/>
      <c r="D554" s="1360"/>
      <c r="E554" s="1356"/>
      <c r="F554" s="1357"/>
      <c r="G554" s="1358"/>
      <c r="H554" s="1359"/>
      <c r="I554" s="1360"/>
      <c r="J554" s="1361"/>
      <c r="K554" s="1362"/>
      <c r="L554" s="1357"/>
      <c r="M554" s="1363"/>
      <c r="N554" s="1363"/>
      <c r="O554" s="1364"/>
    </row>
    <row r="555">
      <c r="A555" s="1346"/>
      <c r="B555" s="1351"/>
      <c r="C555" s="1347"/>
      <c r="D555" s="1351"/>
      <c r="E555" s="1365"/>
      <c r="F555" s="1351"/>
      <c r="G555" s="1351"/>
      <c r="H555" s="1351"/>
      <c r="I555" s="1351"/>
      <c r="J555" s="1351"/>
      <c r="K555" s="1351"/>
      <c r="L555" s="1351"/>
      <c r="M555" s="1347"/>
      <c r="N555" s="1347"/>
      <c r="O555" s="1352"/>
    </row>
    <row r="556">
      <c r="A556" s="1353"/>
      <c r="B556" s="1354"/>
      <c r="C556" s="1355"/>
      <c r="D556" s="1360"/>
      <c r="E556" s="1356"/>
      <c r="F556" s="1357"/>
      <c r="G556" s="1358"/>
      <c r="H556" s="1359"/>
      <c r="I556" s="1360"/>
      <c r="J556" s="1361"/>
      <c r="K556" s="1362"/>
      <c r="L556" s="1357"/>
      <c r="M556" s="1363"/>
      <c r="N556" s="1363"/>
      <c r="O556" s="1364"/>
    </row>
    <row r="557">
      <c r="A557" s="1346"/>
      <c r="B557" s="1351"/>
      <c r="C557" s="1347"/>
      <c r="D557" s="1351"/>
      <c r="E557" s="1365"/>
      <c r="F557" s="1351"/>
      <c r="G557" s="1351"/>
      <c r="H557" s="1351"/>
      <c r="I557" s="1351"/>
      <c r="J557" s="1351"/>
      <c r="K557" s="1351"/>
      <c r="L557" s="1351"/>
      <c r="M557" s="1347"/>
      <c r="N557" s="1347"/>
      <c r="O557" s="1352"/>
    </row>
    <row r="558">
      <c r="A558" s="1353"/>
      <c r="B558" s="1354"/>
      <c r="C558" s="1355"/>
      <c r="D558" s="1360"/>
      <c r="E558" s="1356"/>
      <c r="F558" s="1357"/>
      <c r="G558" s="1358"/>
      <c r="H558" s="1359"/>
      <c r="I558" s="1360"/>
      <c r="J558" s="1361"/>
      <c r="K558" s="1362"/>
      <c r="L558" s="1357"/>
      <c r="M558" s="1363"/>
      <c r="N558" s="1363"/>
      <c r="O558" s="1364"/>
    </row>
    <row r="559">
      <c r="A559" s="1346"/>
      <c r="B559" s="1351"/>
      <c r="C559" s="1347"/>
      <c r="D559" s="1351"/>
      <c r="E559" s="1365"/>
      <c r="F559" s="1351"/>
      <c r="G559" s="1351"/>
      <c r="H559" s="1351"/>
      <c r="I559" s="1351"/>
      <c r="J559" s="1351"/>
      <c r="K559" s="1351"/>
      <c r="L559" s="1351"/>
      <c r="M559" s="1347"/>
      <c r="N559" s="1347"/>
      <c r="O559" s="1352"/>
    </row>
    <row r="560">
      <c r="A560" s="1353"/>
      <c r="B560" s="1354"/>
      <c r="C560" s="1355"/>
      <c r="D560" s="1360"/>
      <c r="E560" s="1356"/>
      <c r="F560" s="1357"/>
      <c r="G560" s="1358"/>
      <c r="H560" s="1359"/>
      <c r="I560" s="1360"/>
      <c r="J560" s="1361"/>
      <c r="K560" s="1362"/>
      <c r="L560" s="1357"/>
      <c r="M560" s="1363"/>
      <c r="N560" s="1363"/>
      <c r="O560" s="1364"/>
    </row>
    <row r="561">
      <c r="A561" s="1346"/>
      <c r="B561" s="1351"/>
      <c r="C561" s="1347"/>
      <c r="D561" s="1351"/>
      <c r="E561" s="1365"/>
      <c r="F561" s="1351"/>
      <c r="G561" s="1351"/>
      <c r="H561" s="1351"/>
      <c r="I561" s="1351"/>
      <c r="J561" s="1351"/>
      <c r="K561" s="1351"/>
      <c r="L561" s="1351"/>
      <c r="M561" s="1347"/>
      <c r="N561" s="1347"/>
      <c r="O561" s="1352"/>
    </row>
    <row r="562">
      <c r="A562" s="1353"/>
      <c r="B562" s="1354"/>
      <c r="C562" s="1355"/>
      <c r="D562" s="1360"/>
      <c r="E562" s="1356"/>
      <c r="F562" s="1357"/>
      <c r="G562" s="1358"/>
      <c r="H562" s="1359"/>
      <c r="I562" s="1360"/>
      <c r="J562" s="1361"/>
      <c r="K562" s="1362"/>
      <c r="L562" s="1357"/>
      <c r="M562" s="1363"/>
      <c r="N562" s="1363"/>
      <c r="O562" s="1364"/>
    </row>
    <row r="563">
      <c r="A563" s="1346"/>
      <c r="B563" s="1351"/>
      <c r="C563" s="1347"/>
      <c r="D563" s="1351"/>
      <c r="E563" s="1365"/>
      <c r="F563" s="1351"/>
      <c r="G563" s="1351"/>
      <c r="H563" s="1351"/>
      <c r="I563" s="1351"/>
      <c r="J563" s="1351"/>
      <c r="K563" s="1351"/>
      <c r="L563" s="1351"/>
      <c r="M563" s="1347"/>
      <c r="N563" s="1347"/>
      <c r="O563" s="1352"/>
    </row>
    <row r="564">
      <c r="A564" s="1353"/>
      <c r="B564" s="1354"/>
      <c r="C564" s="1355"/>
      <c r="D564" s="1360"/>
      <c r="E564" s="1356"/>
      <c r="F564" s="1357"/>
      <c r="G564" s="1358"/>
      <c r="H564" s="1359"/>
      <c r="I564" s="1360"/>
      <c r="J564" s="1361"/>
      <c r="K564" s="1362"/>
      <c r="L564" s="1357"/>
      <c r="M564" s="1363"/>
      <c r="N564" s="1363"/>
      <c r="O564" s="1364"/>
    </row>
    <row r="565">
      <c r="A565" s="1346"/>
      <c r="B565" s="1351"/>
      <c r="C565" s="1347"/>
      <c r="D565" s="1351"/>
      <c r="E565" s="1365"/>
      <c r="F565" s="1351"/>
      <c r="G565" s="1351"/>
      <c r="H565" s="1351"/>
      <c r="I565" s="1351"/>
      <c r="J565" s="1351"/>
      <c r="K565" s="1351"/>
      <c r="L565" s="1351"/>
      <c r="M565" s="1347"/>
      <c r="N565" s="1347"/>
      <c r="O565" s="1352"/>
    </row>
    <row r="566">
      <c r="A566" s="1353"/>
      <c r="B566" s="1354"/>
      <c r="C566" s="1355"/>
      <c r="D566" s="1360"/>
      <c r="E566" s="1356"/>
      <c r="F566" s="1357"/>
      <c r="G566" s="1358"/>
      <c r="H566" s="1359"/>
      <c r="I566" s="1360"/>
      <c r="J566" s="1361"/>
      <c r="K566" s="1362"/>
      <c r="L566" s="1357"/>
      <c r="M566" s="1363"/>
      <c r="N566" s="1363"/>
      <c r="O566" s="1364"/>
    </row>
    <row r="567">
      <c r="A567" s="1346"/>
      <c r="B567" s="1351"/>
      <c r="C567" s="1347"/>
      <c r="D567" s="1351"/>
      <c r="E567" s="1365"/>
      <c r="F567" s="1351"/>
      <c r="G567" s="1351"/>
      <c r="H567" s="1351"/>
      <c r="I567" s="1351"/>
      <c r="J567" s="1351"/>
      <c r="K567" s="1351"/>
      <c r="L567" s="1351"/>
      <c r="M567" s="1347"/>
      <c r="N567" s="1347"/>
      <c r="O567" s="1352"/>
    </row>
    <row r="568">
      <c r="A568" s="1353"/>
      <c r="B568" s="1354"/>
      <c r="C568" s="1355"/>
      <c r="D568" s="1360"/>
      <c r="E568" s="1356"/>
      <c r="F568" s="1357"/>
      <c r="G568" s="1358"/>
      <c r="H568" s="1359"/>
      <c r="I568" s="1360"/>
      <c r="J568" s="1361"/>
      <c r="K568" s="1362"/>
      <c r="L568" s="1357"/>
      <c r="M568" s="1363"/>
      <c r="N568" s="1363"/>
      <c r="O568" s="1364"/>
    </row>
    <row r="569">
      <c r="A569" s="1346"/>
      <c r="B569" s="1351"/>
      <c r="C569" s="1347"/>
      <c r="D569" s="1351"/>
      <c r="E569" s="1365"/>
      <c r="F569" s="1351"/>
      <c r="G569" s="1351"/>
      <c r="H569" s="1351"/>
      <c r="I569" s="1351"/>
      <c r="J569" s="1351"/>
      <c r="K569" s="1351"/>
      <c r="L569" s="1351"/>
      <c r="M569" s="1347"/>
      <c r="N569" s="1347"/>
      <c r="O569" s="1352"/>
    </row>
    <row r="570">
      <c r="A570" s="1353"/>
      <c r="B570" s="1354"/>
      <c r="C570" s="1355"/>
      <c r="D570" s="1360"/>
      <c r="E570" s="1356"/>
      <c r="F570" s="1357"/>
      <c r="G570" s="1358"/>
      <c r="H570" s="1359"/>
      <c r="I570" s="1360"/>
      <c r="J570" s="1361"/>
      <c r="K570" s="1362"/>
      <c r="L570" s="1357"/>
      <c r="M570" s="1363"/>
      <c r="N570" s="1363"/>
      <c r="O570" s="1364"/>
    </row>
    <row r="571">
      <c r="A571" s="1346"/>
      <c r="B571" s="1351"/>
      <c r="C571" s="1347"/>
      <c r="D571" s="1351"/>
      <c r="E571" s="1365"/>
      <c r="F571" s="1351"/>
      <c r="G571" s="1351"/>
      <c r="H571" s="1351"/>
      <c r="I571" s="1351"/>
      <c r="J571" s="1351"/>
      <c r="K571" s="1351"/>
      <c r="L571" s="1351"/>
      <c r="M571" s="1347"/>
      <c r="N571" s="1347"/>
      <c r="O571" s="1352"/>
    </row>
    <row r="572">
      <c r="A572" s="1353"/>
      <c r="B572" s="1354"/>
      <c r="C572" s="1355"/>
      <c r="D572" s="1360"/>
      <c r="E572" s="1356"/>
      <c r="F572" s="1357"/>
      <c r="G572" s="1358"/>
      <c r="H572" s="1359"/>
      <c r="I572" s="1360"/>
      <c r="J572" s="1361"/>
      <c r="K572" s="1362"/>
      <c r="L572" s="1357"/>
      <c r="M572" s="1363"/>
      <c r="N572" s="1363"/>
      <c r="O572" s="1364"/>
    </row>
    <row r="573">
      <c r="A573" s="1346"/>
      <c r="B573" s="1351"/>
      <c r="C573" s="1347"/>
      <c r="D573" s="1351"/>
      <c r="E573" s="1365"/>
      <c r="F573" s="1351"/>
      <c r="G573" s="1351"/>
      <c r="H573" s="1351"/>
      <c r="I573" s="1351"/>
      <c r="J573" s="1351"/>
      <c r="K573" s="1351"/>
      <c r="L573" s="1351"/>
      <c r="M573" s="1347"/>
      <c r="N573" s="1347"/>
      <c r="O573" s="1352"/>
    </row>
    <row r="574">
      <c r="A574" s="1353"/>
      <c r="B574" s="1354"/>
      <c r="C574" s="1355"/>
      <c r="D574" s="1360"/>
      <c r="E574" s="1356"/>
      <c r="F574" s="1357"/>
      <c r="G574" s="1358"/>
      <c r="H574" s="1359"/>
      <c r="I574" s="1360"/>
      <c r="J574" s="1361"/>
      <c r="K574" s="1362"/>
      <c r="L574" s="1357"/>
      <c r="M574" s="1363"/>
      <c r="N574" s="1363"/>
      <c r="O574" s="1364"/>
    </row>
    <row r="575">
      <c r="A575" s="1346"/>
      <c r="B575" s="1351"/>
      <c r="C575" s="1347"/>
      <c r="D575" s="1351"/>
      <c r="E575" s="1365"/>
      <c r="F575" s="1351"/>
      <c r="G575" s="1351"/>
      <c r="H575" s="1351"/>
      <c r="I575" s="1351"/>
      <c r="J575" s="1351"/>
      <c r="K575" s="1351"/>
      <c r="L575" s="1351"/>
      <c r="M575" s="1347"/>
      <c r="N575" s="1347"/>
      <c r="O575" s="1352"/>
    </row>
    <row r="576">
      <c r="A576" s="1353"/>
      <c r="B576" s="1354"/>
      <c r="C576" s="1355"/>
      <c r="D576" s="1360"/>
      <c r="E576" s="1356"/>
      <c r="F576" s="1357"/>
      <c r="G576" s="1358"/>
      <c r="H576" s="1359"/>
      <c r="I576" s="1360"/>
      <c r="J576" s="1361"/>
      <c r="K576" s="1362"/>
      <c r="L576" s="1357"/>
      <c r="M576" s="1363"/>
      <c r="N576" s="1363"/>
      <c r="O576" s="1364"/>
    </row>
    <row r="577">
      <c r="A577" s="1346"/>
      <c r="B577" s="1351"/>
      <c r="C577" s="1347"/>
      <c r="D577" s="1351"/>
      <c r="E577" s="1365"/>
      <c r="F577" s="1351"/>
      <c r="G577" s="1351"/>
      <c r="H577" s="1351"/>
      <c r="I577" s="1351"/>
      <c r="J577" s="1351"/>
      <c r="K577" s="1351"/>
      <c r="L577" s="1351"/>
      <c r="M577" s="1347"/>
      <c r="N577" s="1347"/>
      <c r="O577" s="1352"/>
    </row>
    <row r="578">
      <c r="A578" s="1353"/>
      <c r="B578" s="1354"/>
      <c r="C578" s="1355"/>
      <c r="D578" s="1360"/>
      <c r="E578" s="1356"/>
      <c r="F578" s="1357"/>
      <c r="G578" s="1358"/>
      <c r="H578" s="1359"/>
      <c r="I578" s="1360"/>
      <c r="J578" s="1361"/>
      <c r="K578" s="1362"/>
      <c r="L578" s="1357"/>
      <c r="M578" s="1363"/>
      <c r="N578" s="1363"/>
      <c r="O578" s="1364"/>
    </row>
    <row r="579">
      <c r="A579" s="1346"/>
      <c r="B579" s="1351"/>
      <c r="C579" s="1347"/>
      <c r="D579" s="1351"/>
      <c r="E579" s="1365"/>
      <c r="F579" s="1351"/>
      <c r="G579" s="1351"/>
      <c r="H579" s="1351"/>
      <c r="I579" s="1351"/>
      <c r="J579" s="1351"/>
      <c r="K579" s="1351"/>
      <c r="L579" s="1351"/>
      <c r="M579" s="1347"/>
      <c r="N579" s="1347"/>
      <c r="O579" s="1352"/>
    </row>
    <row r="580">
      <c r="A580" s="1353"/>
      <c r="B580" s="1354"/>
      <c r="C580" s="1355"/>
      <c r="D580" s="1360"/>
      <c r="E580" s="1356"/>
      <c r="F580" s="1357"/>
      <c r="G580" s="1358"/>
      <c r="H580" s="1359"/>
      <c r="I580" s="1360"/>
      <c r="J580" s="1361"/>
      <c r="K580" s="1362"/>
      <c r="L580" s="1357"/>
      <c r="M580" s="1363"/>
      <c r="N580" s="1363"/>
      <c r="O580" s="1364"/>
    </row>
    <row r="581">
      <c r="A581" s="1346"/>
      <c r="B581" s="1351"/>
      <c r="C581" s="1347"/>
      <c r="D581" s="1351"/>
      <c r="E581" s="1365"/>
      <c r="F581" s="1351"/>
      <c r="G581" s="1351"/>
      <c r="H581" s="1351"/>
      <c r="I581" s="1351"/>
      <c r="J581" s="1351"/>
      <c r="K581" s="1351"/>
      <c r="L581" s="1351"/>
      <c r="M581" s="1347"/>
      <c r="N581" s="1347"/>
      <c r="O581" s="1352"/>
    </row>
    <row r="582">
      <c r="A582" s="1353"/>
      <c r="B582" s="1354"/>
      <c r="C582" s="1355"/>
      <c r="D582" s="1360"/>
      <c r="E582" s="1356"/>
      <c r="F582" s="1357"/>
      <c r="G582" s="1358"/>
      <c r="H582" s="1359"/>
      <c r="I582" s="1360"/>
      <c r="J582" s="1361"/>
      <c r="K582" s="1362"/>
      <c r="L582" s="1357"/>
      <c r="M582" s="1363"/>
      <c r="N582" s="1363"/>
      <c r="O582" s="1364"/>
    </row>
    <row r="583">
      <c r="A583" s="1346"/>
      <c r="B583" s="1351"/>
      <c r="C583" s="1347"/>
      <c r="D583" s="1351"/>
      <c r="E583" s="1365"/>
      <c r="F583" s="1351"/>
      <c r="G583" s="1351"/>
      <c r="H583" s="1351"/>
      <c r="I583" s="1351"/>
      <c r="J583" s="1351"/>
      <c r="K583" s="1351"/>
      <c r="L583" s="1351"/>
      <c r="M583" s="1347"/>
      <c r="N583" s="1347"/>
      <c r="O583" s="1352"/>
    </row>
    <row r="584">
      <c r="A584" s="1353"/>
      <c r="B584" s="1354"/>
      <c r="C584" s="1355"/>
      <c r="D584" s="1360"/>
      <c r="E584" s="1356"/>
      <c r="F584" s="1357"/>
      <c r="G584" s="1358"/>
      <c r="H584" s="1359"/>
      <c r="I584" s="1360"/>
      <c r="J584" s="1361"/>
      <c r="K584" s="1362"/>
      <c r="L584" s="1357"/>
      <c r="M584" s="1363"/>
      <c r="N584" s="1363"/>
      <c r="O584" s="1364"/>
    </row>
    <row r="585">
      <c r="A585" s="1346"/>
      <c r="B585" s="1351"/>
      <c r="C585" s="1347"/>
      <c r="D585" s="1351"/>
      <c r="E585" s="1365"/>
      <c r="F585" s="1351"/>
      <c r="G585" s="1351"/>
      <c r="H585" s="1351"/>
      <c r="I585" s="1351"/>
      <c r="J585" s="1351"/>
      <c r="K585" s="1351"/>
      <c r="L585" s="1351"/>
      <c r="M585" s="1347"/>
      <c r="N585" s="1347"/>
      <c r="O585" s="1352"/>
    </row>
    <row r="586">
      <c r="A586" s="1353"/>
      <c r="B586" s="1354"/>
      <c r="C586" s="1355"/>
      <c r="D586" s="1360"/>
      <c r="E586" s="1356"/>
      <c r="F586" s="1357"/>
      <c r="G586" s="1358"/>
      <c r="H586" s="1359"/>
      <c r="I586" s="1360"/>
      <c r="J586" s="1361"/>
      <c r="K586" s="1362"/>
      <c r="L586" s="1357"/>
      <c r="M586" s="1363"/>
      <c r="N586" s="1363"/>
      <c r="O586" s="1364"/>
    </row>
    <row r="587">
      <c r="A587" s="1346"/>
      <c r="B587" s="1351"/>
      <c r="C587" s="1347"/>
      <c r="D587" s="1351"/>
      <c r="E587" s="1365"/>
      <c r="F587" s="1351"/>
      <c r="G587" s="1351"/>
      <c r="H587" s="1351"/>
      <c r="I587" s="1351"/>
      <c r="J587" s="1351"/>
      <c r="K587" s="1351"/>
      <c r="L587" s="1351"/>
      <c r="M587" s="1347"/>
      <c r="N587" s="1347"/>
      <c r="O587" s="1352"/>
    </row>
    <row r="588">
      <c r="A588" s="1353"/>
      <c r="B588" s="1354"/>
      <c r="C588" s="1355"/>
      <c r="D588" s="1360"/>
      <c r="E588" s="1356"/>
      <c r="F588" s="1357"/>
      <c r="G588" s="1358"/>
      <c r="H588" s="1359"/>
      <c r="I588" s="1360"/>
      <c r="J588" s="1361"/>
      <c r="K588" s="1362"/>
      <c r="L588" s="1357"/>
      <c r="M588" s="1363"/>
      <c r="N588" s="1363"/>
      <c r="O588" s="1364"/>
    </row>
    <row r="589">
      <c r="A589" s="1346"/>
      <c r="B589" s="1351"/>
      <c r="C589" s="1347"/>
      <c r="D589" s="1351"/>
      <c r="E589" s="1365"/>
      <c r="F589" s="1351"/>
      <c r="G589" s="1351"/>
      <c r="H589" s="1351"/>
      <c r="I589" s="1351"/>
      <c r="J589" s="1351"/>
      <c r="K589" s="1351"/>
      <c r="L589" s="1351"/>
      <c r="M589" s="1347"/>
      <c r="N589" s="1347"/>
      <c r="O589" s="1352"/>
    </row>
    <row r="590">
      <c r="A590" s="1353"/>
      <c r="B590" s="1354"/>
      <c r="C590" s="1355"/>
      <c r="D590" s="1360"/>
      <c r="E590" s="1356"/>
      <c r="F590" s="1357"/>
      <c r="G590" s="1358"/>
      <c r="H590" s="1359"/>
      <c r="I590" s="1360"/>
      <c r="J590" s="1361"/>
      <c r="K590" s="1362"/>
      <c r="L590" s="1357"/>
      <c r="M590" s="1363"/>
      <c r="N590" s="1363"/>
      <c r="O590" s="1364"/>
    </row>
    <row r="591">
      <c r="A591" s="1346"/>
      <c r="B591" s="1351"/>
      <c r="C591" s="1347"/>
      <c r="D591" s="1351"/>
      <c r="E591" s="1365"/>
      <c r="F591" s="1351"/>
      <c r="G591" s="1351"/>
      <c r="H591" s="1351"/>
      <c r="I591" s="1351"/>
      <c r="J591" s="1351"/>
      <c r="K591" s="1351"/>
      <c r="L591" s="1351"/>
      <c r="M591" s="1347"/>
      <c r="N591" s="1347"/>
      <c r="O591" s="1352"/>
    </row>
    <row r="592">
      <c r="A592" s="1353"/>
      <c r="B592" s="1354"/>
      <c r="C592" s="1355"/>
      <c r="D592" s="1360"/>
      <c r="E592" s="1356"/>
      <c r="F592" s="1357"/>
      <c r="G592" s="1358"/>
      <c r="H592" s="1359"/>
      <c r="I592" s="1360"/>
      <c r="J592" s="1361"/>
      <c r="K592" s="1362"/>
      <c r="L592" s="1357"/>
      <c r="M592" s="1363"/>
      <c r="N592" s="1363"/>
      <c r="O592" s="1364"/>
    </row>
    <row r="593">
      <c r="A593" s="1346"/>
      <c r="B593" s="1351"/>
      <c r="C593" s="1347"/>
      <c r="D593" s="1351"/>
      <c r="E593" s="1365"/>
      <c r="F593" s="1351"/>
      <c r="G593" s="1351"/>
      <c r="H593" s="1351"/>
      <c r="I593" s="1351"/>
      <c r="J593" s="1351"/>
      <c r="K593" s="1351"/>
      <c r="L593" s="1351"/>
      <c r="M593" s="1347"/>
      <c r="N593" s="1347"/>
      <c r="O593" s="1352"/>
    </row>
    <row r="594">
      <c r="A594" s="1353"/>
      <c r="B594" s="1354"/>
      <c r="C594" s="1355"/>
      <c r="D594" s="1360"/>
      <c r="E594" s="1356"/>
      <c r="F594" s="1357"/>
      <c r="G594" s="1358"/>
      <c r="H594" s="1359"/>
      <c r="I594" s="1360"/>
      <c r="J594" s="1361"/>
      <c r="K594" s="1362"/>
      <c r="L594" s="1357"/>
      <c r="M594" s="1363"/>
      <c r="N594" s="1363"/>
      <c r="O594" s="1364"/>
    </row>
    <row r="595">
      <c r="A595" s="1346"/>
      <c r="B595" s="1351"/>
      <c r="C595" s="1347"/>
      <c r="D595" s="1351"/>
      <c r="E595" s="1365"/>
      <c r="F595" s="1351"/>
      <c r="G595" s="1351"/>
      <c r="H595" s="1351"/>
      <c r="I595" s="1351"/>
      <c r="J595" s="1351"/>
      <c r="K595" s="1351"/>
      <c r="L595" s="1351"/>
      <c r="M595" s="1347"/>
      <c r="N595" s="1347"/>
      <c r="O595" s="1352"/>
    </row>
    <row r="596">
      <c r="A596" s="1353"/>
      <c r="B596" s="1354"/>
      <c r="C596" s="1355"/>
      <c r="D596" s="1360"/>
      <c r="E596" s="1356"/>
      <c r="F596" s="1357"/>
      <c r="G596" s="1358"/>
      <c r="H596" s="1359"/>
      <c r="I596" s="1360"/>
      <c r="J596" s="1361"/>
      <c r="K596" s="1362"/>
      <c r="L596" s="1357"/>
      <c r="M596" s="1363"/>
      <c r="N596" s="1363"/>
      <c r="O596" s="1364"/>
    </row>
    <row r="597">
      <c r="A597" s="1346"/>
      <c r="B597" s="1351"/>
      <c r="C597" s="1347"/>
      <c r="D597" s="1351"/>
      <c r="E597" s="1365"/>
      <c r="F597" s="1351"/>
      <c r="G597" s="1351"/>
      <c r="H597" s="1351"/>
      <c r="I597" s="1351"/>
      <c r="J597" s="1351"/>
      <c r="K597" s="1351"/>
      <c r="L597" s="1351"/>
      <c r="M597" s="1347"/>
      <c r="N597" s="1347"/>
      <c r="O597" s="1352"/>
    </row>
    <row r="598">
      <c r="A598" s="1353"/>
      <c r="B598" s="1354"/>
      <c r="C598" s="1355"/>
      <c r="D598" s="1360"/>
      <c r="E598" s="1356"/>
      <c r="F598" s="1357"/>
      <c r="G598" s="1358"/>
      <c r="H598" s="1359"/>
      <c r="I598" s="1360"/>
      <c r="J598" s="1361"/>
      <c r="K598" s="1362"/>
      <c r="L598" s="1357"/>
      <c r="M598" s="1363"/>
      <c r="N598" s="1363"/>
      <c r="O598" s="1364"/>
    </row>
    <row r="599">
      <c r="A599" s="1346"/>
      <c r="B599" s="1351"/>
      <c r="C599" s="1347"/>
      <c r="D599" s="1351"/>
      <c r="E599" s="1365"/>
      <c r="F599" s="1351"/>
      <c r="G599" s="1351"/>
      <c r="H599" s="1351"/>
      <c r="I599" s="1351"/>
      <c r="J599" s="1351"/>
      <c r="K599" s="1351"/>
      <c r="L599" s="1351"/>
      <c r="M599" s="1347"/>
      <c r="N599" s="1347"/>
      <c r="O599" s="1352"/>
    </row>
    <row r="600">
      <c r="A600" s="1353"/>
      <c r="B600" s="1354"/>
      <c r="C600" s="1355"/>
      <c r="D600" s="1360"/>
      <c r="E600" s="1356"/>
      <c r="F600" s="1357"/>
      <c r="G600" s="1358"/>
      <c r="H600" s="1359"/>
      <c r="I600" s="1360"/>
      <c r="J600" s="1361"/>
      <c r="K600" s="1362"/>
      <c r="L600" s="1357"/>
      <c r="M600" s="1363"/>
      <c r="N600" s="1363"/>
      <c r="O600" s="1364"/>
    </row>
    <row r="601">
      <c r="A601" s="1346"/>
      <c r="B601" s="1351"/>
      <c r="C601" s="1347"/>
      <c r="D601" s="1351"/>
      <c r="E601" s="1365"/>
      <c r="F601" s="1351"/>
      <c r="G601" s="1351"/>
      <c r="H601" s="1351"/>
      <c r="I601" s="1351"/>
      <c r="J601" s="1351"/>
      <c r="K601" s="1351"/>
      <c r="L601" s="1351"/>
      <c r="M601" s="1347"/>
      <c r="N601" s="1347"/>
      <c r="O601" s="1352"/>
    </row>
    <row r="602">
      <c r="A602" s="1353"/>
      <c r="B602" s="1354"/>
      <c r="C602" s="1355"/>
      <c r="D602" s="1360"/>
      <c r="E602" s="1356"/>
      <c r="F602" s="1357"/>
      <c r="G602" s="1358"/>
      <c r="H602" s="1359"/>
      <c r="I602" s="1360"/>
      <c r="J602" s="1361"/>
      <c r="K602" s="1362"/>
      <c r="L602" s="1357"/>
      <c r="M602" s="1363"/>
      <c r="N602" s="1363"/>
      <c r="O602" s="1364"/>
    </row>
    <row r="603">
      <c r="A603" s="1346"/>
      <c r="B603" s="1351"/>
      <c r="C603" s="1347"/>
      <c r="D603" s="1351"/>
      <c r="E603" s="1365"/>
      <c r="F603" s="1351"/>
      <c r="G603" s="1351"/>
      <c r="H603" s="1351"/>
      <c r="I603" s="1351"/>
      <c r="J603" s="1351"/>
      <c r="K603" s="1351"/>
      <c r="L603" s="1351"/>
      <c r="M603" s="1347"/>
      <c r="N603" s="1347"/>
      <c r="O603" s="1352"/>
    </row>
    <row r="604">
      <c r="A604" s="1353"/>
      <c r="B604" s="1354"/>
      <c r="C604" s="1355"/>
      <c r="D604" s="1360"/>
      <c r="E604" s="1356"/>
      <c r="F604" s="1357"/>
      <c r="G604" s="1358"/>
      <c r="H604" s="1359"/>
      <c r="I604" s="1360"/>
      <c r="J604" s="1361"/>
      <c r="K604" s="1362"/>
      <c r="L604" s="1357"/>
      <c r="M604" s="1363"/>
      <c r="N604" s="1363"/>
      <c r="O604" s="1364"/>
    </row>
    <row r="605">
      <c r="A605" s="1346"/>
      <c r="B605" s="1351"/>
      <c r="C605" s="1347"/>
      <c r="D605" s="1351"/>
      <c r="E605" s="1365"/>
      <c r="F605" s="1351"/>
      <c r="G605" s="1351"/>
      <c r="H605" s="1351"/>
      <c r="I605" s="1351"/>
      <c r="J605" s="1351"/>
      <c r="K605" s="1351"/>
      <c r="L605" s="1351"/>
      <c r="M605" s="1347"/>
      <c r="N605" s="1347"/>
      <c r="O605" s="1352"/>
    </row>
    <row r="606">
      <c r="A606" s="1353"/>
      <c r="B606" s="1354"/>
      <c r="C606" s="1355"/>
      <c r="D606" s="1360"/>
      <c r="E606" s="1356"/>
      <c r="F606" s="1357"/>
      <c r="G606" s="1358"/>
      <c r="H606" s="1359"/>
      <c r="I606" s="1360"/>
      <c r="J606" s="1361"/>
      <c r="K606" s="1362"/>
      <c r="L606" s="1357"/>
      <c r="M606" s="1363"/>
      <c r="N606" s="1363"/>
      <c r="O606" s="1364"/>
    </row>
    <row r="607">
      <c r="A607" s="1346"/>
      <c r="B607" s="1351"/>
      <c r="C607" s="1347"/>
      <c r="D607" s="1351"/>
      <c r="E607" s="1365"/>
      <c r="F607" s="1351"/>
      <c r="G607" s="1351"/>
      <c r="H607" s="1351"/>
      <c r="I607" s="1351"/>
      <c r="J607" s="1351"/>
      <c r="K607" s="1351"/>
      <c r="L607" s="1351"/>
      <c r="M607" s="1347"/>
      <c r="N607" s="1347"/>
      <c r="O607" s="1352"/>
    </row>
    <row r="608">
      <c r="A608" s="1353"/>
      <c r="B608" s="1354"/>
      <c r="C608" s="1355"/>
      <c r="D608" s="1360"/>
      <c r="E608" s="1356"/>
      <c r="F608" s="1357"/>
      <c r="G608" s="1358"/>
      <c r="H608" s="1359"/>
      <c r="I608" s="1360"/>
      <c r="J608" s="1361"/>
      <c r="K608" s="1362"/>
      <c r="L608" s="1357"/>
      <c r="M608" s="1363"/>
      <c r="N608" s="1363"/>
      <c r="O608" s="1364"/>
    </row>
    <row r="609">
      <c r="A609" s="1346"/>
      <c r="B609" s="1351"/>
      <c r="C609" s="1347"/>
      <c r="D609" s="1351"/>
      <c r="E609" s="1365"/>
      <c r="F609" s="1351"/>
      <c r="G609" s="1351"/>
      <c r="H609" s="1351"/>
      <c r="I609" s="1351"/>
      <c r="J609" s="1351"/>
      <c r="K609" s="1351"/>
      <c r="L609" s="1351"/>
      <c r="M609" s="1347"/>
      <c r="N609" s="1347"/>
      <c r="O609" s="1352"/>
    </row>
    <row r="610">
      <c r="A610" s="1353"/>
      <c r="B610" s="1354"/>
      <c r="C610" s="1355"/>
      <c r="D610" s="1360"/>
      <c r="E610" s="1356"/>
      <c r="F610" s="1357"/>
      <c r="G610" s="1358"/>
      <c r="H610" s="1359"/>
      <c r="I610" s="1360"/>
      <c r="J610" s="1361"/>
      <c r="K610" s="1362"/>
      <c r="L610" s="1357"/>
      <c r="M610" s="1363"/>
      <c r="N610" s="1363"/>
      <c r="O610" s="1364"/>
    </row>
    <row r="611">
      <c r="A611" s="1346"/>
      <c r="B611" s="1351"/>
      <c r="C611" s="1347"/>
      <c r="D611" s="1351"/>
      <c r="E611" s="1365"/>
      <c r="F611" s="1351"/>
      <c r="G611" s="1351"/>
      <c r="H611" s="1351"/>
      <c r="I611" s="1351"/>
      <c r="J611" s="1351"/>
      <c r="K611" s="1351"/>
      <c r="L611" s="1351"/>
      <c r="M611" s="1347"/>
      <c r="N611" s="1347"/>
      <c r="O611" s="1352"/>
    </row>
    <row r="612">
      <c r="A612" s="1353"/>
      <c r="B612" s="1354"/>
      <c r="C612" s="1355"/>
      <c r="D612" s="1360"/>
      <c r="E612" s="1356"/>
      <c r="F612" s="1357"/>
      <c r="G612" s="1358"/>
      <c r="H612" s="1359"/>
      <c r="I612" s="1360"/>
      <c r="J612" s="1361"/>
      <c r="K612" s="1362"/>
      <c r="L612" s="1357"/>
      <c r="M612" s="1363"/>
      <c r="N612" s="1363"/>
      <c r="O612" s="1364"/>
    </row>
    <row r="613">
      <c r="A613" s="1346"/>
      <c r="B613" s="1351"/>
      <c r="C613" s="1347"/>
      <c r="D613" s="1351"/>
      <c r="E613" s="1365"/>
      <c r="F613" s="1351"/>
      <c r="G613" s="1351"/>
      <c r="H613" s="1351"/>
      <c r="I613" s="1351"/>
      <c r="J613" s="1351"/>
      <c r="K613" s="1351"/>
      <c r="L613" s="1351"/>
      <c r="M613" s="1347"/>
      <c r="N613" s="1347"/>
      <c r="O613" s="1352"/>
    </row>
    <row r="614">
      <c r="A614" s="1353"/>
      <c r="B614" s="1354"/>
      <c r="C614" s="1355"/>
      <c r="D614" s="1360"/>
      <c r="E614" s="1356"/>
      <c r="F614" s="1357"/>
      <c r="G614" s="1358"/>
      <c r="H614" s="1359"/>
      <c r="I614" s="1360"/>
      <c r="J614" s="1361"/>
      <c r="K614" s="1362"/>
      <c r="L614" s="1357"/>
      <c r="M614" s="1363"/>
      <c r="N614" s="1363"/>
      <c r="O614" s="1364"/>
    </row>
    <row r="615">
      <c r="A615" s="1346"/>
      <c r="B615" s="1351"/>
      <c r="C615" s="1347"/>
      <c r="D615" s="1351"/>
      <c r="E615" s="1365"/>
      <c r="F615" s="1351"/>
      <c r="G615" s="1351"/>
      <c r="H615" s="1351"/>
      <c r="I615" s="1351"/>
      <c r="J615" s="1351"/>
      <c r="K615" s="1351"/>
      <c r="L615" s="1351"/>
      <c r="M615" s="1347"/>
      <c r="N615" s="1347"/>
      <c r="O615" s="1352"/>
    </row>
    <row r="616">
      <c r="A616" s="1353"/>
      <c r="B616" s="1354"/>
      <c r="C616" s="1355"/>
      <c r="D616" s="1360"/>
      <c r="E616" s="1356"/>
      <c r="F616" s="1357"/>
      <c r="G616" s="1358"/>
      <c r="H616" s="1359"/>
      <c r="I616" s="1360"/>
      <c r="J616" s="1361"/>
      <c r="K616" s="1362"/>
      <c r="L616" s="1357"/>
      <c r="M616" s="1363"/>
      <c r="N616" s="1363"/>
      <c r="O616" s="1364"/>
    </row>
    <row r="617">
      <c r="A617" s="1346"/>
      <c r="B617" s="1351"/>
      <c r="C617" s="1347"/>
      <c r="D617" s="1351"/>
      <c r="E617" s="1365"/>
      <c r="F617" s="1351"/>
      <c r="G617" s="1351"/>
      <c r="H617" s="1351"/>
      <c r="I617" s="1351"/>
      <c r="J617" s="1351"/>
      <c r="K617" s="1351"/>
      <c r="L617" s="1351"/>
      <c r="M617" s="1347"/>
      <c r="N617" s="1347"/>
      <c r="O617" s="1352"/>
    </row>
    <row r="618">
      <c r="A618" s="1353"/>
      <c r="B618" s="1354"/>
      <c r="C618" s="1355"/>
      <c r="D618" s="1360"/>
      <c r="E618" s="1356"/>
      <c r="F618" s="1357"/>
      <c r="G618" s="1358"/>
      <c r="H618" s="1359"/>
      <c r="I618" s="1360"/>
      <c r="J618" s="1361"/>
      <c r="K618" s="1362"/>
      <c r="L618" s="1357"/>
      <c r="M618" s="1363"/>
      <c r="N618" s="1363"/>
      <c r="O618" s="1364"/>
    </row>
    <row r="619">
      <c r="A619" s="1346"/>
      <c r="B619" s="1351"/>
      <c r="C619" s="1347"/>
      <c r="D619" s="1351"/>
      <c r="E619" s="1365"/>
      <c r="F619" s="1351"/>
      <c r="G619" s="1351"/>
      <c r="H619" s="1351"/>
      <c r="I619" s="1351"/>
      <c r="J619" s="1351"/>
      <c r="K619" s="1351"/>
      <c r="L619" s="1351"/>
      <c r="M619" s="1347"/>
      <c r="N619" s="1347"/>
      <c r="O619" s="1352"/>
    </row>
    <row r="620">
      <c r="A620" s="1353"/>
      <c r="B620" s="1354"/>
      <c r="C620" s="1355"/>
      <c r="D620" s="1360"/>
      <c r="E620" s="1356"/>
      <c r="F620" s="1357"/>
      <c r="G620" s="1358"/>
      <c r="H620" s="1359"/>
      <c r="I620" s="1360"/>
      <c r="J620" s="1361"/>
      <c r="K620" s="1362"/>
      <c r="L620" s="1357"/>
      <c r="M620" s="1363"/>
      <c r="N620" s="1363"/>
      <c r="O620" s="1364"/>
    </row>
    <row r="621">
      <c r="A621" s="1346"/>
      <c r="B621" s="1351"/>
      <c r="C621" s="1347"/>
      <c r="D621" s="1351"/>
      <c r="E621" s="1365"/>
      <c r="F621" s="1351"/>
      <c r="G621" s="1351"/>
      <c r="H621" s="1351"/>
      <c r="I621" s="1351"/>
      <c r="J621" s="1351"/>
      <c r="K621" s="1351"/>
      <c r="L621" s="1351"/>
      <c r="M621" s="1347"/>
      <c r="N621" s="1347"/>
      <c r="O621" s="1352"/>
    </row>
    <row r="622">
      <c r="A622" s="1353"/>
      <c r="B622" s="1354"/>
      <c r="C622" s="1355"/>
      <c r="D622" s="1360"/>
      <c r="E622" s="1356"/>
      <c r="F622" s="1357"/>
      <c r="G622" s="1358"/>
      <c r="H622" s="1359"/>
      <c r="I622" s="1360"/>
      <c r="J622" s="1361"/>
      <c r="K622" s="1362"/>
      <c r="L622" s="1357"/>
      <c r="M622" s="1363"/>
      <c r="N622" s="1363"/>
      <c r="O622" s="1364"/>
    </row>
    <row r="623">
      <c r="A623" s="1346"/>
      <c r="B623" s="1351"/>
      <c r="C623" s="1347"/>
      <c r="D623" s="1351"/>
      <c r="E623" s="1365"/>
      <c r="F623" s="1351"/>
      <c r="G623" s="1351"/>
      <c r="H623" s="1351"/>
      <c r="I623" s="1351"/>
      <c r="J623" s="1351"/>
      <c r="K623" s="1351"/>
      <c r="L623" s="1351"/>
      <c r="M623" s="1347"/>
      <c r="N623" s="1347"/>
      <c r="O623" s="1352"/>
    </row>
    <row r="624">
      <c r="A624" s="1353"/>
      <c r="B624" s="1354"/>
      <c r="C624" s="1355"/>
      <c r="D624" s="1360"/>
      <c r="E624" s="1356"/>
      <c r="F624" s="1357"/>
      <c r="G624" s="1358"/>
      <c r="H624" s="1359"/>
      <c r="I624" s="1360"/>
      <c r="J624" s="1361"/>
      <c r="K624" s="1362"/>
      <c r="L624" s="1357"/>
      <c r="M624" s="1363"/>
      <c r="N624" s="1363"/>
      <c r="O624" s="1364"/>
    </row>
    <row r="625">
      <c r="A625" s="1346"/>
      <c r="B625" s="1351"/>
      <c r="C625" s="1347"/>
      <c r="D625" s="1351"/>
      <c r="E625" s="1365"/>
      <c r="F625" s="1351"/>
      <c r="G625" s="1351"/>
      <c r="H625" s="1351"/>
      <c r="I625" s="1351"/>
      <c r="J625" s="1351"/>
      <c r="K625" s="1351"/>
      <c r="L625" s="1351"/>
      <c r="M625" s="1347"/>
      <c r="N625" s="1347"/>
      <c r="O625" s="1352"/>
    </row>
    <row r="626">
      <c r="A626" s="1353"/>
      <c r="B626" s="1354"/>
      <c r="C626" s="1355"/>
      <c r="D626" s="1360"/>
      <c r="E626" s="1356"/>
      <c r="F626" s="1357"/>
      <c r="G626" s="1358"/>
      <c r="H626" s="1359"/>
      <c r="I626" s="1360"/>
      <c r="J626" s="1361"/>
      <c r="K626" s="1362"/>
      <c r="L626" s="1357"/>
      <c r="M626" s="1363"/>
      <c r="N626" s="1363"/>
      <c r="O626" s="1364"/>
    </row>
    <row r="627">
      <c r="A627" s="1346"/>
      <c r="B627" s="1351"/>
      <c r="C627" s="1347"/>
      <c r="D627" s="1351"/>
      <c r="E627" s="1365"/>
      <c r="F627" s="1351"/>
      <c r="G627" s="1351"/>
      <c r="H627" s="1351"/>
      <c r="I627" s="1351"/>
      <c r="J627" s="1351"/>
      <c r="K627" s="1351"/>
      <c r="L627" s="1351"/>
      <c r="M627" s="1347"/>
      <c r="N627" s="1347"/>
      <c r="O627" s="1352"/>
    </row>
    <row r="628">
      <c r="A628" s="1353"/>
      <c r="B628" s="1354"/>
      <c r="C628" s="1355"/>
      <c r="D628" s="1360"/>
      <c r="E628" s="1356"/>
      <c r="F628" s="1357"/>
      <c r="G628" s="1358"/>
      <c r="H628" s="1359"/>
      <c r="I628" s="1360"/>
      <c r="J628" s="1361"/>
      <c r="K628" s="1362"/>
      <c r="L628" s="1357"/>
      <c r="M628" s="1363"/>
      <c r="N628" s="1363"/>
      <c r="O628" s="1364"/>
    </row>
    <row r="629">
      <c r="A629" s="1346"/>
      <c r="B629" s="1351"/>
      <c r="C629" s="1347"/>
      <c r="D629" s="1351"/>
      <c r="E629" s="1365"/>
      <c r="F629" s="1351"/>
      <c r="G629" s="1351"/>
      <c r="H629" s="1351"/>
      <c r="I629" s="1351"/>
      <c r="J629" s="1351"/>
      <c r="K629" s="1351"/>
      <c r="L629" s="1351"/>
      <c r="M629" s="1347"/>
      <c r="N629" s="1347"/>
      <c r="O629" s="1352"/>
    </row>
    <row r="630">
      <c r="A630" s="1353"/>
      <c r="B630" s="1354"/>
      <c r="C630" s="1355"/>
      <c r="D630" s="1360"/>
      <c r="E630" s="1356"/>
      <c r="F630" s="1357"/>
      <c r="G630" s="1358"/>
      <c r="H630" s="1359"/>
      <c r="I630" s="1360"/>
      <c r="J630" s="1361"/>
      <c r="K630" s="1362"/>
      <c r="L630" s="1357"/>
      <c r="M630" s="1363"/>
      <c r="N630" s="1363"/>
      <c r="O630" s="1364"/>
    </row>
    <row r="631">
      <c r="A631" s="1346"/>
      <c r="B631" s="1351"/>
      <c r="C631" s="1347"/>
      <c r="D631" s="1351"/>
      <c r="E631" s="1365"/>
      <c r="F631" s="1351"/>
      <c r="G631" s="1351"/>
      <c r="H631" s="1351"/>
      <c r="I631" s="1351"/>
      <c r="J631" s="1351"/>
      <c r="K631" s="1351"/>
      <c r="L631" s="1351"/>
      <c r="M631" s="1347"/>
      <c r="N631" s="1347"/>
      <c r="O631" s="1352"/>
    </row>
    <row r="632">
      <c r="A632" s="1353"/>
      <c r="B632" s="1354"/>
      <c r="C632" s="1355"/>
      <c r="D632" s="1360"/>
      <c r="E632" s="1356"/>
      <c r="F632" s="1357"/>
      <c r="G632" s="1358"/>
      <c r="H632" s="1359"/>
      <c r="I632" s="1360"/>
      <c r="J632" s="1361"/>
      <c r="K632" s="1362"/>
      <c r="L632" s="1357"/>
      <c r="M632" s="1363"/>
      <c r="N632" s="1363"/>
      <c r="O632" s="1364"/>
    </row>
    <row r="633">
      <c r="A633" s="1346"/>
      <c r="B633" s="1351"/>
      <c r="C633" s="1347"/>
      <c r="D633" s="1351"/>
      <c r="E633" s="1365"/>
      <c r="F633" s="1351"/>
      <c r="G633" s="1351"/>
      <c r="H633" s="1351"/>
      <c r="I633" s="1351"/>
      <c r="J633" s="1351"/>
      <c r="K633" s="1351"/>
      <c r="L633" s="1351"/>
      <c r="M633" s="1347"/>
      <c r="N633" s="1347"/>
      <c r="O633" s="1352"/>
    </row>
    <row r="634">
      <c r="A634" s="1353"/>
      <c r="B634" s="1354"/>
      <c r="C634" s="1355"/>
      <c r="D634" s="1360"/>
      <c r="E634" s="1356"/>
      <c r="F634" s="1357"/>
      <c r="G634" s="1358"/>
      <c r="H634" s="1359"/>
      <c r="I634" s="1360"/>
      <c r="J634" s="1361"/>
      <c r="K634" s="1362"/>
      <c r="L634" s="1357"/>
      <c r="M634" s="1363"/>
      <c r="N634" s="1363"/>
      <c r="O634" s="1364"/>
    </row>
    <row r="635">
      <c r="A635" s="1346"/>
      <c r="B635" s="1351"/>
      <c r="C635" s="1347"/>
      <c r="D635" s="1351"/>
      <c r="E635" s="1365"/>
      <c r="F635" s="1351"/>
      <c r="G635" s="1351"/>
      <c r="H635" s="1351"/>
      <c r="I635" s="1351"/>
      <c r="J635" s="1351"/>
      <c r="K635" s="1351"/>
      <c r="L635" s="1351"/>
      <c r="M635" s="1347"/>
      <c r="N635" s="1347"/>
      <c r="O635" s="1352"/>
    </row>
    <row r="636">
      <c r="A636" s="1353"/>
      <c r="B636" s="1354"/>
      <c r="C636" s="1355"/>
      <c r="D636" s="1360"/>
      <c r="E636" s="1356"/>
      <c r="F636" s="1357"/>
      <c r="G636" s="1358"/>
      <c r="H636" s="1359"/>
      <c r="I636" s="1360"/>
      <c r="J636" s="1361"/>
      <c r="K636" s="1362"/>
      <c r="L636" s="1357"/>
      <c r="M636" s="1363"/>
      <c r="N636" s="1363"/>
      <c r="O636" s="1364"/>
    </row>
    <row r="637">
      <c r="A637" s="1346"/>
      <c r="B637" s="1351"/>
      <c r="C637" s="1347"/>
      <c r="D637" s="1351"/>
      <c r="E637" s="1365"/>
      <c r="F637" s="1351"/>
      <c r="G637" s="1351"/>
      <c r="H637" s="1351"/>
      <c r="I637" s="1351"/>
      <c r="J637" s="1351"/>
      <c r="K637" s="1351"/>
      <c r="L637" s="1351"/>
      <c r="M637" s="1347"/>
      <c r="N637" s="1347"/>
      <c r="O637" s="1352"/>
    </row>
    <row r="638">
      <c r="A638" s="1353"/>
      <c r="B638" s="1354"/>
      <c r="C638" s="1355"/>
      <c r="D638" s="1360"/>
      <c r="E638" s="1356"/>
      <c r="F638" s="1357"/>
      <c r="G638" s="1358"/>
      <c r="H638" s="1359"/>
      <c r="I638" s="1360"/>
      <c r="J638" s="1361"/>
      <c r="K638" s="1362"/>
      <c r="L638" s="1357"/>
      <c r="M638" s="1363"/>
      <c r="N638" s="1363"/>
      <c r="O638" s="1364"/>
    </row>
    <row r="639">
      <c r="A639" s="1346"/>
      <c r="B639" s="1351"/>
      <c r="C639" s="1347"/>
      <c r="D639" s="1351"/>
      <c r="E639" s="1365"/>
      <c r="F639" s="1351"/>
      <c r="G639" s="1351"/>
      <c r="H639" s="1351"/>
      <c r="I639" s="1351"/>
      <c r="J639" s="1351"/>
      <c r="K639" s="1351"/>
      <c r="L639" s="1351"/>
      <c r="M639" s="1347"/>
      <c r="N639" s="1347"/>
      <c r="O639" s="1352"/>
    </row>
    <row r="640">
      <c r="A640" s="1353"/>
      <c r="B640" s="1354"/>
      <c r="C640" s="1355"/>
      <c r="D640" s="1360"/>
      <c r="E640" s="1356"/>
      <c r="F640" s="1357"/>
      <c r="G640" s="1358"/>
      <c r="H640" s="1359"/>
      <c r="I640" s="1360"/>
      <c r="J640" s="1361"/>
      <c r="K640" s="1362"/>
      <c r="L640" s="1357"/>
      <c r="M640" s="1363"/>
      <c r="N640" s="1363"/>
      <c r="O640" s="1364"/>
    </row>
    <row r="641">
      <c r="A641" s="1346"/>
      <c r="B641" s="1351"/>
      <c r="C641" s="1347"/>
      <c r="D641" s="1351"/>
      <c r="E641" s="1365"/>
      <c r="F641" s="1351"/>
      <c r="G641" s="1351"/>
      <c r="H641" s="1351"/>
      <c r="I641" s="1351"/>
      <c r="J641" s="1351"/>
      <c r="K641" s="1351"/>
      <c r="L641" s="1351"/>
      <c r="M641" s="1347"/>
      <c r="N641" s="1347"/>
      <c r="O641" s="1352"/>
    </row>
    <row r="642">
      <c r="A642" s="1353"/>
      <c r="B642" s="1354"/>
      <c r="C642" s="1355"/>
      <c r="D642" s="1360"/>
      <c r="E642" s="1356"/>
      <c r="F642" s="1357"/>
      <c r="G642" s="1358"/>
      <c r="H642" s="1359"/>
      <c r="I642" s="1360"/>
      <c r="J642" s="1361"/>
      <c r="K642" s="1362"/>
      <c r="L642" s="1357"/>
      <c r="M642" s="1363"/>
      <c r="N642" s="1363"/>
      <c r="O642" s="1364"/>
    </row>
    <row r="643">
      <c r="A643" s="1346"/>
      <c r="B643" s="1351"/>
      <c r="C643" s="1347"/>
      <c r="D643" s="1351"/>
      <c r="E643" s="1365"/>
      <c r="F643" s="1351"/>
      <c r="G643" s="1351"/>
      <c r="H643" s="1351"/>
      <c r="I643" s="1351"/>
      <c r="J643" s="1351"/>
      <c r="K643" s="1351"/>
      <c r="L643" s="1351"/>
      <c r="M643" s="1347"/>
      <c r="N643" s="1347"/>
      <c r="O643" s="1352"/>
    </row>
    <row r="644">
      <c r="A644" s="1353"/>
      <c r="B644" s="1354"/>
      <c r="C644" s="1355"/>
      <c r="D644" s="1360"/>
      <c r="E644" s="1356"/>
      <c r="F644" s="1357"/>
      <c r="G644" s="1358"/>
      <c r="H644" s="1359"/>
      <c r="I644" s="1360"/>
      <c r="J644" s="1361"/>
      <c r="K644" s="1362"/>
      <c r="L644" s="1357"/>
      <c r="M644" s="1363"/>
      <c r="N644" s="1363"/>
      <c r="O644" s="1364"/>
    </row>
    <row r="645">
      <c r="A645" s="1346"/>
      <c r="B645" s="1351"/>
      <c r="C645" s="1347"/>
      <c r="D645" s="1351"/>
      <c r="E645" s="1365"/>
      <c r="F645" s="1351"/>
      <c r="G645" s="1351"/>
      <c r="H645" s="1351"/>
      <c r="I645" s="1351"/>
      <c r="J645" s="1351"/>
      <c r="K645" s="1351"/>
      <c r="L645" s="1351"/>
      <c r="M645" s="1347"/>
      <c r="N645" s="1347"/>
      <c r="O645" s="1352"/>
    </row>
    <row r="646">
      <c r="A646" s="1353"/>
      <c r="B646" s="1354"/>
      <c r="C646" s="1355"/>
      <c r="D646" s="1360"/>
      <c r="E646" s="1356"/>
      <c r="F646" s="1357"/>
      <c r="G646" s="1358"/>
      <c r="H646" s="1359"/>
      <c r="I646" s="1360"/>
      <c r="J646" s="1361"/>
      <c r="K646" s="1362"/>
      <c r="L646" s="1357"/>
      <c r="M646" s="1363"/>
      <c r="N646" s="1363"/>
      <c r="O646" s="1364"/>
    </row>
    <row r="647">
      <c r="A647" s="1346"/>
      <c r="B647" s="1351"/>
      <c r="C647" s="1347"/>
      <c r="D647" s="1351"/>
      <c r="E647" s="1365"/>
      <c r="F647" s="1351"/>
      <c r="G647" s="1351"/>
      <c r="H647" s="1351"/>
      <c r="I647" s="1351"/>
      <c r="J647" s="1351"/>
      <c r="K647" s="1351"/>
      <c r="L647" s="1351"/>
      <c r="M647" s="1347"/>
      <c r="N647" s="1347"/>
      <c r="O647" s="1352"/>
    </row>
    <row r="648">
      <c r="A648" s="1353"/>
      <c r="B648" s="1354"/>
      <c r="C648" s="1355"/>
      <c r="D648" s="1360"/>
      <c r="E648" s="1356"/>
      <c r="F648" s="1357"/>
      <c r="G648" s="1358"/>
      <c r="H648" s="1359"/>
      <c r="I648" s="1360"/>
      <c r="J648" s="1361"/>
      <c r="K648" s="1362"/>
      <c r="L648" s="1357"/>
      <c r="M648" s="1363"/>
      <c r="N648" s="1363"/>
      <c r="O648" s="1364"/>
    </row>
    <row r="649">
      <c r="A649" s="1346"/>
      <c r="B649" s="1351"/>
      <c r="C649" s="1347"/>
      <c r="D649" s="1351"/>
      <c r="E649" s="1365"/>
      <c r="F649" s="1351"/>
      <c r="G649" s="1351"/>
      <c r="H649" s="1351"/>
      <c r="I649" s="1351"/>
      <c r="J649" s="1351"/>
      <c r="K649" s="1351"/>
      <c r="L649" s="1351"/>
      <c r="M649" s="1347"/>
      <c r="N649" s="1347"/>
      <c r="O649" s="1352"/>
    </row>
    <row r="650">
      <c r="A650" s="1353"/>
      <c r="B650" s="1354"/>
      <c r="C650" s="1355"/>
      <c r="D650" s="1360"/>
      <c r="E650" s="1356"/>
      <c r="F650" s="1357"/>
      <c r="G650" s="1358"/>
      <c r="H650" s="1359"/>
      <c r="I650" s="1360"/>
      <c r="J650" s="1361"/>
      <c r="K650" s="1362"/>
      <c r="L650" s="1357"/>
      <c r="M650" s="1363"/>
      <c r="N650" s="1363"/>
      <c r="O650" s="1364"/>
    </row>
    <row r="651">
      <c r="A651" s="1346"/>
      <c r="B651" s="1351"/>
      <c r="C651" s="1347"/>
      <c r="D651" s="1351"/>
      <c r="E651" s="1365"/>
      <c r="F651" s="1351"/>
      <c r="G651" s="1351"/>
      <c r="H651" s="1351"/>
      <c r="I651" s="1351"/>
      <c r="J651" s="1351"/>
      <c r="K651" s="1351"/>
      <c r="L651" s="1351"/>
      <c r="M651" s="1347"/>
      <c r="N651" s="1347"/>
      <c r="O651" s="1352"/>
    </row>
    <row r="652">
      <c r="A652" s="1353"/>
      <c r="B652" s="1354"/>
      <c r="C652" s="1355"/>
      <c r="D652" s="1360"/>
      <c r="E652" s="1356"/>
      <c r="F652" s="1357"/>
      <c r="G652" s="1358"/>
      <c r="H652" s="1359"/>
      <c r="I652" s="1360"/>
      <c r="J652" s="1361"/>
      <c r="K652" s="1362"/>
      <c r="L652" s="1357"/>
      <c r="M652" s="1363"/>
      <c r="N652" s="1363"/>
      <c r="O652" s="1364"/>
    </row>
    <row r="653">
      <c r="A653" s="1346"/>
      <c r="B653" s="1351"/>
      <c r="C653" s="1347"/>
      <c r="D653" s="1351"/>
      <c r="E653" s="1365"/>
      <c r="F653" s="1351"/>
      <c r="G653" s="1351"/>
      <c r="H653" s="1351"/>
      <c r="I653" s="1351"/>
      <c r="J653" s="1351"/>
      <c r="K653" s="1351"/>
      <c r="L653" s="1351"/>
      <c r="M653" s="1347"/>
      <c r="N653" s="1347"/>
      <c r="O653" s="1352"/>
    </row>
    <row r="654">
      <c r="A654" s="1353"/>
      <c r="B654" s="1354"/>
      <c r="C654" s="1355"/>
      <c r="D654" s="1360"/>
      <c r="E654" s="1356"/>
      <c r="F654" s="1357"/>
      <c r="G654" s="1358"/>
      <c r="H654" s="1359"/>
      <c r="I654" s="1360"/>
      <c r="J654" s="1361"/>
      <c r="K654" s="1362"/>
      <c r="L654" s="1357"/>
      <c r="M654" s="1363"/>
      <c r="N654" s="1363"/>
      <c r="O654" s="1364"/>
    </row>
    <row r="655">
      <c r="A655" s="1346"/>
      <c r="B655" s="1351"/>
      <c r="C655" s="1347"/>
      <c r="D655" s="1351"/>
      <c r="E655" s="1365"/>
      <c r="F655" s="1351"/>
      <c r="G655" s="1351"/>
      <c r="H655" s="1351"/>
      <c r="I655" s="1351"/>
      <c r="J655" s="1351"/>
      <c r="K655" s="1351"/>
      <c r="L655" s="1351"/>
      <c r="M655" s="1347"/>
      <c r="N655" s="1347"/>
      <c r="O655" s="1352"/>
    </row>
    <row r="656">
      <c r="A656" s="1353"/>
      <c r="B656" s="1354"/>
      <c r="C656" s="1355"/>
      <c r="D656" s="1360"/>
      <c r="E656" s="1356"/>
      <c r="F656" s="1357"/>
      <c r="G656" s="1358"/>
      <c r="H656" s="1359"/>
      <c r="I656" s="1360"/>
      <c r="J656" s="1361"/>
      <c r="K656" s="1362"/>
      <c r="L656" s="1357"/>
      <c r="M656" s="1363"/>
      <c r="N656" s="1363"/>
      <c r="O656" s="1364"/>
    </row>
    <row r="657">
      <c r="A657" s="1346"/>
      <c r="B657" s="1351"/>
      <c r="C657" s="1347"/>
      <c r="D657" s="1351"/>
      <c r="E657" s="1365"/>
      <c r="F657" s="1351"/>
      <c r="G657" s="1351"/>
      <c r="H657" s="1351"/>
      <c r="I657" s="1351"/>
      <c r="J657" s="1351"/>
      <c r="K657" s="1351"/>
      <c r="L657" s="1351"/>
      <c r="M657" s="1347"/>
      <c r="N657" s="1347"/>
      <c r="O657" s="1352"/>
    </row>
    <row r="658">
      <c r="A658" s="1353"/>
      <c r="B658" s="1354"/>
      <c r="C658" s="1355"/>
      <c r="D658" s="1360"/>
      <c r="E658" s="1356"/>
      <c r="F658" s="1357"/>
      <c r="G658" s="1358"/>
      <c r="H658" s="1359"/>
      <c r="I658" s="1360"/>
      <c r="J658" s="1361"/>
      <c r="K658" s="1362"/>
      <c r="L658" s="1357"/>
      <c r="M658" s="1363"/>
      <c r="N658" s="1363"/>
      <c r="O658" s="1364"/>
    </row>
    <row r="659">
      <c r="A659" s="1346"/>
      <c r="B659" s="1351"/>
      <c r="C659" s="1347"/>
      <c r="D659" s="1351"/>
      <c r="E659" s="1365"/>
      <c r="F659" s="1351"/>
      <c r="G659" s="1351"/>
      <c r="H659" s="1351"/>
      <c r="I659" s="1351"/>
      <c r="J659" s="1351"/>
      <c r="K659" s="1351"/>
      <c r="L659" s="1351"/>
      <c r="M659" s="1347"/>
      <c r="N659" s="1347"/>
      <c r="O659" s="1352"/>
    </row>
    <row r="660">
      <c r="A660" s="1353"/>
      <c r="B660" s="1354"/>
      <c r="C660" s="1355"/>
      <c r="D660" s="1360"/>
      <c r="E660" s="1356"/>
      <c r="F660" s="1357"/>
      <c r="G660" s="1358"/>
      <c r="H660" s="1359"/>
      <c r="I660" s="1360"/>
      <c r="J660" s="1361"/>
      <c r="K660" s="1362"/>
      <c r="L660" s="1357"/>
      <c r="M660" s="1363"/>
      <c r="N660" s="1363"/>
      <c r="O660" s="1364"/>
    </row>
    <row r="661">
      <c r="A661" s="1346"/>
      <c r="B661" s="1351"/>
      <c r="C661" s="1347"/>
      <c r="D661" s="1351"/>
      <c r="E661" s="1365"/>
      <c r="F661" s="1351"/>
      <c r="G661" s="1351"/>
      <c r="H661" s="1351"/>
      <c r="I661" s="1351"/>
      <c r="J661" s="1351"/>
      <c r="K661" s="1351"/>
      <c r="L661" s="1351"/>
      <c r="M661" s="1347"/>
      <c r="N661" s="1347"/>
      <c r="O661" s="1352"/>
    </row>
    <row r="662">
      <c r="A662" s="1353"/>
      <c r="B662" s="1354"/>
      <c r="C662" s="1355"/>
      <c r="D662" s="1360"/>
      <c r="E662" s="1356"/>
      <c r="F662" s="1357"/>
      <c r="G662" s="1358"/>
      <c r="H662" s="1359"/>
      <c r="I662" s="1360"/>
      <c r="J662" s="1361"/>
      <c r="K662" s="1362"/>
      <c r="L662" s="1357"/>
      <c r="M662" s="1363"/>
      <c r="N662" s="1363"/>
      <c r="O662" s="1364"/>
    </row>
    <row r="663">
      <c r="A663" s="1346"/>
      <c r="B663" s="1351"/>
      <c r="C663" s="1347"/>
      <c r="D663" s="1351"/>
      <c r="E663" s="1365"/>
      <c r="F663" s="1351"/>
      <c r="G663" s="1351"/>
      <c r="H663" s="1351"/>
      <c r="I663" s="1351"/>
      <c r="J663" s="1351"/>
      <c r="K663" s="1351"/>
      <c r="L663" s="1351"/>
      <c r="M663" s="1347"/>
      <c r="N663" s="1347"/>
      <c r="O663" s="1352"/>
    </row>
    <row r="664">
      <c r="A664" s="1353"/>
      <c r="B664" s="1354"/>
      <c r="C664" s="1355"/>
      <c r="D664" s="1360"/>
      <c r="E664" s="1356"/>
      <c r="F664" s="1357"/>
      <c r="G664" s="1358"/>
      <c r="H664" s="1359"/>
      <c r="I664" s="1360"/>
      <c r="J664" s="1361"/>
      <c r="K664" s="1362"/>
      <c r="L664" s="1357"/>
      <c r="M664" s="1363"/>
      <c r="N664" s="1363"/>
      <c r="O664" s="1364"/>
    </row>
    <row r="665">
      <c r="A665" s="1346"/>
      <c r="B665" s="1351"/>
      <c r="C665" s="1347"/>
      <c r="D665" s="1351"/>
      <c r="E665" s="1365"/>
      <c r="F665" s="1351"/>
      <c r="G665" s="1351"/>
      <c r="H665" s="1351"/>
      <c r="I665" s="1351"/>
      <c r="J665" s="1351"/>
      <c r="K665" s="1351"/>
      <c r="L665" s="1351"/>
      <c r="M665" s="1347"/>
      <c r="N665" s="1347"/>
      <c r="O665" s="1352"/>
    </row>
    <row r="666">
      <c r="A666" s="1353"/>
      <c r="B666" s="1354"/>
      <c r="C666" s="1355"/>
      <c r="D666" s="1360"/>
      <c r="E666" s="1356"/>
      <c r="F666" s="1357"/>
      <c r="G666" s="1358"/>
      <c r="H666" s="1359"/>
      <c r="I666" s="1360"/>
      <c r="J666" s="1361"/>
      <c r="K666" s="1362"/>
      <c r="L666" s="1357"/>
      <c r="M666" s="1363"/>
      <c r="N666" s="1363"/>
      <c r="O666" s="1364"/>
    </row>
    <row r="667">
      <c r="A667" s="1346"/>
      <c r="B667" s="1351"/>
      <c r="C667" s="1347"/>
      <c r="D667" s="1351"/>
      <c r="E667" s="1365"/>
      <c r="F667" s="1351"/>
      <c r="G667" s="1351"/>
      <c r="H667" s="1351"/>
      <c r="I667" s="1351"/>
      <c r="J667" s="1351"/>
      <c r="K667" s="1351"/>
      <c r="L667" s="1351"/>
      <c r="M667" s="1347"/>
      <c r="N667" s="1347"/>
      <c r="O667" s="1352"/>
    </row>
    <row r="668">
      <c r="A668" s="1353"/>
      <c r="B668" s="1354"/>
      <c r="C668" s="1355"/>
      <c r="D668" s="1360"/>
      <c r="E668" s="1356"/>
      <c r="F668" s="1357"/>
      <c r="G668" s="1358"/>
      <c r="H668" s="1359"/>
      <c r="I668" s="1360"/>
      <c r="J668" s="1361"/>
      <c r="K668" s="1362"/>
      <c r="L668" s="1357"/>
      <c r="M668" s="1363"/>
      <c r="N668" s="1363"/>
      <c r="O668" s="1364"/>
    </row>
    <row r="669">
      <c r="A669" s="1346"/>
      <c r="B669" s="1351"/>
      <c r="C669" s="1347"/>
      <c r="D669" s="1351"/>
      <c r="E669" s="1365"/>
      <c r="F669" s="1351"/>
      <c r="G669" s="1351"/>
      <c r="H669" s="1351"/>
      <c r="I669" s="1351"/>
      <c r="J669" s="1351"/>
      <c r="K669" s="1351"/>
      <c r="L669" s="1351"/>
      <c r="M669" s="1347"/>
      <c r="N669" s="1347"/>
      <c r="O669" s="1352"/>
    </row>
    <row r="670">
      <c r="A670" s="1353"/>
      <c r="B670" s="1354"/>
      <c r="C670" s="1355"/>
      <c r="D670" s="1360"/>
      <c r="E670" s="1356"/>
      <c r="F670" s="1357"/>
      <c r="G670" s="1358"/>
      <c r="H670" s="1359"/>
      <c r="I670" s="1360"/>
      <c r="J670" s="1361"/>
      <c r="K670" s="1362"/>
      <c r="L670" s="1357"/>
      <c r="M670" s="1363"/>
      <c r="N670" s="1363"/>
      <c r="O670" s="1364"/>
    </row>
    <row r="671">
      <c r="A671" s="1346"/>
      <c r="B671" s="1351"/>
      <c r="C671" s="1347"/>
      <c r="D671" s="1351"/>
      <c r="E671" s="1365"/>
      <c r="F671" s="1351"/>
      <c r="G671" s="1351"/>
      <c r="H671" s="1351"/>
      <c r="I671" s="1351"/>
      <c r="J671" s="1351"/>
      <c r="K671" s="1351"/>
      <c r="L671" s="1351"/>
      <c r="M671" s="1347"/>
      <c r="N671" s="1347"/>
      <c r="O671" s="1352"/>
    </row>
    <row r="672">
      <c r="A672" s="1353"/>
      <c r="B672" s="1354"/>
      <c r="C672" s="1355"/>
      <c r="D672" s="1360"/>
      <c r="E672" s="1356"/>
      <c r="F672" s="1357"/>
      <c r="G672" s="1358"/>
      <c r="H672" s="1359"/>
      <c r="I672" s="1360"/>
      <c r="J672" s="1361"/>
      <c r="K672" s="1362"/>
      <c r="L672" s="1357"/>
      <c r="M672" s="1363"/>
      <c r="N672" s="1363"/>
      <c r="O672" s="1364"/>
    </row>
    <row r="673">
      <c r="A673" s="1346"/>
      <c r="B673" s="1351"/>
      <c r="C673" s="1347"/>
      <c r="D673" s="1351"/>
      <c r="E673" s="1365"/>
      <c r="F673" s="1351"/>
      <c r="G673" s="1351"/>
      <c r="H673" s="1351"/>
      <c r="I673" s="1351"/>
      <c r="J673" s="1351"/>
      <c r="K673" s="1351"/>
      <c r="L673" s="1351"/>
      <c r="M673" s="1347"/>
      <c r="N673" s="1347"/>
      <c r="O673" s="1352"/>
    </row>
    <row r="674">
      <c r="A674" s="1353"/>
      <c r="B674" s="1354"/>
      <c r="C674" s="1355"/>
      <c r="D674" s="1360"/>
      <c r="E674" s="1356"/>
      <c r="F674" s="1357"/>
      <c r="G674" s="1358"/>
      <c r="H674" s="1359"/>
      <c r="I674" s="1360"/>
      <c r="J674" s="1361"/>
      <c r="K674" s="1362"/>
      <c r="L674" s="1357"/>
      <c r="M674" s="1363"/>
      <c r="N674" s="1363"/>
      <c r="O674" s="1364"/>
    </row>
    <row r="675">
      <c r="A675" s="1346"/>
      <c r="B675" s="1351"/>
      <c r="C675" s="1347"/>
      <c r="D675" s="1351"/>
      <c r="E675" s="1365"/>
      <c r="F675" s="1351"/>
      <c r="G675" s="1351"/>
      <c r="H675" s="1351"/>
      <c r="I675" s="1351"/>
      <c r="J675" s="1351"/>
      <c r="K675" s="1351"/>
      <c r="L675" s="1351"/>
      <c r="M675" s="1347"/>
      <c r="N675" s="1347"/>
      <c r="O675" s="1352"/>
    </row>
    <row r="676">
      <c r="A676" s="1353"/>
      <c r="B676" s="1354"/>
      <c r="C676" s="1355"/>
      <c r="D676" s="1360"/>
      <c r="E676" s="1356"/>
      <c r="F676" s="1357"/>
      <c r="G676" s="1358"/>
      <c r="H676" s="1359"/>
      <c r="I676" s="1360"/>
      <c r="J676" s="1361"/>
      <c r="K676" s="1362"/>
      <c r="L676" s="1357"/>
      <c r="M676" s="1363"/>
      <c r="N676" s="1363"/>
      <c r="O676" s="1364"/>
    </row>
    <row r="677">
      <c r="A677" s="1346"/>
      <c r="B677" s="1351"/>
      <c r="C677" s="1347"/>
      <c r="D677" s="1351"/>
      <c r="E677" s="1365"/>
      <c r="F677" s="1351"/>
      <c r="G677" s="1351"/>
      <c r="H677" s="1351"/>
      <c r="I677" s="1351"/>
      <c r="J677" s="1351"/>
      <c r="K677" s="1351"/>
      <c r="L677" s="1351"/>
      <c r="M677" s="1347"/>
      <c r="N677" s="1347"/>
      <c r="O677" s="1352"/>
    </row>
    <row r="678">
      <c r="A678" s="1353"/>
      <c r="B678" s="1354"/>
      <c r="C678" s="1355"/>
      <c r="D678" s="1360"/>
      <c r="E678" s="1356"/>
      <c r="F678" s="1357"/>
      <c r="G678" s="1358"/>
      <c r="H678" s="1359"/>
      <c r="I678" s="1360"/>
      <c r="J678" s="1361"/>
      <c r="K678" s="1362"/>
      <c r="L678" s="1357"/>
      <c r="M678" s="1363"/>
      <c r="N678" s="1363"/>
      <c r="O678" s="1364"/>
    </row>
    <row r="679">
      <c r="A679" s="1346"/>
      <c r="B679" s="1351"/>
      <c r="C679" s="1347"/>
      <c r="D679" s="1351"/>
      <c r="E679" s="1365"/>
      <c r="F679" s="1351"/>
      <c r="G679" s="1351"/>
      <c r="H679" s="1351"/>
      <c r="I679" s="1351"/>
      <c r="J679" s="1351"/>
      <c r="K679" s="1351"/>
      <c r="L679" s="1351"/>
      <c r="M679" s="1347"/>
      <c r="N679" s="1347"/>
      <c r="O679" s="1352"/>
    </row>
    <row r="680">
      <c r="A680" s="1353"/>
      <c r="B680" s="1354"/>
      <c r="C680" s="1355"/>
      <c r="D680" s="1360"/>
      <c r="E680" s="1356"/>
      <c r="F680" s="1357"/>
      <c r="G680" s="1358"/>
      <c r="H680" s="1359"/>
      <c r="I680" s="1360"/>
      <c r="J680" s="1361"/>
      <c r="K680" s="1362"/>
      <c r="L680" s="1357"/>
      <c r="M680" s="1363"/>
      <c r="N680" s="1363"/>
      <c r="O680" s="1364"/>
    </row>
    <row r="681">
      <c r="A681" s="1346"/>
      <c r="B681" s="1351"/>
      <c r="C681" s="1347"/>
      <c r="D681" s="1351"/>
      <c r="E681" s="1365"/>
      <c r="F681" s="1351"/>
      <c r="G681" s="1351"/>
      <c r="H681" s="1351"/>
      <c r="I681" s="1351"/>
      <c r="J681" s="1351"/>
      <c r="K681" s="1351"/>
      <c r="L681" s="1351"/>
      <c r="M681" s="1347"/>
      <c r="N681" s="1347"/>
      <c r="O681" s="1352"/>
    </row>
    <row r="682">
      <c r="A682" s="1353"/>
      <c r="B682" s="1354"/>
      <c r="C682" s="1355"/>
      <c r="D682" s="1360"/>
      <c r="E682" s="1356"/>
      <c r="F682" s="1357"/>
      <c r="G682" s="1358"/>
      <c r="H682" s="1359"/>
      <c r="I682" s="1360"/>
      <c r="J682" s="1361"/>
      <c r="K682" s="1362"/>
      <c r="L682" s="1357"/>
      <c r="M682" s="1363"/>
      <c r="N682" s="1363"/>
      <c r="O682" s="1364"/>
    </row>
    <row r="683">
      <c r="A683" s="1346"/>
      <c r="B683" s="1351"/>
      <c r="C683" s="1347"/>
      <c r="D683" s="1351"/>
      <c r="E683" s="1365"/>
      <c r="F683" s="1351"/>
      <c r="G683" s="1351"/>
      <c r="H683" s="1351"/>
      <c r="I683" s="1351"/>
      <c r="J683" s="1351"/>
      <c r="K683" s="1351"/>
      <c r="L683" s="1351"/>
      <c r="M683" s="1347"/>
      <c r="N683" s="1347"/>
      <c r="O683" s="1352"/>
    </row>
    <row r="684">
      <c r="A684" s="1353"/>
      <c r="B684" s="1354"/>
      <c r="C684" s="1355"/>
      <c r="D684" s="1360"/>
      <c r="E684" s="1356"/>
      <c r="F684" s="1357"/>
      <c r="G684" s="1358"/>
      <c r="H684" s="1359"/>
      <c r="I684" s="1360"/>
      <c r="J684" s="1361"/>
      <c r="K684" s="1362"/>
      <c r="L684" s="1357"/>
      <c r="M684" s="1363"/>
      <c r="N684" s="1363"/>
      <c r="O684" s="1364"/>
    </row>
    <row r="685">
      <c r="A685" s="1346"/>
      <c r="B685" s="1351"/>
      <c r="C685" s="1347"/>
      <c r="D685" s="1351"/>
      <c r="E685" s="1365"/>
      <c r="F685" s="1351"/>
      <c r="G685" s="1351"/>
      <c r="H685" s="1351"/>
      <c r="I685" s="1351"/>
      <c r="J685" s="1351"/>
      <c r="K685" s="1351"/>
      <c r="L685" s="1351"/>
      <c r="M685" s="1347"/>
      <c r="N685" s="1347"/>
      <c r="O685" s="1352"/>
    </row>
    <row r="686">
      <c r="A686" s="1353"/>
      <c r="B686" s="1354"/>
      <c r="C686" s="1355"/>
      <c r="D686" s="1360"/>
      <c r="E686" s="1356"/>
      <c r="F686" s="1357"/>
      <c r="G686" s="1358"/>
      <c r="H686" s="1359"/>
      <c r="I686" s="1360"/>
      <c r="J686" s="1361"/>
      <c r="K686" s="1362"/>
      <c r="L686" s="1357"/>
      <c r="M686" s="1363"/>
      <c r="N686" s="1363"/>
      <c r="O686" s="1364"/>
    </row>
    <row r="687">
      <c r="A687" s="1346"/>
      <c r="B687" s="1351"/>
      <c r="C687" s="1347"/>
      <c r="D687" s="1351"/>
      <c r="E687" s="1365"/>
      <c r="F687" s="1351"/>
      <c r="G687" s="1351"/>
      <c r="H687" s="1351"/>
      <c r="I687" s="1351"/>
      <c r="J687" s="1351"/>
      <c r="K687" s="1351"/>
      <c r="L687" s="1351"/>
      <c r="M687" s="1347"/>
      <c r="N687" s="1347"/>
      <c r="O687" s="1352"/>
    </row>
    <row r="688">
      <c r="A688" s="1353"/>
      <c r="B688" s="1354"/>
      <c r="C688" s="1355"/>
      <c r="D688" s="1360"/>
      <c r="E688" s="1356"/>
      <c r="F688" s="1357"/>
      <c r="G688" s="1358"/>
      <c r="H688" s="1359"/>
      <c r="I688" s="1360"/>
      <c r="J688" s="1361"/>
      <c r="K688" s="1362"/>
      <c r="L688" s="1357"/>
      <c r="M688" s="1363"/>
      <c r="N688" s="1363"/>
      <c r="O688" s="1364"/>
    </row>
    <row r="689">
      <c r="A689" s="1346"/>
      <c r="B689" s="1351"/>
      <c r="C689" s="1347"/>
      <c r="D689" s="1351"/>
      <c r="E689" s="1365"/>
      <c r="F689" s="1351"/>
      <c r="G689" s="1351"/>
      <c r="H689" s="1351"/>
      <c r="I689" s="1351"/>
      <c r="J689" s="1351"/>
      <c r="K689" s="1351"/>
      <c r="L689" s="1351"/>
      <c r="M689" s="1347"/>
      <c r="N689" s="1347"/>
      <c r="O689" s="1352"/>
    </row>
    <row r="690">
      <c r="A690" s="1353"/>
      <c r="B690" s="1354"/>
      <c r="C690" s="1355"/>
      <c r="D690" s="1360"/>
      <c r="E690" s="1356"/>
      <c r="F690" s="1357"/>
      <c r="G690" s="1358"/>
      <c r="H690" s="1359"/>
      <c r="I690" s="1360"/>
      <c r="J690" s="1361"/>
      <c r="K690" s="1362"/>
      <c r="L690" s="1357"/>
      <c r="M690" s="1363"/>
      <c r="N690" s="1363"/>
      <c r="O690" s="1364"/>
    </row>
    <row r="691">
      <c r="A691" s="1346"/>
      <c r="B691" s="1351"/>
      <c r="C691" s="1347"/>
      <c r="D691" s="1351"/>
      <c r="E691" s="1365"/>
      <c r="F691" s="1351"/>
      <c r="G691" s="1351"/>
      <c r="H691" s="1351"/>
      <c r="I691" s="1351"/>
      <c r="J691" s="1351"/>
      <c r="K691" s="1351"/>
      <c r="L691" s="1351"/>
      <c r="M691" s="1347"/>
      <c r="N691" s="1347"/>
      <c r="O691" s="1352"/>
    </row>
    <row r="692">
      <c r="A692" s="1353"/>
      <c r="B692" s="1354"/>
      <c r="C692" s="1355"/>
      <c r="D692" s="1360"/>
      <c r="E692" s="1356"/>
      <c r="F692" s="1357"/>
      <c r="G692" s="1358"/>
      <c r="H692" s="1359"/>
      <c r="I692" s="1360"/>
      <c r="J692" s="1361"/>
      <c r="K692" s="1362"/>
      <c r="L692" s="1357"/>
      <c r="M692" s="1363"/>
      <c r="N692" s="1363"/>
      <c r="O692" s="1364"/>
    </row>
    <row r="693">
      <c r="A693" s="1346"/>
      <c r="B693" s="1351"/>
      <c r="C693" s="1347"/>
      <c r="D693" s="1351"/>
      <c r="E693" s="1365"/>
      <c r="F693" s="1351"/>
      <c r="G693" s="1351"/>
      <c r="H693" s="1351"/>
      <c r="I693" s="1351"/>
      <c r="J693" s="1351"/>
      <c r="K693" s="1351"/>
      <c r="L693" s="1351"/>
      <c r="M693" s="1347"/>
      <c r="N693" s="1347"/>
      <c r="O693" s="1352"/>
    </row>
    <row r="694">
      <c r="A694" s="1353"/>
      <c r="B694" s="1354"/>
      <c r="C694" s="1355"/>
      <c r="D694" s="1360"/>
      <c r="E694" s="1356"/>
      <c r="F694" s="1357"/>
      <c r="G694" s="1358"/>
      <c r="H694" s="1359"/>
      <c r="I694" s="1360"/>
      <c r="J694" s="1361"/>
      <c r="K694" s="1362"/>
      <c r="L694" s="1357"/>
      <c r="M694" s="1363"/>
      <c r="N694" s="1363"/>
      <c r="O694" s="1364"/>
    </row>
    <row r="695">
      <c r="A695" s="1346"/>
      <c r="B695" s="1351"/>
      <c r="C695" s="1347"/>
      <c r="D695" s="1351"/>
      <c r="E695" s="1365"/>
      <c r="F695" s="1351"/>
      <c r="G695" s="1351"/>
      <c r="H695" s="1351"/>
      <c r="I695" s="1351"/>
      <c r="J695" s="1351"/>
      <c r="K695" s="1351"/>
      <c r="L695" s="1351"/>
      <c r="M695" s="1347"/>
      <c r="N695" s="1347"/>
      <c r="O695" s="1352"/>
    </row>
    <row r="696">
      <c r="A696" s="1353"/>
      <c r="B696" s="1354"/>
      <c r="C696" s="1355"/>
      <c r="D696" s="1360"/>
      <c r="E696" s="1356"/>
      <c r="F696" s="1357"/>
      <c r="G696" s="1358"/>
      <c r="H696" s="1359"/>
      <c r="I696" s="1360"/>
      <c r="J696" s="1361"/>
      <c r="K696" s="1362"/>
      <c r="L696" s="1357"/>
      <c r="M696" s="1363"/>
      <c r="N696" s="1363"/>
      <c r="O696" s="1364"/>
    </row>
    <row r="697">
      <c r="A697" s="1346"/>
      <c r="B697" s="1351"/>
      <c r="C697" s="1347"/>
      <c r="D697" s="1351"/>
      <c r="E697" s="1365"/>
      <c r="F697" s="1351"/>
      <c r="G697" s="1351"/>
      <c r="H697" s="1351"/>
      <c r="I697" s="1351"/>
      <c r="J697" s="1351"/>
      <c r="K697" s="1351"/>
      <c r="L697" s="1351"/>
      <c r="M697" s="1347"/>
      <c r="N697" s="1347"/>
      <c r="O697" s="1352"/>
    </row>
    <row r="698">
      <c r="A698" s="1353"/>
      <c r="B698" s="1354"/>
      <c r="C698" s="1355"/>
      <c r="D698" s="1360"/>
      <c r="E698" s="1356"/>
      <c r="F698" s="1357"/>
      <c r="G698" s="1358"/>
      <c r="H698" s="1359"/>
      <c r="I698" s="1360"/>
      <c r="J698" s="1361"/>
      <c r="K698" s="1362"/>
      <c r="L698" s="1357"/>
      <c r="M698" s="1363"/>
      <c r="N698" s="1363"/>
      <c r="O698" s="1364"/>
    </row>
    <row r="699">
      <c r="A699" s="1346"/>
      <c r="B699" s="1351"/>
      <c r="C699" s="1347"/>
      <c r="D699" s="1351"/>
      <c r="E699" s="1365"/>
      <c r="F699" s="1351"/>
      <c r="G699" s="1351"/>
      <c r="H699" s="1351"/>
      <c r="I699" s="1351"/>
      <c r="J699" s="1351"/>
      <c r="K699" s="1351"/>
      <c r="L699" s="1351"/>
      <c r="M699" s="1347"/>
      <c r="N699" s="1347"/>
      <c r="O699" s="1352"/>
    </row>
    <row r="700">
      <c r="A700" s="1353"/>
      <c r="B700" s="1354"/>
      <c r="C700" s="1355"/>
      <c r="D700" s="1360"/>
      <c r="E700" s="1356"/>
      <c r="F700" s="1357"/>
      <c r="G700" s="1358"/>
      <c r="H700" s="1359"/>
      <c r="I700" s="1360"/>
      <c r="J700" s="1361"/>
      <c r="K700" s="1362"/>
      <c r="L700" s="1357"/>
      <c r="M700" s="1363"/>
      <c r="N700" s="1363"/>
      <c r="O700" s="1364"/>
    </row>
    <row r="701">
      <c r="A701" s="1346"/>
      <c r="B701" s="1351"/>
      <c r="C701" s="1347"/>
      <c r="D701" s="1351"/>
      <c r="E701" s="1365"/>
      <c r="F701" s="1351"/>
      <c r="G701" s="1351"/>
      <c r="H701" s="1351"/>
      <c r="I701" s="1351"/>
      <c r="J701" s="1351"/>
      <c r="K701" s="1351"/>
      <c r="L701" s="1351"/>
      <c r="M701" s="1347"/>
      <c r="N701" s="1347"/>
      <c r="O701" s="1352"/>
    </row>
    <row r="702">
      <c r="A702" s="1353"/>
      <c r="B702" s="1354"/>
      <c r="C702" s="1355"/>
      <c r="D702" s="1360"/>
      <c r="E702" s="1356"/>
      <c r="F702" s="1357"/>
      <c r="G702" s="1358"/>
      <c r="H702" s="1359"/>
      <c r="I702" s="1360"/>
      <c r="J702" s="1361"/>
      <c r="K702" s="1362"/>
      <c r="L702" s="1357"/>
      <c r="M702" s="1363"/>
      <c r="N702" s="1363"/>
      <c r="O702" s="1364"/>
    </row>
    <row r="703">
      <c r="A703" s="1346"/>
      <c r="B703" s="1351"/>
      <c r="C703" s="1347"/>
      <c r="D703" s="1351"/>
      <c r="E703" s="1365"/>
      <c r="F703" s="1351"/>
      <c r="G703" s="1351"/>
      <c r="H703" s="1351"/>
      <c r="I703" s="1351"/>
      <c r="J703" s="1351"/>
      <c r="K703" s="1351"/>
      <c r="L703" s="1351"/>
      <c r="M703" s="1347"/>
      <c r="N703" s="1347"/>
      <c r="O703" s="1352"/>
    </row>
    <row r="704">
      <c r="A704" s="1353"/>
      <c r="B704" s="1354"/>
      <c r="C704" s="1355"/>
      <c r="D704" s="1360"/>
      <c r="E704" s="1356"/>
      <c r="F704" s="1357"/>
      <c r="G704" s="1358"/>
      <c r="H704" s="1359"/>
      <c r="I704" s="1360"/>
      <c r="J704" s="1361"/>
      <c r="K704" s="1362"/>
      <c r="L704" s="1357"/>
      <c r="M704" s="1363"/>
      <c r="N704" s="1363"/>
      <c r="O704" s="1364"/>
    </row>
    <row r="705">
      <c r="A705" s="1346"/>
      <c r="B705" s="1351"/>
      <c r="C705" s="1347"/>
      <c r="D705" s="1351"/>
      <c r="E705" s="1365"/>
      <c r="F705" s="1351"/>
      <c r="G705" s="1351"/>
      <c r="H705" s="1351"/>
      <c r="I705" s="1351"/>
      <c r="J705" s="1351"/>
      <c r="K705" s="1351"/>
      <c r="L705" s="1351"/>
      <c r="M705" s="1347"/>
      <c r="N705" s="1347"/>
      <c r="O705" s="1352"/>
    </row>
    <row r="706">
      <c r="A706" s="1353"/>
      <c r="B706" s="1354"/>
      <c r="C706" s="1355"/>
      <c r="D706" s="1360"/>
      <c r="E706" s="1356"/>
      <c r="F706" s="1357"/>
      <c r="G706" s="1358"/>
      <c r="H706" s="1359"/>
      <c r="I706" s="1360"/>
      <c r="J706" s="1361"/>
      <c r="K706" s="1362"/>
      <c r="L706" s="1357"/>
      <c r="M706" s="1363"/>
      <c r="N706" s="1363"/>
      <c r="O706" s="1364"/>
    </row>
    <row r="707">
      <c r="A707" s="1346"/>
      <c r="B707" s="1351"/>
      <c r="C707" s="1347"/>
      <c r="D707" s="1351"/>
      <c r="E707" s="1365"/>
      <c r="F707" s="1351"/>
      <c r="G707" s="1351"/>
      <c r="H707" s="1351"/>
      <c r="I707" s="1351"/>
      <c r="J707" s="1351"/>
      <c r="K707" s="1351"/>
      <c r="L707" s="1351"/>
      <c r="M707" s="1347"/>
      <c r="N707" s="1347"/>
      <c r="O707" s="1352"/>
    </row>
    <row r="708">
      <c r="A708" s="1353"/>
      <c r="B708" s="1354"/>
      <c r="C708" s="1355"/>
      <c r="D708" s="1360"/>
      <c r="E708" s="1356"/>
      <c r="F708" s="1357"/>
      <c r="G708" s="1358"/>
      <c r="H708" s="1359"/>
      <c r="I708" s="1360"/>
      <c r="J708" s="1361"/>
      <c r="K708" s="1362"/>
      <c r="L708" s="1357"/>
      <c r="M708" s="1363"/>
      <c r="N708" s="1363"/>
      <c r="O708" s="1364"/>
    </row>
    <row r="709">
      <c r="A709" s="1346"/>
      <c r="B709" s="1351"/>
      <c r="C709" s="1347"/>
      <c r="D709" s="1351"/>
      <c r="E709" s="1365"/>
      <c r="F709" s="1351"/>
      <c r="G709" s="1351"/>
      <c r="H709" s="1351"/>
      <c r="I709" s="1351"/>
      <c r="J709" s="1351"/>
      <c r="K709" s="1351"/>
      <c r="L709" s="1351"/>
      <c r="M709" s="1347"/>
      <c r="N709" s="1347"/>
      <c r="O709" s="1352"/>
    </row>
    <row r="710">
      <c r="A710" s="1353"/>
      <c r="B710" s="1354"/>
      <c r="C710" s="1355"/>
      <c r="D710" s="1360"/>
      <c r="E710" s="1356"/>
      <c r="F710" s="1357"/>
      <c r="G710" s="1358"/>
      <c r="H710" s="1359"/>
      <c r="I710" s="1360"/>
      <c r="J710" s="1361"/>
      <c r="K710" s="1362"/>
      <c r="L710" s="1357"/>
      <c r="M710" s="1363"/>
      <c r="N710" s="1363"/>
      <c r="O710" s="1364"/>
    </row>
    <row r="711">
      <c r="A711" s="1346"/>
      <c r="B711" s="1351"/>
      <c r="C711" s="1347"/>
      <c r="D711" s="1351"/>
      <c r="E711" s="1365"/>
      <c r="F711" s="1351"/>
      <c r="G711" s="1351"/>
      <c r="H711" s="1351"/>
      <c r="I711" s="1351"/>
      <c r="J711" s="1351"/>
      <c r="K711" s="1351"/>
      <c r="L711" s="1351"/>
      <c r="M711" s="1347"/>
      <c r="N711" s="1347"/>
      <c r="O711" s="1352"/>
    </row>
    <row r="712">
      <c r="A712" s="1353"/>
      <c r="B712" s="1354"/>
      <c r="C712" s="1355"/>
      <c r="D712" s="1360"/>
      <c r="E712" s="1356"/>
      <c r="F712" s="1357"/>
      <c r="G712" s="1358"/>
      <c r="H712" s="1359"/>
      <c r="I712" s="1360"/>
      <c r="J712" s="1361"/>
      <c r="K712" s="1362"/>
      <c r="L712" s="1357"/>
      <c r="M712" s="1363"/>
      <c r="N712" s="1363"/>
      <c r="O712" s="1364"/>
    </row>
    <row r="713">
      <c r="A713" s="1346"/>
      <c r="B713" s="1351"/>
      <c r="C713" s="1347"/>
      <c r="D713" s="1351"/>
      <c r="E713" s="1365"/>
      <c r="F713" s="1351"/>
      <c r="G713" s="1351"/>
      <c r="H713" s="1351"/>
      <c r="I713" s="1351"/>
      <c r="J713" s="1351"/>
      <c r="K713" s="1351"/>
      <c r="L713" s="1351"/>
      <c r="M713" s="1347"/>
      <c r="N713" s="1347"/>
      <c r="O713" s="1352"/>
    </row>
    <row r="714">
      <c r="A714" s="1353"/>
      <c r="B714" s="1354"/>
      <c r="C714" s="1355"/>
      <c r="D714" s="1360"/>
      <c r="E714" s="1356"/>
      <c r="F714" s="1357"/>
      <c r="G714" s="1358"/>
      <c r="H714" s="1359"/>
      <c r="I714" s="1360"/>
      <c r="J714" s="1361"/>
      <c r="K714" s="1362"/>
      <c r="L714" s="1357"/>
      <c r="M714" s="1363"/>
      <c r="N714" s="1363"/>
      <c r="O714" s="1364"/>
    </row>
    <row r="715">
      <c r="A715" s="1346"/>
      <c r="B715" s="1351"/>
      <c r="C715" s="1347"/>
      <c r="D715" s="1351"/>
      <c r="E715" s="1365"/>
      <c r="F715" s="1351"/>
      <c r="G715" s="1351"/>
      <c r="H715" s="1351"/>
      <c r="I715" s="1351"/>
      <c r="J715" s="1351"/>
      <c r="K715" s="1351"/>
      <c r="L715" s="1351"/>
      <c r="M715" s="1347"/>
      <c r="N715" s="1347"/>
      <c r="O715" s="1352"/>
    </row>
    <row r="716">
      <c r="A716" s="1353"/>
      <c r="B716" s="1354"/>
      <c r="C716" s="1355"/>
      <c r="D716" s="1360"/>
      <c r="E716" s="1356"/>
      <c r="F716" s="1357"/>
      <c r="G716" s="1358"/>
      <c r="H716" s="1359"/>
      <c r="I716" s="1360"/>
      <c r="J716" s="1361"/>
      <c r="K716" s="1362"/>
      <c r="L716" s="1357"/>
      <c r="M716" s="1363"/>
      <c r="N716" s="1363"/>
      <c r="O716" s="1364"/>
    </row>
    <row r="717">
      <c r="A717" s="1346"/>
      <c r="B717" s="1351"/>
      <c r="C717" s="1347"/>
      <c r="D717" s="1351"/>
      <c r="E717" s="1365"/>
      <c r="F717" s="1351"/>
      <c r="G717" s="1351"/>
      <c r="H717" s="1351"/>
      <c r="I717" s="1351"/>
      <c r="J717" s="1351"/>
      <c r="K717" s="1351"/>
      <c r="L717" s="1351"/>
      <c r="M717" s="1347"/>
      <c r="N717" s="1347"/>
      <c r="O717" s="1352"/>
    </row>
    <row r="718">
      <c r="A718" s="1353"/>
      <c r="B718" s="1354"/>
      <c r="C718" s="1355"/>
      <c r="D718" s="1360"/>
      <c r="E718" s="1356"/>
      <c r="F718" s="1357"/>
      <c r="G718" s="1358"/>
      <c r="H718" s="1359"/>
      <c r="I718" s="1360"/>
      <c r="J718" s="1361"/>
      <c r="K718" s="1362"/>
      <c r="L718" s="1357"/>
      <c r="M718" s="1363"/>
      <c r="N718" s="1363"/>
      <c r="O718" s="1364"/>
    </row>
    <row r="719">
      <c r="A719" s="1346"/>
      <c r="B719" s="1351"/>
      <c r="C719" s="1347"/>
      <c r="D719" s="1351"/>
      <c r="E719" s="1365"/>
      <c r="F719" s="1351"/>
      <c r="G719" s="1351"/>
      <c r="H719" s="1351"/>
      <c r="I719" s="1351"/>
      <c r="J719" s="1351"/>
      <c r="K719" s="1351"/>
      <c r="L719" s="1351"/>
      <c r="M719" s="1347"/>
      <c r="N719" s="1347"/>
      <c r="O719" s="1352"/>
    </row>
    <row r="720">
      <c r="A720" s="1353"/>
      <c r="B720" s="1354"/>
      <c r="C720" s="1355"/>
      <c r="D720" s="1360"/>
      <c r="E720" s="1356"/>
      <c r="F720" s="1357"/>
      <c r="G720" s="1358"/>
      <c r="H720" s="1359"/>
      <c r="I720" s="1360"/>
      <c r="J720" s="1361"/>
      <c r="K720" s="1362"/>
      <c r="L720" s="1357"/>
      <c r="M720" s="1363"/>
      <c r="N720" s="1363"/>
      <c r="O720" s="1364"/>
    </row>
    <row r="721">
      <c r="A721" s="1346"/>
      <c r="B721" s="1351"/>
      <c r="C721" s="1347"/>
      <c r="D721" s="1351"/>
      <c r="E721" s="1365"/>
      <c r="F721" s="1351"/>
      <c r="G721" s="1351"/>
      <c r="H721" s="1351"/>
      <c r="I721" s="1351"/>
      <c r="J721" s="1351"/>
      <c r="K721" s="1351"/>
      <c r="L721" s="1351"/>
      <c r="M721" s="1347"/>
      <c r="N721" s="1347"/>
      <c r="O721" s="1352"/>
    </row>
    <row r="722">
      <c r="A722" s="1353"/>
      <c r="B722" s="1354"/>
      <c r="C722" s="1355"/>
      <c r="D722" s="1360"/>
      <c r="E722" s="1356"/>
      <c r="F722" s="1357"/>
      <c r="G722" s="1358"/>
      <c r="H722" s="1359"/>
      <c r="I722" s="1360"/>
      <c r="J722" s="1361"/>
      <c r="K722" s="1362"/>
      <c r="L722" s="1357"/>
      <c r="M722" s="1363"/>
      <c r="N722" s="1363"/>
      <c r="O722" s="1364"/>
    </row>
    <row r="723">
      <c r="A723" s="1346"/>
      <c r="B723" s="1351"/>
      <c r="C723" s="1347"/>
      <c r="D723" s="1351"/>
      <c r="E723" s="1365"/>
      <c r="F723" s="1351"/>
      <c r="G723" s="1351"/>
      <c r="H723" s="1351"/>
      <c r="I723" s="1351"/>
      <c r="J723" s="1351"/>
      <c r="K723" s="1351"/>
      <c r="L723" s="1351"/>
      <c r="M723" s="1347"/>
      <c r="N723" s="1347"/>
      <c r="O723" s="1352"/>
    </row>
    <row r="724">
      <c r="A724" s="1353"/>
      <c r="B724" s="1354"/>
      <c r="C724" s="1355"/>
      <c r="D724" s="1360"/>
      <c r="E724" s="1356"/>
      <c r="F724" s="1357"/>
      <c r="G724" s="1358"/>
      <c r="H724" s="1359"/>
      <c r="I724" s="1360"/>
      <c r="J724" s="1361"/>
      <c r="K724" s="1362"/>
      <c r="L724" s="1357"/>
      <c r="M724" s="1363"/>
      <c r="N724" s="1363"/>
      <c r="O724" s="1364"/>
    </row>
    <row r="725">
      <c r="A725" s="1346"/>
      <c r="B725" s="1351"/>
      <c r="C725" s="1347"/>
      <c r="D725" s="1351"/>
      <c r="E725" s="1365"/>
      <c r="F725" s="1351"/>
      <c r="G725" s="1351"/>
      <c r="H725" s="1351"/>
      <c r="I725" s="1351"/>
      <c r="J725" s="1351"/>
      <c r="K725" s="1351"/>
      <c r="L725" s="1351"/>
      <c r="M725" s="1347"/>
      <c r="N725" s="1347"/>
      <c r="O725" s="1352"/>
    </row>
    <row r="726">
      <c r="A726" s="1353"/>
      <c r="B726" s="1354"/>
      <c r="C726" s="1355"/>
      <c r="D726" s="1360"/>
      <c r="E726" s="1356"/>
      <c r="F726" s="1357"/>
      <c r="G726" s="1358"/>
      <c r="H726" s="1359"/>
      <c r="I726" s="1360"/>
      <c r="J726" s="1361"/>
      <c r="K726" s="1362"/>
      <c r="L726" s="1357"/>
      <c r="M726" s="1363"/>
      <c r="N726" s="1363"/>
      <c r="O726" s="1364"/>
    </row>
    <row r="727">
      <c r="A727" s="1346"/>
      <c r="B727" s="1351"/>
      <c r="C727" s="1347"/>
      <c r="D727" s="1351"/>
      <c r="E727" s="1365"/>
      <c r="F727" s="1351"/>
      <c r="G727" s="1351"/>
      <c r="H727" s="1351"/>
      <c r="I727" s="1351"/>
      <c r="J727" s="1351"/>
      <c r="K727" s="1351"/>
      <c r="L727" s="1351"/>
      <c r="M727" s="1347"/>
      <c r="N727" s="1347"/>
      <c r="O727" s="1352"/>
    </row>
    <row r="728">
      <c r="A728" s="1353"/>
      <c r="B728" s="1354"/>
      <c r="C728" s="1355"/>
      <c r="D728" s="1360"/>
      <c r="E728" s="1356"/>
      <c r="F728" s="1357"/>
      <c r="G728" s="1358"/>
      <c r="H728" s="1359"/>
      <c r="I728" s="1360"/>
      <c r="J728" s="1361"/>
      <c r="K728" s="1362"/>
      <c r="L728" s="1357"/>
      <c r="M728" s="1363"/>
      <c r="N728" s="1363"/>
      <c r="O728" s="1364"/>
    </row>
    <row r="729">
      <c r="A729" s="1346"/>
      <c r="B729" s="1351"/>
      <c r="C729" s="1347"/>
      <c r="D729" s="1351"/>
      <c r="E729" s="1365"/>
      <c r="F729" s="1351"/>
      <c r="G729" s="1351"/>
      <c r="H729" s="1351"/>
      <c r="I729" s="1351"/>
      <c r="J729" s="1351"/>
      <c r="K729" s="1351"/>
      <c r="L729" s="1351"/>
      <c r="M729" s="1347"/>
      <c r="N729" s="1347"/>
      <c r="O729" s="1352"/>
    </row>
    <row r="730">
      <c r="A730" s="1353"/>
      <c r="B730" s="1354"/>
      <c r="C730" s="1355"/>
      <c r="D730" s="1360"/>
      <c r="E730" s="1356"/>
      <c r="F730" s="1357"/>
      <c r="G730" s="1358"/>
      <c r="H730" s="1359"/>
      <c r="I730" s="1360"/>
      <c r="J730" s="1361"/>
      <c r="K730" s="1362"/>
      <c r="L730" s="1357"/>
      <c r="M730" s="1363"/>
      <c r="N730" s="1363"/>
      <c r="O730" s="1364"/>
    </row>
    <row r="731">
      <c r="A731" s="1346"/>
      <c r="B731" s="1351"/>
      <c r="C731" s="1347"/>
      <c r="D731" s="1351"/>
      <c r="E731" s="1365"/>
      <c r="F731" s="1351"/>
      <c r="G731" s="1351"/>
      <c r="H731" s="1351"/>
      <c r="I731" s="1351"/>
      <c r="J731" s="1351"/>
      <c r="K731" s="1351"/>
      <c r="L731" s="1351"/>
      <c r="M731" s="1347"/>
      <c r="N731" s="1347"/>
      <c r="O731" s="1352"/>
    </row>
    <row r="732">
      <c r="A732" s="1353"/>
      <c r="B732" s="1354"/>
      <c r="C732" s="1355"/>
      <c r="D732" s="1360"/>
      <c r="E732" s="1356"/>
      <c r="F732" s="1357"/>
      <c r="G732" s="1358"/>
      <c r="H732" s="1359"/>
      <c r="I732" s="1360"/>
      <c r="J732" s="1361"/>
      <c r="K732" s="1362"/>
      <c r="L732" s="1357"/>
      <c r="M732" s="1363"/>
      <c r="N732" s="1363"/>
      <c r="O732" s="1364"/>
    </row>
    <row r="733">
      <c r="A733" s="1346"/>
      <c r="B733" s="1351"/>
      <c r="C733" s="1347"/>
      <c r="D733" s="1351"/>
      <c r="E733" s="1365"/>
      <c r="F733" s="1351"/>
      <c r="G733" s="1351"/>
      <c r="H733" s="1351"/>
      <c r="I733" s="1351"/>
      <c r="J733" s="1351"/>
      <c r="K733" s="1351"/>
      <c r="L733" s="1351"/>
      <c r="M733" s="1347"/>
      <c r="N733" s="1347"/>
      <c r="O733" s="1352"/>
    </row>
    <row r="734">
      <c r="A734" s="1353"/>
      <c r="B734" s="1354"/>
      <c r="C734" s="1355"/>
      <c r="D734" s="1360"/>
      <c r="E734" s="1356"/>
      <c r="F734" s="1357"/>
      <c r="G734" s="1358"/>
      <c r="H734" s="1359"/>
      <c r="I734" s="1360"/>
      <c r="J734" s="1361"/>
      <c r="K734" s="1362"/>
      <c r="L734" s="1357"/>
      <c r="M734" s="1363"/>
      <c r="N734" s="1363"/>
      <c r="O734" s="1364"/>
    </row>
    <row r="735">
      <c r="A735" s="1346"/>
      <c r="B735" s="1351"/>
      <c r="C735" s="1347"/>
      <c r="D735" s="1351"/>
      <c r="E735" s="1365"/>
      <c r="F735" s="1351"/>
      <c r="G735" s="1351"/>
      <c r="H735" s="1351"/>
      <c r="I735" s="1351"/>
      <c r="J735" s="1351"/>
      <c r="K735" s="1351"/>
      <c r="L735" s="1351"/>
      <c r="M735" s="1347"/>
      <c r="N735" s="1347"/>
      <c r="O735" s="1352"/>
    </row>
    <row r="736">
      <c r="A736" s="1353"/>
      <c r="B736" s="1354"/>
      <c r="C736" s="1355"/>
      <c r="D736" s="1360"/>
      <c r="E736" s="1356"/>
      <c r="F736" s="1357"/>
      <c r="G736" s="1358"/>
      <c r="H736" s="1359"/>
      <c r="I736" s="1360"/>
      <c r="J736" s="1361"/>
      <c r="K736" s="1362"/>
      <c r="L736" s="1357"/>
      <c r="M736" s="1363"/>
      <c r="N736" s="1363"/>
      <c r="O736" s="1364"/>
    </row>
    <row r="737">
      <c r="A737" s="1346"/>
      <c r="B737" s="1351"/>
      <c r="C737" s="1347"/>
      <c r="D737" s="1351"/>
      <c r="E737" s="1365"/>
      <c r="F737" s="1351"/>
      <c r="G737" s="1351"/>
      <c r="H737" s="1351"/>
      <c r="I737" s="1351"/>
      <c r="J737" s="1351"/>
      <c r="K737" s="1351"/>
      <c r="L737" s="1351"/>
      <c r="M737" s="1347"/>
      <c r="N737" s="1347"/>
      <c r="O737" s="1352"/>
    </row>
    <row r="738">
      <c r="A738" s="1353"/>
      <c r="B738" s="1354"/>
      <c r="C738" s="1355"/>
      <c r="D738" s="1360"/>
      <c r="E738" s="1356"/>
      <c r="F738" s="1357"/>
      <c r="G738" s="1358"/>
      <c r="H738" s="1359"/>
      <c r="I738" s="1360"/>
      <c r="J738" s="1361"/>
      <c r="K738" s="1362"/>
      <c r="L738" s="1357"/>
      <c r="M738" s="1363"/>
      <c r="N738" s="1363"/>
      <c r="O738" s="1364"/>
    </row>
    <row r="739">
      <c r="A739" s="1346"/>
      <c r="B739" s="1351"/>
      <c r="C739" s="1347"/>
      <c r="D739" s="1351"/>
      <c r="E739" s="1365"/>
      <c r="F739" s="1351"/>
      <c r="G739" s="1351"/>
      <c r="H739" s="1351"/>
      <c r="I739" s="1351"/>
      <c r="J739" s="1351"/>
      <c r="K739" s="1351"/>
      <c r="L739" s="1351"/>
      <c r="M739" s="1347"/>
      <c r="N739" s="1347"/>
      <c r="O739" s="1352"/>
    </row>
    <row r="740">
      <c r="A740" s="1353"/>
      <c r="B740" s="1354"/>
      <c r="C740" s="1355"/>
      <c r="D740" s="1360"/>
      <c r="E740" s="1356"/>
      <c r="F740" s="1357"/>
      <c r="G740" s="1358"/>
      <c r="H740" s="1359"/>
      <c r="I740" s="1360"/>
      <c r="J740" s="1361"/>
      <c r="K740" s="1362"/>
      <c r="L740" s="1357"/>
      <c r="M740" s="1363"/>
      <c r="N740" s="1363"/>
      <c r="O740" s="1364"/>
    </row>
    <row r="741">
      <c r="A741" s="1346"/>
      <c r="B741" s="1351"/>
      <c r="C741" s="1347"/>
      <c r="D741" s="1351"/>
      <c r="E741" s="1365"/>
      <c r="F741" s="1351"/>
      <c r="G741" s="1351"/>
      <c r="H741" s="1351"/>
      <c r="I741" s="1351"/>
      <c r="J741" s="1351"/>
      <c r="K741" s="1351"/>
      <c r="L741" s="1351"/>
      <c r="M741" s="1347"/>
      <c r="N741" s="1347"/>
      <c r="O741" s="1352"/>
    </row>
    <row r="742">
      <c r="A742" s="1353"/>
      <c r="B742" s="1354"/>
      <c r="C742" s="1355"/>
      <c r="D742" s="1360"/>
      <c r="E742" s="1356"/>
      <c r="F742" s="1357"/>
      <c r="G742" s="1358"/>
      <c r="H742" s="1359"/>
      <c r="I742" s="1360"/>
      <c r="J742" s="1361"/>
      <c r="K742" s="1362"/>
      <c r="L742" s="1357"/>
      <c r="M742" s="1363"/>
      <c r="N742" s="1363"/>
      <c r="O742" s="1364"/>
    </row>
    <row r="743">
      <c r="A743" s="1346"/>
      <c r="B743" s="1351"/>
      <c r="C743" s="1347"/>
      <c r="D743" s="1351"/>
      <c r="E743" s="1365"/>
      <c r="F743" s="1351"/>
      <c r="G743" s="1351"/>
      <c r="H743" s="1351"/>
      <c r="I743" s="1351"/>
      <c r="J743" s="1351"/>
      <c r="K743" s="1351"/>
      <c r="L743" s="1351"/>
      <c r="M743" s="1347"/>
      <c r="N743" s="1347"/>
      <c r="O743" s="1352"/>
    </row>
    <row r="744">
      <c r="A744" s="1353"/>
      <c r="B744" s="1354"/>
      <c r="C744" s="1355"/>
      <c r="D744" s="1360"/>
      <c r="E744" s="1356"/>
      <c r="F744" s="1357"/>
      <c r="G744" s="1358"/>
      <c r="H744" s="1359"/>
      <c r="I744" s="1360"/>
      <c r="J744" s="1361"/>
      <c r="K744" s="1362"/>
      <c r="L744" s="1357"/>
      <c r="M744" s="1363"/>
      <c r="N744" s="1363"/>
      <c r="O744" s="1364"/>
    </row>
    <row r="745">
      <c r="A745" s="1346"/>
      <c r="B745" s="1351"/>
      <c r="C745" s="1347"/>
      <c r="D745" s="1351"/>
      <c r="E745" s="1365"/>
      <c r="F745" s="1351"/>
      <c r="G745" s="1351"/>
      <c r="H745" s="1351"/>
      <c r="I745" s="1351"/>
      <c r="J745" s="1351"/>
      <c r="K745" s="1351"/>
      <c r="L745" s="1351"/>
      <c r="M745" s="1347"/>
      <c r="N745" s="1347"/>
      <c r="O745" s="1352"/>
    </row>
    <row r="746">
      <c r="A746" s="1353"/>
      <c r="B746" s="1354"/>
      <c r="C746" s="1355"/>
      <c r="D746" s="1360"/>
      <c r="E746" s="1356"/>
      <c r="F746" s="1357"/>
      <c r="G746" s="1358"/>
      <c r="H746" s="1359"/>
      <c r="I746" s="1360"/>
      <c r="J746" s="1361"/>
      <c r="K746" s="1362"/>
      <c r="L746" s="1357"/>
      <c r="M746" s="1363"/>
      <c r="N746" s="1363"/>
      <c r="O746" s="1364"/>
    </row>
    <row r="747">
      <c r="A747" s="1346"/>
      <c r="B747" s="1351"/>
      <c r="C747" s="1347"/>
      <c r="D747" s="1351"/>
      <c r="E747" s="1365"/>
      <c r="F747" s="1351"/>
      <c r="G747" s="1351"/>
      <c r="H747" s="1351"/>
      <c r="I747" s="1351"/>
      <c r="J747" s="1351"/>
      <c r="K747" s="1351"/>
      <c r="L747" s="1351"/>
      <c r="M747" s="1347"/>
      <c r="N747" s="1347"/>
      <c r="O747" s="1352"/>
    </row>
    <row r="748">
      <c r="A748" s="1353"/>
      <c r="B748" s="1354"/>
      <c r="C748" s="1355"/>
      <c r="D748" s="1360"/>
      <c r="E748" s="1356"/>
      <c r="F748" s="1357"/>
      <c r="G748" s="1358"/>
      <c r="H748" s="1359"/>
      <c r="I748" s="1360"/>
      <c r="J748" s="1361"/>
      <c r="K748" s="1362"/>
      <c r="L748" s="1357"/>
      <c r="M748" s="1363"/>
      <c r="N748" s="1363"/>
      <c r="O748" s="1364"/>
    </row>
    <row r="749">
      <c r="A749" s="1346"/>
      <c r="B749" s="1351"/>
      <c r="C749" s="1347"/>
      <c r="D749" s="1351"/>
      <c r="E749" s="1365"/>
      <c r="F749" s="1351"/>
      <c r="G749" s="1351"/>
      <c r="H749" s="1351"/>
      <c r="I749" s="1351"/>
      <c r="J749" s="1351"/>
      <c r="K749" s="1351"/>
      <c r="L749" s="1351"/>
      <c r="M749" s="1347"/>
      <c r="N749" s="1347"/>
      <c r="O749" s="1352"/>
    </row>
    <row r="750">
      <c r="A750" s="1353"/>
      <c r="B750" s="1354"/>
      <c r="C750" s="1355"/>
      <c r="D750" s="1360"/>
      <c r="E750" s="1356"/>
      <c r="F750" s="1357"/>
      <c r="G750" s="1358"/>
      <c r="H750" s="1359"/>
      <c r="I750" s="1360"/>
      <c r="J750" s="1361"/>
      <c r="K750" s="1362"/>
      <c r="L750" s="1357"/>
      <c r="M750" s="1363"/>
      <c r="N750" s="1363"/>
      <c r="O750" s="1364"/>
    </row>
    <row r="751">
      <c r="A751" s="1346"/>
      <c r="B751" s="1351"/>
      <c r="C751" s="1347"/>
      <c r="D751" s="1351"/>
      <c r="E751" s="1365"/>
      <c r="F751" s="1351"/>
      <c r="G751" s="1351"/>
      <c r="H751" s="1351"/>
      <c r="I751" s="1351"/>
      <c r="J751" s="1351"/>
      <c r="K751" s="1351"/>
      <c r="L751" s="1351"/>
      <c r="M751" s="1347"/>
      <c r="N751" s="1347"/>
      <c r="O751" s="1352"/>
    </row>
    <row r="752">
      <c r="A752" s="1353"/>
      <c r="B752" s="1354"/>
      <c r="C752" s="1355"/>
      <c r="D752" s="1360"/>
      <c r="E752" s="1356"/>
      <c r="F752" s="1357"/>
      <c r="G752" s="1358"/>
      <c r="H752" s="1359"/>
      <c r="I752" s="1360"/>
      <c r="J752" s="1361"/>
      <c r="K752" s="1362"/>
      <c r="L752" s="1357"/>
      <c r="M752" s="1363"/>
      <c r="N752" s="1363"/>
      <c r="O752" s="1364"/>
    </row>
    <row r="753">
      <c r="A753" s="1346"/>
      <c r="B753" s="1351"/>
      <c r="C753" s="1347"/>
      <c r="D753" s="1351"/>
      <c r="E753" s="1365"/>
      <c r="F753" s="1351"/>
      <c r="G753" s="1351"/>
      <c r="H753" s="1351"/>
      <c r="I753" s="1351"/>
      <c r="J753" s="1351"/>
      <c r="K753" s="1351"/>
      <c r="L753" s="1351"/>
      <c r="M753" s="1347"/>
      <c r="N753" s="1347"/>
      <c r="O753" s="1352"/>
    </row>
    <row r="754">
      <c r="A754" s="1353"/>
      <c r="B754" s="1354"/>
      <c r="C754" s="1355"/>
      <c r="D754" s="1360"/>
      <c r="E754" s="1356"/>
      <c r="F754" s="1357"/>
      <c r="G754" s="1358"/>
      <c r="H754" s="1359"/>
      <c r="I754" s="1360"/>
      <c r="J754" s="1361"/>
      <c r="K754" s="1362"/>
      <c r="L754" s="1357"/>
      <c r="M754" s="1363"/>
      <c r="N754" s="1363"/>
      <c r="O754" s="1364"/>
    </row>
    <row r="755">
      <c r="A755" s="1346"/>
      <c r="B755" s="1351"/>
      <c r="C755" s="1347"/>
      <c r="D755" s="1351"/>
      <c r="E755" s="1365"/>
      <c r="F755" s="1351"/>
      <c r="G755" s="1351"/>
      <c r="H755" s="1351"/>
      <c r="I755" s="1351"/>
      <c r="J755" s="1351"/>
      <c r="K755" s="1351"/>
      <c r="L755" s="1351"/>
      <c r="M755" s="1347"/>
      <c r="N755" s="1347"/>
      <c r="O755" s="1352"/>
    </row>
    <row r="756">
      <c r="A756" s="1353"/>
      <c r="B756" s="1354"/>
      <c r="C756" s="1355"/>
      <c r="D756" s="1360"/>
      <c r="E756" s="1356"/>
      <c r="F756" s="1357"/>
      <c r="G756" s="1358"/>
      <c r="H756" s="1359"/>
      <c r="I756" s="1360"/>
      <c r="J756" s="1361"/>
      <c r="K756" s="1362"/>
      <c r="L756" s="1357"/>
      <c r="M756" s="1363"/>
      <c r="N756" s="1363"/>
      <c r="O756" s="1364"/>
    </row>
    <row r="757">
      <c r="A757" s="1346"/>
      <c r="B757" s="1351"/>
      <c r="C757" s="1347"/>
      <c r="D757" s="1351"/>
      <c r="E757" s="1365"/>
      <c r="F757" s="1351"/>
      <c r="G757" s="1351"/>
      <c r="H757" s="1351"/>
      <c r="I757" s="1351"/>
      <c r="J757" s="1351"/>
      <c r="K757" s="1351"/>
      <c r="L757" s="1351"/>
      <c r="M757" s="1347"/>
      <c r="N757" s="1347"/>
      <c r="O757" s="1352"/>
    </row>
    <row r="758">
      <c r="A758" s="1353"/>
      <c r="B758" s="1354"/>
      <c r="C758" s="1355"/>
      <c r="D758" s="1360"/>
      <c r="E758" s="1356"/>
      <c r="F758" s="1357"/>
      <c r="G758" s="1358"/>
      <c r="H758" s="1359"/>
      <c r="I758" s="1360"/>
      <c r="J758" s="1361"/>
      <c r="K758" s="1362"/>
      <c r="L758" s="1357"/>
      <c r="M758" s="1363"/>
      <c r="N758" s="1363"/>
      <c r="O758" s="1364"/>
    </row>
    <row r="759">
      <c r="A759" s="1346"/>
      <c r="B759" s="1351"/>
      <c r="C759" s="1347"/>
      <c r="D759" s="1351"/>
      <c r="E759" s="1365"/>
      <c r="F759" s="1351"/>
      <c r="G759" s="1351"/>
      <c r="H759" s="1351"/>
      <c r="I759" s="1351"/>
      <c r="J759" s="1351"/>
      <c r="K759" s="1351"/>
      <c r="L759" s="1351"/>
      <c r="M759" s="1347"/>
      <c r="N759" s="1347"/>
      <c r="O759" s="1352"/>
    </row>
    <row r="760">
      <c r="A760" s="1353"/>
      <c r="B760" s="1354"/>
      <c r="C760" s="1355"/>
      <c r="D760" s="1360"/>
      <c r="E760" s="1356"/>
      <c r="F760" s="1357"/>
      <c r="G760" s="1358"/>
      <c r="H760" s="1359"/>
      <c r="I760" s="1360"/>
      <c r="J760" s="1361"/>
      <c r="K760" s="1362"/>
      <c r="L760" s="1357"/>
      <c r="M760" s="1363"/>
      <c r="N760" s="1363"/>
      <c r="O760" s="1364"/>
    </row>
    <row r="761">
      <c r="A761" s="1346"/>
      <c r="B761" s="1351"/>
      <c r="C761" s="1347"/>
      <c r="D761" s="1351"/>
      <c r="E761" s="1365"/>
      <c r="F761" s="1351"/>
      <c r="G761" s="1351"/>
      <c r="H761" s="1351"/>
      <c r="I761" s="1351"/>
      <c r="J761" s="1351"/>
      <c r="K761" s="1351"/>
      <c r="L761" s="1351"/>
      <c r="M761" s="1347"/>
      <c r="N761" s="1347"/>
      <c r="O761" s="1352"/>
    </row>
    <row r="762">
      <c r="A762" s="1353"/>
      <c r="B762" s="1354"/>
      <c r="C762" s="1355"/>
      <c r="D762" s="1360"/>
      <c r="E762" s="1356"/>
      <c r="F762" s="1357"/>
      <c r="G762" s="1358"/>
      <c r="H762" s="1359"/>
      <c r="I762" s="1360"/>
      <c r="J762" s="1361"/>
      <c r="K762" s="1362"/>
      <c r="L762" s="1357"/>
      <c r="M762" s="1363"/>
      <c r="N762" s="1363"/>
      <c r="O762" s="1364"/>
    </row>
    <row r="763">
      <c r="A763" s="1346"/>
      <c r="B763" s="1351"/>
      <c r="C763" s="1347"/>
      <c r="D763" s="1351"/>
      <c r="E763" s="1365"/>
      <c r="F763" s="1351"/>
      <c r="G763" s="1351"/>
      <c r="H763" s="1351"/>
      <c r="I763" s="1351"/>
      <c r="J763" s="1351"/>
      <c r="K763" s="1351"/>
      <c r="L763" s="1351"/>
      <c r="M763" s="1347"/>
      <c r="N763" s="1347"/>
      <c r="O763" s="1352"/>
    </row>
    <row r="764">
      <c r="A764" s="1353"/>
      <c r="B764" s="1354"/>
      <c r="C764" s="1355"/>
      <c r="D764" s="1360"/>
      <c r="E764" s="1356"/>
      <c r="F764" s="1357"/>
      <c r="G764" s="1358"/>
      <c r="H764" s="1359"/>
      <c r="I764" s="1360"/>
      <c r="J764" s="1361"/>
      <c r="K764" s="1362"/>
      <c r="L764" s="1357"/>
      <c r="M764" s="1363"/>
      <c r="N764" s="1363"/>
      <c r="O764" s="1364"/>
    </row>
    <row r="765">
      <c r="A765" s="1346"/>
      <c r="B765" s="1351"/>
      <c r="C765" s="1347"/>
      <c r="D765" s="1351"/>
      <c r="E765" s="1365"/>
      <c r="F765" s="1351"/>
      <c r="G765" s="1351"/>
      <c r="H765" s="1351"/>
      <c r="I765" s="1351"/>
      <c r="J765" s="1351"/>
      <c r="K765" s="1351"/>
      <c r="L765" s="1351"/>
      <c r="M765" s="1347"/>
      <c r="N765" s="1347"/>
      <c r="O765" s="1352"/>
    </row>
    <row r="766">
      <c r="A766" s="1353"/>
      <c r="B766" s="1354"/>
      <c r="C766" s="1355"/>
      <c r="D766" s="1360"/>
      <c r="E766" s="1356"/>
      <c r="F766" s="1357"/>
      <c r="G766" s="1358"/>
      <c r="H766" s="1359"/>
      <c r="I766" s="1360"/>
      <c r="J766" s="1361"/>
      <c r="K766" s="1362"/>
      <c r="L766" s="1357"/>
      <c r="M766" s="1363"/>
      <c r="N766" s="1363"/>
      <c r="O766" s="1364"/>
    </row>
    <row r="767">
      <c r="A767" s="1346"/>
      <c r="B767" s="1351"/>
      <c r="C767" s="1347"/>
      <c r="D767" s="1351"/>
      <c r="E767" s="1365"/>
      <c r="F767" s="1351"/>
      <c r="G767" s="1351"/>
      <c r="H767" s="1351"/>
      <c r="I767" s="1351"/>
      <c r="J767" s="1351"/>
      <c r="K767" s="1351"/>
      <c r="L767" s="1351"/>
      <c r="M767" s="1347"/>
      <c r="N767" s="1347"/>
      <c r="O767" s="1352"/>
    </row>
    <row r="768">
      <c r="A768" s="1353"/>
      <c r="B768" s="1354"/>
      <c r="C768" s="1355"/>
      <c r="D768" s="1360"/>
      <c r="E768" s="1356"/>
      <c r="F768" s="1357"/>
      <c r="G768" s="1358"/>
      <c r="H768" s="1359"/>
      <c r="I768" s="1360"/>
      <c r="J768" s="1361"/>
      <c r="K768" s="1362"/>
      <c r="L768" s="1357"/>
      <c r="M768" s="1363"/>
      <c r="N768" s="1363"/>
      <c r="O768" s="1364"/>
    </row>
    <row r="769">
      <c r="A769" s="1346"/>
      <c r="B769" s="1351"/>
      <c r="C769" s="1347"/>
      <c r="D769" s="1351"/>
      <c r="E769" s="1365"/>
      <c r="F769" s="1351"/>
      <c r="G769" s="1351"/>
      <c r="H769" s="1351"/>
      <c r="I769" s="1351"/>
      <c r="J769" s="1351"/>
      <c r="K769" s="1351"/>
      <c r="L769" s="1351"/>
      <c r="M769" s="1347"/>
      <c r="N769" s="1347"/>
      <c r="O769" s="1352"/>
    </row>
    <row r="770">
      <c r="A770" s="1353"/>
      <c r="B770" s="1354"/>
      <c r="C770" s="1355"/>
      <c r="D770" s="1360"/>
      <c r="E770" s="1356"/>
      <c r="F770" s="1357"/>
      <c r="G770" s="1358"/>
      <c r="H770" s="1359"/>
      <c r="I770" s="1360"/>
      <c r="J770" s="1361"/>
      <c r="K770" s="1362"/>
      <c r="L770" s="1357"/>
      <c r="M770" s="1363"/>
      <c r="N770" s="1363"/>
      <c r="O770" s="1364"/>
    </row>
    <row r="771">
      <c r="A771" s="1346"/>
      <c r="B771" s="1351"/>
      <c r="C771" s="1347"/>
      <c r="D771" s="1351"/>
      <c r="E771" s="1365"/>
      <c r="F771" s="1351"/>
      <c r="G771" s="1351"/>
      <c r="H771" s="1351"/>
      <c r="I771" s="1351"/>
      <c r="J771" s="1351"/>
      <c r="K771" s="1351"/>
      <c r="L771" s="1351"/>
      <c r="M771" s="1347"/>
      <c r="N771" s="1347"/>
      <c r="O771" s="1352"/>
    </row>
    <row r="772">
      <c r="A772" s="1353"/>
      <c r="B772" s="1354"/>
      <c r="C772" s="1355"/>
      <c r="D772" s="1360"/>
      <c r="E772" s="1356"/>
      <c r="F772" s="1357"/>
      <c r="G772" s="1358"/>
      <c r="H772" s="1359"/>
      <c r="I772" s="1360"/>
      <c r="J772" s="1361"/>
      <c r="K772" s="1362"/>
      <c r="L772" s="1357"/>
      <c r="M772" s="1363"/>
      <c r="N772" s="1363"/>
      <c r="O772" s="1364"/>
    </row>
    <row r="773">
      <c r="A773" s="1346"/>
      <c r="B773" s="1351"/>
      <c r="C773" s="1347"/>
      <c r="D773" s="1351"/>
      <c r="E773" s="1365"/>
      <c r="F773" s="1351"/>
      <c r="G773" s="1351"/>
      <c r="H773" s="1351"/>
      <c r="I773" s="1351"/>
      <c r="J773" s="1351"/>
      <c r="K773" s="1351"/>
      <c r="L773" s="1351"/>
      <c r="M773" s="1347"/>
      <c r="N773" s="1347"/>
      <c r="O773" s="1352"/>
    </row>
    <row r="774">
      <c r="A774" s="1353"/>
      <c r="B774" s="1354"/>
      <c r="C774" s="1355"/>
      <c r="D774" s="1360"/>
      <c r="E774" s="1356"/>
      <c r="F774" s="1357"/>
      <c r="G774" s="1358"/>
      <c r="H774" s="1359"/>
      <c r="I774" s="1360"/>
      <c r="J774" s="1361"/>
      <c r="K774" s="1362"/>
      <c r="L774" s="1357"/>
      <c r="M774" s="1363"/>
      <c r="N774" s="1363"/>
      <c r="O774" s="1364"/>
    </row>
    <row r="775">
      <c r="A775" s="1346"/>
      <c r="B775" s="1351"/>
      <c r="C775" s="1347"/>
      <c r="D775" s="1351"/>
      <c r="E775" s="1365"/>
      <c r="F775" s="1351"/>
      <c r="G775" s="1351"/>
      <c r="H775" s="1351"/>
      <c r="I775" s="1351"/>
      <c r="J775" s="1351"/>
      <c r="K775" s="1351"/>
      <c r="L775" s="1351"/>
      <c r="M775" s="1347"/>
      <c r="N775" s="1347"/>
      <c r="O775" s="1352"/>
    </row>
    <row r="776">
      <c r="A776" s="1353"/>
      <c r="B776" s="1354"/>
      <c r="C776" s="1355"/>
      <c r="D776" s="1360"/>
      <c r="E776" s="1356"/>
      <c r="F776" s="1357"/>
      <c r="G776" s="1358"/>
      <c r="H776" s="1359"/>
      <c r="I776" s="1360"/>
      <c r="J776" s="1361"/>
      <c r="K776" s="1362"/>
      <c r="L776" s="1357"/>
      <c r="M776" s="1363"/>
      <c r="N776" s="1363"/>
      <c r="O776" s="1364"/>
    </row>
    <row r="777">
      <c r="A777" s="1346"/>
      <c r="B777" s="1351"/>
      <c r="C777" s="1347"/>
      <c r="D777" s="1351"/>
      <c r="E777" s="1365"/>
      <c r="F777" s="1351"/>
      <c r="G777" s="1351"/>
      <c r="H777" s="1351"/>
      <c r="I777" s="1351"/>
      <c r="J777" s="1351"/>
      <c r="K777" s="1351"/>
      <c r="L777" s="1351"/>
      <c r="M777" s="1347"/>
      <c r="N777" s="1347"/>
      <c r="O777" s="1352"/>
    </row>
    <row r="778">
      <c r="A778" s="1353"/>
      <c r="B778" s="1354"/>
      <c r="C778" s="1355"/>
      <c r="D778" s="1360"/>
      <c r="E778" s="1356"/>
      <c r="F778" s="1357"/>
      <c r="G778" s="1358"/>
      <c r="H778" s="1359"/>
      <c r="I778" s="1360"/>
      <c r="J778" s="1361"/>
      <c r="K778" s="1362"/>
      <c r="L778" s="1357"/>
      <c r="M778" s="1363"/>
      <c r="N778" s="1363"/>
      <c r="O778" s="1364"/>
    </row>
    <row r="779">
      <c r="A779" s="1346"/>
      <c r="B779" s="1351"/>
      <c r="C779" s="1347"/>
      <c r="D779" s="1351"/>
      <c r="E779" s="1365"/>
      <c r="F779" s="1351"/>
      <c r="G779" s="1351"/>
      <c r="H779" s="1351"/>
      <c r="I779" s="1351"/>
      <c r="J779" s="1351"/>
      <c r="K779" s="1351"/>
      <c r="L779" s="1351"/>
      <c r="M779" s="1347"/>
      <c r="N779" s="1347"/>
      <c r="O779" s="1352"/>
    </row>
    <row r="780">
      <c r="A780" s="1353"/>
      <c r="B780" s="1354"/>
      <c r="C780" s="1355"/>
      <c r="D780" s="1360"/>
      <c r="E780" s="1356"/>
      <c r="F780" s="1357"/>
      <c r="G780" s="1358"/>
      <c r="H780" s="1359"/>
      <c r="I780" s="1360"/>
      <c r="J780" s="1361"/>
      <c r="K780" s="1362"/>
      <c r="L780" s="1357"/>
      <c r="M780" s="1363"/>
      <c r="N780" s="1363"/>
      <c r="O780" s="1364"/>
    </row>
    <row r="781">
      <c r="A781" s="1346"/>
      <c r="B781" s="1351"/>
      <c r="C781" s="1347"/>
      <c r="D781" s="1351"/>
      <c r="E781" s="1365"/>
      <c r="F781" s="1351"/>
      <c r="G781" s="1351"/>
      <c r="H781" s="1351"/>
      <c r="I781" s="1351"/>
      <c r="J781" s="1351"/>
      <c r="K781" s="1351"/>
      <c r="L781" s="1351"/>
      <c r="M781" s="1347"/>
      <c r="N781" s="1347"/>
      <c r="O781" s="1352"/>
    </row>
    <row r="782">
      <c r="A782" s="1353"/>
      <c r="B782" s="1354"/>
      <c r="C782" s="1355"/>
      <c r="D782" s="1360"/>
      <c r="E782" s="1356"/>
      <c r="F782" s="1357"/>
      <c r="G782" s="1358"/>
      <c r="H782" s="1359"/>
      <c r="I782" s="1360"/>
      <c r="J782" s="1361"/>
      <c r="K782" s="1362"/>
      <c r="L782" s="1357"/>
      <c r="M782" s="1363"/>
      <c r="N782" s="1363"/>
      <c r="O782" s="1364"/>
    </row>
    <row r="783">
      <c r="A783" s="1346"/>
      <c r="B783" s="1351"/>
      <c r="C783" s="1347"/>
      <c r="D783" s="1351"/>
      <c r="E783" s="1365"/>
      <c r="F783" s="1351"/>
      <c r="G783" s="1351"/>
      <c r="H783" s="1351"/>
      <c r="I783" s="1351"/>
      <c r="J783" s="1351"/>
      <c r="K783" s="1351"/>
      <c r="L783" s="1351"/>
      <c r="M783" s="1347"/>
      <c r="N783" s="1347"/>
      <c r="O783" s="1352"/>
    </row>
    <row r="784">
      <c r="A784" s="1353"/>
      <c r="B784" s="1354"/>
      <c r="C784" s="1355"/>
      <c r="D784" s="1360"/>
      <c r="E784" s="1356"/>
      <c r="F784" s="1357"/>
      <c r="G784" s="1358"/>
      <c r="H784" s="1359"/>
      <c r="I784" s="1360"/>
      <c r="J784" s="1361"/>
      <c r="K784" s="1362"/>
      <c r="L784" s="1357"/>
      <c r="M784" s="1363"/>
      <c r="N784" s="1363"/>
      <c r="O784" s="1364"/>
    </row>
    <row r="785">
      <c r="A785" s="1346"/>
      <c r="B785" s="1351"/>
      <c r="C785" s="1347"/>
      <c r="D785" s="1351"/>
      <c r="E785" s="1365"/>
      <c r="F785" s="1351"/>
      <c r="G785" s="1351"/>
      <c r="H785" s="1351"/>
      <c r="I785" s="1351"/>
      <c r="J785" s="1351"/>
      <c r="K785" s="1351"/>
      <c r="L785" s="1351"/>
      <c r="M785" s="1347"/>
      <c r="N785" s="1347"/>
      <c r="O785" s="1352"/>
    </row>
    <row r="786">
      <c r="A786" s="1353"/>
      <c r="B786" s="1354"/>
      <c r="C786" s="1355"/>
      <c r="D786" s="1360"/>
      <c r="E786" s="1356"/>
      <c r="F786" s="1357"/>
      <c r="G786" s="1358"/>
      <c r="H786" s="1359"/>
      <c r="I786" s="1360"/>
      <c r="J786" s="1361"/>
      <c r="K786" s="1362"/>
      <c r="L786" s="1357"/>
      <c r="M786" s="1363"/>
      <c r="N786" s="1363"/>
      <c r="O786" s="1364"/>
    </row>
    <row r="787">
      <c r="A787" s="1346"/>
      <c r="B787" s="1351"/>
      <c r="C787" s="1347"/>
      <c r="D787" s="1351"/>
      <c r="E787" s="1365"/>
      <c r="F787" s="1351"/>
      <c r="G787" s="1351"/>
      <c r="H787" s="1351"/>
      <c r="I787" s="1351"/>
      <c r="J787" s="1351"/>
      <c r="K787" s="1351"/>
      <c r="L787" s="1351"/>
      <c r="M787" s="1347"/>
      <c r="N787" s="1347"/>
      <c r="O787" s="1352"/>
    </row>
    <row r="788">
      <c r="A788" s="1353"/>
      <c r="B788" s="1354"/>
      <c r="C788" s="1355"/>
      <c r="D788" s="1360"/>
      <c r="E788" s="1356"/>
      <c r="F788" s="1357"/>
      <c r="G788" s="1358"/>
      <c r="H788" s="1359"/>
      <c r="I788" s="1360"/>
      <c r="J788" s="1361"/>
      <c r="K788" s="1362"/>
      <c r="L788" s="1357"/>
      <c r="M788" s="1363"/>
      <c r="N788" s="1363"/>
      <c r="O788" s="1364"/>
    </row>
    <row r="789">
      <c r="A789" s="1346"/>
      <c r="B789" s="1351"/>
      <c r="C789" s="1347"/>
      <c r="D789" s="1351"/>
      <c r="E789" s="1365"/>
      <c r="F789" s="1351"/>
      <c r="G789" s="1351"/>
      <c r="H789" s="1351"/>
      <c r="I789" s="1351"/>
      <c r="J789" s="1351"/>
      <c r="K789" s="1351"/>
      <c r="L789" s="1351"/>
      <c r="M789" s="1347"/>
      <c r="N789" s="1347"/>
      <c r="O789" s="1352"/>
    </row>
    <row r="790">
      <c r="A790" s="1353"/>
      <c r="B790" s="1354"/>
      <c r="C790" s="1355"/>
      <c r="D790" s="1360"/>
      <c r="E790" s="1356"/>
      <c r="F790" s="1357"/>
      <c r="G790" s="1358"/>
      <c r="H790" s="1359"/>
      <c r="I790" s="1360"/>
      <c r="J790" s="1361"/>
      <c r="K790" s="1362"/>
      <c r="L790" s="1357"/>
      <c r="M790" s="1363"/>
      <c r="N790" s="1363"/>
      <c r="O790" s="1364"/>
    </row>
    <row r="791">
      <c r="A791" s="1346"/>
      <c r="B791" s="1351"/>
      <c r="C791" s="1347"/>
      <c r="D791" s="1351"/>
      <c r="E791" s="1365"/>
      <c r="F791" s="1351"/>
      <c r="G791" s="1351"/>
      <c r="H791" s="1351"/>
      <c r="I791" s="1351"/>
      <c r="J791" s="1351"/>
      <c r="K791" s="1351"/>
      <c r="L791" s="1351"/>
      <c r="M791" s="1347"/>
      <c r="N791" s="1347"/>
      <c r="O791" s="1352"/>
    </row>
    <row r="792">
      <c r="A792" s="1353"/>
      <c r="B792" s="1354"/>
      <c r="C792" s="1355"/>
      <c r="D792" s="1360"/>
      <c r="E792" s="1356"/>
      <c r="F792" s="1357"/>
      <c r="G792" s="1358"/>
      <c r="H792" s="1359"/>
      <c r="I792" s="1360"/>
      <c r="J792" s="1361"/>
      <c r="K792" s="1362"/>
      <c r="L792" s="1357"/>
      <c r="M792" s="1363"/>
      <c r="N792" s="1363"/>
      <c r="O792" s="1364"/>
    </row>
    <row r="793">
      <c r="A793" s="1346"/>
      <c r="B793" s="1351"/>
      <c r="C793" s="1347"/>
      <c r="D793" s="1351"/>
      <c r="E793" s="1365"/>
      <c r="F793" s="1351"/>
      <c r="G793" s="1351"/>
      <c r="H793" s="1351"/>
      <c r="I793" s="1351"/>
      <c r="J793" s="1351"/>
      <c r="K793" s="1351"/>
      <c r="L793" s="1351"/>
      <c r="M793" s="1347"/>
      <c r="N793" s="1347"/>
      <c r="O793" s="1352"/>
    </row>
    <row r="794">
      <c r="A794" s="1353"/>
      <c r="B794" s="1354"/>
      <c r="C794" s="1355"/>
      <c r="D794" s="1360"/>
      <c r="E794" s="1356"/>
      <c r="F794" s="1357"/>
      <c r="G794" s="1358"/>
      <c r="H794" s="1359"/>
      <c r="I794" s="1360"/>
      <c r="J794" s="1361"/>
      <c r="K794" s="1362"/>
      <c r="L794" s="1357"/>
      <c r="M794" s="1363"/>
      <c r="N794" s="1363"/>
      <c r="O794" s="1364"/>
    </row>
    <row r="795">
      <c r="A795" s="1346"/>
      <c r="B795" s="1351"/>
      <c r="C795" s="1347"/>
      <c r="D795" s="1351"/>
      <c r="E795" s="1365"/>
      <c r="F795" s="1351"/>
      <c r="G795" s="1351"/>
      <c r="H795" s="1351"/>
      <c r="I795" s="1351"/>
      <c r="J795" s="1351"/>
      <c r="K795" s="1351"/>
      <c r="L795" s="1351"/>
      <c r="M795" s="1347"/>
      <c r="N795" s="1347"/>
      <c r="O795" s="1352"/>
    </row>
    <row r="796">
      <c r="A796" s="1353"/>
      <c r="B796" s="1354"/>
      <c r="C796" s="1355"/>
      <c r="D796" s="1360"/>
      <c r="E796" s="1356"/>
      <c r="F796" s="1357"/>
      <c r="G796" s="1358"/>
      <c r="H796" s="1359"/>
      <c r="I796" s="1360"/>
      <c r="J796" s="1361"/>
      <c r="K796" s="1362"/>
      <c r="L796" s="1357"/>
      <c r="M796" s="1363"/>
      <c r="N796" s="1363"/>
      <c r="O796" s="1364"/>
    </row>
    <row r="797">
      <c r="A797" s="1346"/>
      <c r="B797" s="1351"/>
      <c r="C797" s="1347"/>
      <c r="D797" s="1351"/>
      <c r="E797" s="1365"/>
      <c r="F797" s="1351"/>
      <c r="G797" s="1351"/>
      <c r="H797" s="1351"/>
      <c r="I797" s="1351"/>
      <c r="J797" s="1351"/>
      <c r="K797" s="1351"/>
      <c r="L797" s="1351"/>
      <c r="M797" s="1347"/>
      <c r="N797" s="1347"/>
      <c r="O797" s="1352"/>
    </row>
    <row r="798">
      <c r="A798" s="1353"/>
      <c r="B798" s="1354"/>
      <c r="C798" s="1355"/>
      <c r="D798" s="1360"/>
      <c r="E798" s="1356"/>
      <c r="F798" s="1357"/>
      <c r="G798" s="1358"/>
      <c r="H798" s="1359"/>
      <c r="I798" s="1360"/>
      <c r="J798" s="1361"/>
      <c r="K798" s="1362"/>
      <c r="L798" s="1357"/>
      <c r="M798" s="1363"/>
      <c r="N798" s="1363"/>
      <c r="O798" s="1364"/>
    </row>
    <row r="799">
      <c r="A799" s="1346"/>
      <c r="B799" s="1351"/>
      <c r="C799" s="1347"/>
      <c r="D799" s="1351"/>
      <c r="E799" s="1365"/>
      <c r="F799" s="1351"/>
      <c r="G799" s="1351"/>
      <c r="H799" s="1351"/>
      <c r="I799" s="1351"/>
      <c r="J799" s="1351"/>
      <c r="K799" s="1351"/>
      <c r="L799" s="1351"/>
      <c r="M799" s="1347"/>
      <c r="N799" s="1347"/>
      <c r="O799" s="1352"/>
    </row>
    <row r="800">
      <c r="A800" s="1353"/>
      <c r="B800" s="1354"/>
      <c r="C800" s="1355"/>
      <c r="D800" s="1360"/>
      <c r="E800" s="1356"/>
      <c r="F800" s="1357"/>
      <c r="G800" s="1358"/>
      <c r="H800" s="1359"/>
      <c r="I800" s="1360"/>
      <c r="J800" s="1361"/>
      <c r="K800" s="1362"/>
      <c r="L800" s="1357"/>
      <c r="M800" s="1363"/>
      <c r="N800" s="1363"/>
      <c r="O800" s="1364"/>
    </row>
    <row r="801">
      <c r="A801" s="1346"/>
      <c r="B801" s="1351"/>
      <c r="C801" s="1347"/>
      <c r="D801" s="1351"/>
      <c r="E801" s="1365"/>
      <c r="F801" s="1351"/>
      <c r="G801" s="1351"/>
      <c r="H801" s="1351"/>
      <c r="I801" s="1351"/>
      <c r="J801" s="1351"/>
      <c r="K801" s="1351"/>
      <c r="L801" s="1351"/>
      <c r="M801" s="1347"/>
      <c r="N801" s="1347"/>
      <c r="O801" s="1352"/>
    </row>
    <row r="802">
      <c r="A802" s="1353"/>
      <c r="B802" s="1354"/>
      <c r="C802" s="1355"/>
      <c r="D802" s="1360"/>
      <c r="E802" s="1356"/>
      <c r="F802" s="1357"/>
      <c r="G802" s="1358"/>
      <c r="H802" s="1359"/>
      <c r="I802" s="1360"/>
      <c r="J802" s="1361"/>
      <c r="K802" s="1362"/>
      <c r="L802" s="1357"/>
      <c r="M802" s="1363"/>
      <c r="N802" s="1363"/>
      <c r="O802" s="1364"/>
    </row>
    <row r="803">
      <c r="A803" s="1346"/>
      <c r="B803" s="1351"/>
      <c r="C803" s="1347"/>
      <c r="D803" s="1351"/>
      <c r="E803" s="1365"/>
      <c r="F803" s="1351"/>
      <c r="G803" s="1351"/>
      <c r="H803" s="1351"/>
      <c r="I803" s="1351"/>
      <c r="J803" s="1351"/>
      <c r="K803" s="1351"/>
      <c r="L803" s="1351"/>
      <c r="M803" s="1347"/>
      <c r="N803" s="1347"/>
      <c r="O803" s="1352"/>
    </row>
    <row r="804">
      <c r="A804" s="1353"/>
      <c r="B804" s="1354"/>
      <c r="C804" s="1355"/>
      <c r="D804" s="1360"/>
      <c r="E804" s="1356"/>
      <c r="F804" s="1357"/>
      <c r="G804" s="1358"/>
      <c r="H804" s="1359"/>
      <c r="I804" s="1360"/>
      <c r="J804" s="1361"/>
      <c r="K804" s="1362"/>
      <c r="L804" s="1357"/>
      <c r="M804" s="1363"/>
      <c r="N804" s="1363"/>
      <c r="O804" s="1364"/>
    </row>
    <row r="805">
      <c r="A805" s="1346"/>
      <c r="B805" s="1351"/>
      <c r="C805" s="1347"/>
      <c r="D805" s="1351"/>
      <c r="E805" s="1365"/>
      <c r="F805" s="1351"/>
      <c r="G805" s="1351"/>
      <c r="H805" s="1351"/>
      <c r="I805" s="1351"/>
      <c r="J805" s="1351"/>
      <c r="K805" s="1351"/>
      <c r="L805" s="1351"/>
      <c r="M805" s="1347"/>
      <c r="N805" s="1347"/>
      <c r="O805" s="1352"/>
    </row>
    <row r="806">
      <c r="A806" s="1353"/>
      <c r="B806" s="1354"/>
      <c r="C806" s="1355"/>
      <c r="D806" s="1360"/>
      <c r="E806" s="1356"/>
      <c r="F806" s="1357"/>
      <c r="G806" s="1358"/>
      <c r="H806" s="1359"/>
      <c r="I806" s="1360"/>
      <c r="J806" s="1361"/>
      <c r="K806" s="1362"/>
      <c r="L806" s="1357"/>
      <c r="M806" s="1363"/>
      <c r="N806" s="1363"/>
      <c r="O806" s="1364"/>
    </row>
    <row r="807">
      <c r="A807" s="1346"/>
      <c r="B807" s="1351"/>
      <c r="C807" s="1347"/>
      <c r="D807" s="1351"/>
      <c r="E807" s="1365"/>
      <c r="F807" s="1351"/>
      <c r="G807" s="1351"/>
      <c r="H807" s="1351"/>
      <c r="I807" s="1351"/>
      <c r="J807" s="1351"/>
      <c r="K807" s="1351"/>
      <c r="L807" s="1351"/>
      <c r="M807" s="1347"/>
      <c r="N807" s="1347"/>
      <c r="O807" s="1352"/>
    </row>
    <row r="808">
      <c r="A808" s="1353"/>
      <c r="B808" s="1354"/>
      <c r="C808" s="1355"/>
      <c r="D808" s="1360"/>
      <c r="E808" s="1356"/>
      <c r="F808" s="1357"/>
      <c r="G808" s="1358"/>
      <c r="H808" s="1359"/>
      <c r="I808" s="1360"/>
      <c r="J808" s="1361"/>
      <c r="K808" s="1362"/>
      <c r="L808" s="1357"/>
      <c r="M808" s="1363"/>
      <c r="N808" s="1363"/>
      <c r="O808" s="1364"/>
    </row>
    <row r="809">
      <c r="A809" s="1346"/>
      <c r="B809" s="1351"/>
      <c r="C809" s="1347"/>
      <c r="D809" s="1351"/>
      <c r="E809" s="1365"/>
      <c r="F809" s="1351"/>
      <c r="G809" s="1351"/>
      <c r="H809" s="1351"/>
      <c r="I809" s="1351"/>
      <c r="J809" s="1351"/>
      <c r="K809" s="1351"/>
      <c r="L809" s="1351"/>
      <c r="M809" s="1347"/>
      <c r="N809" s="1347"/>
      <c r="O809" s="1352"/>
    </row>
    <row r="810">
      <c r="A810" s="1353"/>
      <c r="B810" s="1354"/>
      <c r="C810" s="1355"/>
      <c r="D810" s="1360"/>
      <c r="E810" s="1356"/>
      <c r="F810" s="1357"/>
      <c r="G810" s="1358"/>
      <c r="H810" s="1359"/>
      <c r="I810" s="1360"/>
      <c r="J810" s="1361"/>
      <c r="K810" s="1362"/>
      <c r="L810" s="1357"/>
      <c r="M810" s="1363"/>
      <c r="N810" s="1363"/>
      <c r="O810" s="1364"/>
    </row>
    <row r="811">
      <c r="A811" s="1346"/>
      <c r="B811" s="1351"/>
      <c r="C811" s="1347"/>
      <c r="D811" s="1351"/>
      <c r="E811" s="1365"/>
      <c r="F811" s="1351"/>
      <c r="G811" s="1351"/>
      <c r="H811" s="1351"/>
      <c r="I811" s="1351"/>
      <c r="J811" s="1351"/>
      <c r="K811" s="1351"/>
      <c r="L811" s="1351"/>
      <c r="M811" s="1347"/>
      <c r="N811" s="1347"/>
      <c r="O811" s="1352"/>
    </row>
    <row r="812">
      <c r="A812" s="1353"/>
      <c r="B812" s="1354"/>
      <c r="C812" s="1355"/>
      <c r="D812" s="1360"/>
      <c r="E812" s="1356"/>
      <c r="F812" s="1357"/>
      <c r="G812" s="1358"/>
      <c r="H812" s="1359"/>
      <c r="I812" s="1360"/>
      <c r="J812" s="1361"/>
      <c r="K812" s="1362"/>
      <c r="L812" s="1357"/>
      <c r="M812" s="1363"/>
      <c r="N812" s="1363"/>
      <c r="O812" s="1364"/>
    </row>
    <row r="813">
      <c r="A813" s="1346"/>
      <c r="B813" s="1351"/>
      <c r="C813" s="1347"/>
      <c r="D813" s="1351"/>
      <c r="E813" s="1365"/>
      <c r="F813" s="1351"/>
      <c r="G813" s="1351"/>
      <c r="H813" s="1351"/>
      <c r="I813" s="1351"/>
      <c r="J813" s="1351"/>
      <c r="K813" s="1351"/>
      <c r="L813" s="1351"/>
      <c r="M813" s="1347"/>
      <c r="N813" s="1347"/>
      <c r="O813" s="1352"/>
    </row>
    <row r="814">
      <c r="A814" s="1353"/>
      <c r="B814" s="1354"/>
      <c r="C814" s="1355"/>
      <c r="D814" s="1360"/>
      <c r="E814" s="1356"/>
      <c r="F814" s="1357"/>
      <c r="G814" s="1358"/>
      <c r="H814" s="1359"/>
      <c r="I814" s="1360"/>
      <c r="J814" s="1361"/>
      <c r="K814" s="1362"/>
      <c r="L814" s="1357"/>
      <c r="M814" s="1363"/>
      <c r="N814" s="1363"/>
      <c r="O814" s="1364"/>
    </row>
    <row r="815">
      <c r="A815" s="1346"/>
      <c r="B815" s="1351"/>
      <c r="C815" s="1347"/>
      <c r="D815" s="1351"/>
      <c r="E815" s="1365"/>
      <c r="F815" s="1351"/>
      <c r="G815" s="1351"/>
      <c r="H815" s="1351"/>
      <c r="I815" s="1351"/>
      <c r="J815" s="1351"/>
      <c r="K815" s="1351"/>
      <c r="L815" s="1351"/>
      <c r="M815" s="1347"/>
      <c r="N815" s="1347"/>
      <c r="O815" s="1352"/>
    </row>
    <row r="816">
      <c r="A816" s="1353"/>
      <c r="B816" s="1354"/>
      <c r="C816" s="1355"/>
      <c r="D816" s="1360"/>
      <c r="E816" s="1356"/>
      <c r="F816" s="1357"/>
      <c r="G816" s="1358"/>
      <c r="H816" s="1359"/>
      <c r="I816" s="1360"/>
      <c r="J816" s="1361"/>
      <c r="K816" s="1362"/>
      <c r="L816" s="1357"/>
      <c r="M816" s="1363"/>
      <c r="N816" s="1363"/>
      <c r="O816" s="1364"/>
    </row>
    <row r="817">
      <c r="A817" s="1346"/>
      <c r="B817" s="1351"/>
      <c r="C817" s="1347"/>
      <c r="D817" s="1351"/>
      <c r="E817" s="1365"/>
      <c r="F817" s="1351"/>
      <c r="G817" s="1351"/>
      <c r="H817" s="1351"/>
      <c r="I817" s="1351"/>
      <c r="J817" s="1351"/>
      <c r="K817" s="1351"/>
      <c r="L817" s="1351"/>
      <c r="M817" s="1347"/>
      <c r="N817" s="1347"/>
      <c r="O817" s="1352"/>
    </row>
    <row r="818">
      <c r="A818" s="1353"/>
      <c r="B818" s="1354"/>
      <c r="C818" s="1355"/>
      <c r="D818" s="1360"/>
      <c r="E818" s="1356"/>
      <c r="F818" s="1357"/>
      <c r="G818" s="1358"/>
      <c r="H818" s="1359"/>
      <c r="I818" s="1360"/>
      <c r="J818" s="1361"/>
      <c r="K818" s="1362"/>
      <c r="L818" s="1357"/>
      <c r="M818" s="1363"/>
      <c r="N818" s="1363"/>
      <c r="O818" s="1364"/>
    </row>
    <row r="819">
      <c r="A819" s="1346"/>
      <c r="B819" s="1351"/>
      <c r="C819" s="1347"/>
      <c r="D819" s="1351"/>
      <c r="E819" s="1365"/>
      <c r="F819" s="1351"/>
      <c r="G819" s="1351"/>
      <c r="H819" s="1351"/>
      <c r="I819" s="1351"/>
      <c r="J819" s="1351"/>
      <c r="K819" s="1351"/>
      <c r="L819" s="1351"/>
      <c r="M819" s="1347"/>
      <c r="N819" s="1347"/>
      <c r="O819" s="1352"/>
    </row>
    <row r="820">
      <c r="A820" s="1353"/>
      <c r="B820" s="1354"/>
      <c r="C820" s="1355"/>
      <c r="D820" s="1360"/>
      <c r="E820" s="1356"/>
      <c r="F820" s="1357"/>
      <c r="G820" s="1358"/>
      <c r="H820" s="1359"/>
      <c r="I820" s="1360"/>
      <c r="J820" s="1361"/>
      <c r="K820" s="1362"/>
      <c r="L820" s="1357"/>
      <c r="M820" s="1363"/>
      <c r="N820" s="1363"/>
      <c r="O820" s="1364"/>
    </row>
    <row r="821">
      <c r="A821" s="1346"/>
      <c r="B821" s="1351"/>
      <c r="C821" s="1347"/>
      <c r="D821" s="1351"/>
      <c r="E821" s="1365"/>
      <c r="F821" s="1351"/>
      <c r="G821" s="1351"/>
      <c r="H821" s="1351"/>
      <c r="I821" s="1351"/>
      <c r="J821" s="1351"/>
      <c r="K821" s="1351"/>
      <c r="L821" s="1351"/>
      <c r="M821" s="1347"/>
      <c r="N821" s="1347"/>
      <c r="O821" s="1352"/>
    </row>
    <row r="822">
      <c r="A822" s="1353"/>
      <c r="B822" s="1354"/>
      <c r="C822" s="1355"/>
      <c r="D822" s="1360"/>
      <c r="E822" s="1356"/>
      <c r="F822" s="1357"/>
      <c r="G822" s="1358"/>
      <c r="H822" s="1359"/>
      <c r="I822" s="1360"/>
      <c r="J822" s="1361"/>
      <c r="K822" s="1362"/>
      <c r="L822" s="1357"/>
      <c r="M822" s="1363"/>
      <c r="N822" s="1363"/>
      <c r="O822" s="1364"/>
    </row>
    <row r="823">
      <c r="A823" s="1346"/>
      <c r="B823" s="1351"/>
      <c r="C823" s="1347"/>
      <c r="D823" s="1351"/>
      <c r="E823" s="1365"/>
      <c r="F823" s="1351"/>
      <c r="G823" s="1351"/>
      <c r="H823" s="1351"/>
      <c r="I823" s="1351"/>
      <c r="J823" s="1351"/>
      <c r="K823" s="1351"/>
      <c r="L823" s="1351"/>
      <c r="M823" s="1347"/>
      <c r="N823" s="1347"/>
      <c r="O823" s="1352"/>
    </row>
    <row r="824">
      <c r="A824" s="1353"/>
      <c r="B824" s="1354"/>
      <c r="C824" s="1355"/>
      <c r="D824" s="1360"/>
      <c r="E824" s="1356"/>
      <c r="F824" s="1357"/>
      <c r="G824" s="1358"/>
      <c r="H824" s="1359"/>
      <c r="I824" s="1360"/>
      <c r="J824" s="1361"/>
      <c r="K824" s="1362"/>
      <c r="L824" s="1357"/>
      <c r="M824" s="1363"/>
      <c r="N824" s="1363"/>
      <c r="O824" s="1364"/>
    </row>
    <row r="825">
      <c r="A825" s="1346"/>
      <c r="B825" s="1351"/>
      <c r="C825" s="1347"/>
      <c r="D825" s="1351"/>
      <c r="E825" s="1365"/>
      <c r="F825" s="1351"/>
      <c r="G825" s="1351"/>
      <c r="H825" s="1351"/>
      <c r="I825" s="1351"/>
      <c r="J825" s="1351"/>
      <c r="K825" s="1351"/>
      <c r="L825" s="1351"/>
      <c r="M825" s="1347"/>
      <c r="N825" s="1347"/>
      <c r="O825" s="1352"/>
    </row>
    <row r="826">
      <c r="A826" s="1353"/>
      <c r="B826" s="1354"/>
      <c r="C826" s="1355"/>
      <c r="D826" s="1360"/>
      <c r="E826" s="1356"/>
      <c r="F826" s="1357"/>
      <c r="G826" s="1358"/>
      <c r="H826" s="1359"/>
      <c r="I826" s="1360"/>
      <c r="J826" s="1361"/>
      <c r="K826" s="1362"/>
      <c r="L826" s="1357"/>
      <c r="M826" s="1363"/>
      <c r="N826" s="1363"/>
      <c r="O826" s="1364"/>
    </row>
    <row r="827">
      <c r="A827" s="1346"/>
      <c r="B827" s="1351"/>
      <c r="C827" s="1347"/>
      <c r="D827" s="1351"/>
      <c r="E827" s="1365"/>
      <c r="F827" s="1351"/>
      <c r="G827" s="1351"/>
      <c r="H827" s="1351"/>
      <c r="I827" s="1351"/>
      <c r="J827" s="1351"/>
      <c r="K827" s="1351"/>
      <c r="L827" s="1351"/>
      <c r="M827" s="1347"/>
      <c r="N827" s="1347"/>
      <c r="O827" s="1352"/>
    </row>
    <row r="828">
      <c r="A828" s="1353"/>
      <c r="B828" s="1354"/>
      <c r="C828" s="1355"/>
      <c r="D828" s="1360"/>
      <c r="E828" s="1356"/>
      <c r="F828" s="1357"/>
      <c r="G828" s="1358"/>
      <c r="H828" s="1359"/>
      <c r="I828" s="1360"/>
      <c r="J828" s="1361"/>
      <c r="K828" s="1362"/>
      <c r="L828" s="1357"/>
      <c r="M828" s="1363"/>
      <c r="N828" s="1363"/>
      <c r="O828" s="1364"/>
    </row>
    <row r="829">
      <c r="A829" s="1346"/>
      <c r="B829" s="1351"/>
      <c r="C829" s="1347"/>
      <c r="D829" s="1351"/>
      <c r="E829" s="1365"/>
      <c r="F829" s="1351"/>
      <c r="G829" s="1351"/>
      <c r="H829" s="1351"/>
      <c r="I829" s="1351"/>
      <c r="J829" s="1351"/>
      <c r="K829" s="1351"/>
      <c r="L829" s="1351"/>
      <c r="M829" s="1347"/>
      <c r="N829" s="1347"/>
      <c r="O829" s="1352"/>
    </row>
    <row r="830">
      <c r="A830" s="1353"/>
      <c r="B830" s="1354"/>
      <c r="C830" s="1355"/>
      <c r="D830" s="1360"/>
      <c r="E830" s="1356"/>
      <c r="F830" s="1357"/>
      <c r="G830" s="1358"/>
      <c r="H830" s="1359"/>
      <c r="I830" s="1360"/>
      <c r="J830" s="1361"/>
      <c r="K830" s="1362"/>
      <c r="L830" s="1357"/>
      <c r="M830" s="1363"/>
      <c r="N830" s="1363"/>
      <c r="O830" s="1364"/>
    </row>
    <row r="831">
      <c r="A831" s="1346"/>
      <c r="B831" s="1351"/>
      <c r="C831" s="1347"/>
      <c r="D831" s="1351"/>
      <c r="E831" s="1365"/>
      <c r="F831" s="1351"/>
      <c r="G831" s="1351"/>
      <c r="H831" s="1351"/>
      <c r="I831" s="1351"/>
      <c r="J831" s="1351"/>
      <c r="K831" s="1351"/>
      <c r="L831" s="1351"/>
      <c r="M831" s="1347"/>
      <c r="N831" s="1347"/>
      <c r="O831" s="1352"/>
    </row>
    <row r="832">
      <c r="A832" s="1353"/>
      <c r="B832" s="1354"/>
      <c r="C832" s="1355"/>
      <c r="D832" s="1360"/>
      <c r="E832" s="1356"/>
      <c r="F832" s="1357"/>
      <c r="G832" s="1358"/>
      <c r="H832" s="1359"/>
      <c r="I832" s="1360"/>
      <c r="J832" s="1361"/>
      <c r="K832" s="1362"/>
      <c r="L832" s="1357"/>
      <c r="M832" s="1363"/>
      <c r="N832" s="1363"/>
      <c r="O832" s="1364"/>
    </row>
    <row r="833">
      <c r="A833" s="1346"/>
      <c r="B833" s="1351"/>
      <c r="C833" s="1347"/>
      <c r="D833" s="1351"/>
      <c r="E833" s="1365"/>
      <c r="F833" s="1351"/>
      <c r="G833" s="1351"/>
      <c r="H833" s="1351"/>
      <c r="I833" s="1351"/>
      <c r="J833" s="1351"/>
      <c r="K833" s="1351"/>
      <c r="L833" s="1351"/>
      <c r="M833" s="1347"/>
      <c r="N833" s="1347"/>
      <c r="O833" s="1352"/>
    </row>
    <row r="834">
      <c r="A834" s="1353"/>
      <c r="B834" s="1354"/>
      <c r="C834" s="1355"/>
      <c r="D834" s="1360"/>
      <c r="E834" s="1356"/>
      <c r="F834" s="1357"/>
      <c r="G834" s="1358"/>
      <c r="H834" s="1359"/>
      <c r="I834" s="1360"/>
      <c r="J834" s="1361"/>
      <c r="K834" s="1362"/>
      <c r="L834" s="1357"/>
      <c r="M834" s="1363"/>
      <c r="N834" s="1363"/>
      <c r="O834" s="1364"/>
    </row>
    <row r="835">
      <c r="A835" s="1346"/>
      <c r="B835" s="1351"/>
      <c r="C835" s="1347"/>
      <c r="D835" s="1351"/>
      <c r="E835" s="1365"/>
      <c r="F835" s="1351"/>
      <c r="G835" s="1351"/>
      <c r="H835" s="1351"/>
      <c r="I835" s="1351"/>
      <c r="J835" s="1351"/>
      <c r="K835" s="1351"/>
      <c r="L835" s="1351"/>
      <c r="M835" s="1347"/>
      <c r="N835" s="1347"/>
      <c r="O835" s="1352"/>
    </row>
    <row r="836">
      <c r="A836" s="1353"/>
      <c r="B836" s="1354"/>
      <c r="C836" s="1355"/>
      <c r="D836" s="1360"/>
      <c r="E836" s="1356"/>
      <c r="F836" s="1357"/>
      <c r="G836" s="1358"/>
      <c r="H836" s="1359"/>
      <c r="I836" s="1360"/>
      <c r="J836" s="1361"/>
      <c r="K836" s="1362"/>
      <c r="L836" s="1357"/>
      <c r="M836" s="1363"/>
      <c r="N836" s="1363"/>
      <c r="O836" s="1364"/>
    </row>
    <row r="837">
      <c r="A837" s="1346"/>
      <c r="B837" s="1351"/>
      <c r="C837" s="1347"/>
      <c r="D837" s="1351"/>
      <c r="E837" s="1365"/>
      <c r="F837" s="1351"/>
      <c r="G837" s="1351"/>
      <c r="H837" s="1351"/>
      <c r="I837" s="1351"/>
      <c r="J837" s="1351"/>
      <c r="K837" s="1351"/>
      <c r="L837" s="1351"/>
      <c r="M837" s="1347"/>
      <c r="N837" s="1347"/>
      <c r="O837" s="1352"/>
    </row>
    <row r="838">
      <c r="A838" s="1353"/>
      <c r="B838" s="1354"/>
      <c r="C838" s="1355"/>
      <c r="D838" s="1360"/>
      <c r="E838" s="1356"/>
      <c r="F838" s="1357"/>
      <c r="G838" s="1358"/>
      <c r="H838" s="1359"/>
      <c r="I838" s="1360"/>
      <c r="J838" s="1361"/>
      <c r="K838" s="1362"/>
      <c r="L838" s="1357"/>
      <c r="M838" s="1363"/>
      <c r="N838" s="1363"/>
      <c r="O838" s="1364"/>
    </row>
    <row r="839">
      <c r="A839" s="1346"/>
      <c r="B839" s="1351"/>
      <c r="C839" s="1347"/>
      <c r="D839" s="1351"/>
      <c r="E839" s="1365"/>
      <c r="F839" s="1351"/>
      <c r="G839" s="1351"/>
      <c r="H839" s="1351"/>
      <c r="I839" s="1351"/>
      <c r="J839" s="1351"/>
      <c r="K839" s="1351"/>
      <c r="L839" s="1351"/>
      <c r="M839" s="1347"/>
      <c r="N839" s="1347"/>
      <c r="O839" s="1352"/>
    </row>
    <row r="840">
      <c r="A840" s="1353"/>
      <c r="B840" s="1354"/>
      <c r="C840" s="1355"/>
      <c r="D840" s="1360"/>
      <c r="E840" s="1356"/>
      <c r="F840" s="1357"/>
      <c r="G840" s="1358"/>
      <c r="H840" s="1359"/>
      <c r="I840" s="1360"/>
      <c r="J840" s="1361"/>
      <c r="K840" s="1362"/>
      <c r="L840" s="1357"/>
      <c r="M840" s="1363"/>
      <c r="N840" s="1363"/>
      <c r="O840" s="1364"/>
    </row>
    <row r="841">
      <c r="A841" s="1346"/>
      <c r="B841" s="1351"/>
      <c r="C841" s="1347"/>
      <c r="D841" s="1351"/>
      <c r="E841" s="1365"/>
      <c r="F841" s="1351"/>
      <c r="G841" s="1351"/>
      <c r="H841" s="1351"/>
      <c r="I841" s="1351"/>
      <c r="J841" s="1351"/>
      <c r="K841" s="1351"/>
      <c r="L841" s="1351"/>
      <c r="M841" s="1347"/>
      <c r="N841" s="1347"/>
      <c r="O841" s="1352"/>
    </row>
    <row r="842">
      <c r="A842" s="1353"/>
      <c r="B842" s="1354"/>
      <c r="C842" s="1355"/>
      <c r="D842" s="1360"/>
      <c r="E842" s="1356"/>
      <c r="F842" s="1357"/>
      <c r="G842" s="1358"/>
      <c r="H842" s="1359"/>
      <c r="I842" s="1360"/>
      <c r="J842" s="1361"/>
      <c r="K842" s="1362"/>
      <c r="L842" s="1357"/>
      <c r="M842" s="1363"/>
      <c r="N842" s="1363"/>
      <c r="O842" s="1364"/>
    </row>
    <row r="843">
      <c r="A843" s="1346"/>
      <c r="B843" s="1351"/>
      <c r="C843" s="1347"/>
      <c r="D843" s="1351"/>
      <c r="E843" s="1365"/>
      <c r="F843" s="1351"/>
      <c r="G843" s="1351"/>
      <c r="H843" s="1351"/>
      <c r="I843" s="1351"/>
      <c r="J843" s="1351"/>
      <c r="K843" s="1351"/>
      <c r="L843" s="1351"/>
      <c r="M843" s="1347"/>
      <c r="N843" s="1347"/>
      <c r="O843" s="1352"/>
    </row>
    <row r="844">
      <c r="A844" s="1353"/>
      <c r="B844" s="1354"/>
      <c r="C844" s="1355"/>
      <c r="D844" s="1360"/>
      <c r="E844" s="1356"/>
      <c r="F844" s="1357"/>
      <c r="G844" s="1358"/>
      <c r="H844" s="1359"/>
      <c r="I844" s="1360"/>
      <c r="J844" s="1361"/>
      <c r="K844" s="1362"/>
      <c r="L844" s="1357"/>
      <c r="M844" s="1363"/>
      <c r="N844" s="1363"/>
      <c r="O844" s="1364"/>
    </row>
    <row r="845">
      <c r="A845" s="1346"/>
      <c r="B845" s="1351"/>
      <c r="C845" s="1347"/>
      <c r="D845" s="1351"/>
      <c r="E845" s="1365"/>
      <c r="F845" s="1351"/>
      <c r="G845" s="1351"/>
      <c r="H845" s="1351"/>
      <c r="I845" s="1351"/>
      <c r="J845" s="1351"/>
      <c r="K845" s="1351"/>
      <c r="L845" s="1351"/>
      <c r="M845" s="1347"/>
      <c r="N845" s="1347"/>
      <c r="O845" s="1352"/>
    </row>
    <row r="846">
      <c r="A846" s="1353"/>
      <c r="B846" s="1354"/>
      <c r="C846" s="1355"/>
      <c r="D846" s="1360"/>
      <c r="E846" s="1356"/>
      <c r="F846" s="1357"/>
      <c r="G846" s="1358"/>
      <c r="H846" s="1359"/>
      <c r="I846" s="1360"/>
      <c r="J846" s="1361"/>
      <c r="K846" s="1362"/>
      <c r="L846" s="1357"/>
      <c r="M846" s="1363"/>
      <c r="N846" s="1363"/>
      <c r="O846" s="1364"/>
    </row>
    <row r="847">
      <c r="A847" s="1346"/>
      <c r="B847" s="1351"/>
      <c r="C847" s="1347"/>
      <c r="D847" s="1351"/>
      <c r="E847" s="1365"/>
      <c r="F847" s="1351"/>
      <c r="G847" s="1351"/>
      <c r="H847" s="1351"/>
      <c r="I847" s="1351"/>
      <c r="J847" s="1351"/>
      <c r="K847" s="1351"/>
      <c r="L847" s="1351"/>
      <c r="M847" s="1347"/>
      <c r="N847" s="1347"/>
      <c r="O847" s="1352"/>
    </row>
    <row r="848">
      <c r="A848" s="1353"/>
      <c r="B848" s="1354"/>
      <c r="C848" s="1355"/>
      <c r="D848" s="1360"/>
      <c r="E848" s="1356"/>
      <c r="F848" s="1357"/>
      <c r="G848" s="1358"/>
      <c r="H848" s="1359"/>
      <c r="I848" s="1360"/>
      <c r="J848" s="1361"/>
      <c r="K848" s="1362"/>
      <c r="L848" s="1357"/>
      <c r="M848" s="1363"/>
      <c r="N848" s="1363"/>
      <c r="O848" s="1364"/>
    </row>
    <row r="849">
      <c r="A849" s="1346"/>
      <c r="B849" s="1351"/>
      <c r="C849" s="1347"/>
      <c r="D849" s="1351"/>
      <c r="E849" s="1365"/>
      <c r="F849" s="1351"/>
      <c r="G849" s="1351"/>
      <c r="H849" s="1351"/>
      <c r="I849" s="1351"/>
      <c r="J849" s="1351"/>
      <c r="K849" s="1351"/>
      <c r="L849" s="1351"/>
      <c r="M849" s="1347"/>
      <c r="N849" s="1347"/>
      <c r="O849" s="1352"/>
    </row>
    <row r="850">
      <c r="A850" s="1353"/>
      <c r="B850" s="1354"/>
      <c r="C850" s="1355"/>
      <c r="D850" s="1360"/>
      <c r="E850" s="1356"/>
      <c r="F850" s="1357"/>
      <c r="G850" s="1358"/>
      <c r="H850" s="1359"/>
      <c r="I850" s="1360"/>
      <c r="J850" s="1361"/>
      <c r="K850" s="1362"/>
      <c r="L850" s="1357"/>
      <c r="M850" s="1363"/>
      <c r="N850" s="1363"/>
      <c r="O850" s="1364"/>
    </row>
    <row r="851">
      <c r="A851" s="1346"/>
      <c r="B851" s="1351"/>
      <c r="C851" s="1347"/>
      <c r="D851" s="1351"/>
      <c r="E851" s="1365"/>
      <c r="F851" s="1351"/>
      <c r="G851" s="1351"/>
      <c r="H851" s="1351"/>
      <c r="I851" s="1351"/>
      <c r="J851" s="1351"/>
      <c r="K851" s="1351"/>
      <c r="L851" s="1351"/>
      <c r="M851" s="1347"/>
      <c r="N851" s="1347"/>
      <c r="O851" s="1352"/>
    </row>
    <row r="852">
      <c r="A852" s="1353"/>
      <c r="B852" s="1354"/>
      <c r="C852" s="1355"/>
      <c r="D852" s="1360"/>
      <c r="E852" s="1356"/>
      <c r="F852" s="1357"/>
      <c r="G852" s="1358"/>
      <c r="H852" s="1359"/>
      <c r="I852" s="1360"/>
      <c r="J852" s="1361"/>
      <c r="K852" s="1362"/>
      <c r="L852" s="1357"/>
      <c r="M852" s="1363"/>
      <c r="N852" s="1363"/>
      <c r="O852" s="1364"/>
    </row>
    <row r="853">
      <c r="A853" s="1346"/>
      <c r="B853" s="1351"/>
      <c r="C853" s="1347"/>
      <c r="D853" s="1351"/>
      <c r="E853" s="1365"/>
      <c r="F853" s="1351"/>
      <c r="G853" s="1351"/>
      <c r="H853" s="1351"/>
      <c r="I853" s="1351"/>
      <c r="J853" s="1351"/>
      <c r="K853" s="1351"/>
      <c r="L853" s="1351"/>
      <c r="M853" s="1347"/>
      <c r="N853" s="1347"/>
      <c r="O853" s="1352"/>
    </row>
    <row r="854">
      <c r="A854" s="1353"/>
      <c r="B854" s="1354"/>
      <c r="C854" s="1355"/>
      <c r="D854" s="1360"/>
      <c r="E854" s="1356"/>
      <c r="F854" s="1357"/>
      <c r="G854" s="1358"/>
      <c r="H854" s="1359"/>
      <c r="I854" s="1360"/>
      <c r="J854" s="1361"/>
      <c r="K854" s="1362"/>
      <c r="L854" s="1357"/>
      <c r="M854" s="1363"/>
      <c r="N854" s="1363"/>
      <c r="O854" s="1364"/>
    </row>
    <row r="855">
      <c r="A855" s="1346"/>
      <c r="B855" s="1351"/>
      <c r="C855" s="1347"/>
      <c r="D855" s="1351"/>
      <c r="E855" s="1365"/>
      <c r="F855" s="1351"/>
      <c r="G855" s="1351"/>
      <c r="H855" s="1351"/>
      <c r="I855" s="1351"/>
      <c r="J855" s="1351"/>
      <c r="K855" s="1351"/>
      <c r="L855" s="1351"/>
      <c r="M855" s="1347"/>
      <c r="N855" s="1347"/>
      <c r="O855" s="1352"/>
    </row>
    <row r="856">
      <c r="A856" s="1353"/>
      <c r="B856" s="1354"/>
      <c r="C856" s="1355"/>
      <c r="D856" s="1360"/>
      <c r="E856" s="1356"/>
      <c r="F856" s="1357"/>
      <c r="G856" s="1358"/>
      <c r="H856" s="1359"/>
      <c r="I856" s="1360"/>
      <c r="J856" s="1361"/>
      <c r="K856" s="1362"/>
      <c r="L856" s="1357"/>
      <c r="M856" s="1363"/>
      <c r="N856" s="1363"/>
      <c r="O856" s="1364"/>
    </row>
    <row r="857">
      <c r="A857" s="1346"/>
      <c r="B857" s="1351"/>
      <c r="C857" s="1347"/>
      <c r="D857" s="1351"/>
      <c r="E857" s="1365"/>
      <c r="F857" s="1351"/>
      <c r="G857" s="1351"/>
      <c r="H857" s="1351"/>
      <c r="I857" s="1351"/>
      <c r="J857" s="1351"/>
      <c r="K857" s="1351"/>
      <c r="L857" s="1351"/>
      <c r="M857" s="1347"/>
      <c r="N857" s="1347"/>
      <c r="O857" s="1352"/>
    </row>
    <row r="858">
      <c r="A858" s="1353"/>
      <c r="B858" s="1354"/>
      <c r="C858" s="1355"/>
      <c r="D858" s="1360"/>
      <c r="E858" s="1356"/>
      <c r="F858" s="1357"/>
      <c r="G858" s="1358"/>
      <c r="H858" s="1359"/>
      <c r="I858" s="1360"/>
      <c r="J858" s="1361"/>
      <c r="K858" s="1362"/>
      <c r="L858" s="1357"/>
      <c r="M858" s="1363"/>
      <c r="N858" s="1363"/>
      <c r="O858" s="1364"/>
    </row>
    <row r="859">
      <c r="A859" s="1346"/>
      <c r="B859" s="1351"/>
      <c r="C859" s="1347"/>
      <c r="D859" s="1351"/>
      <c r="E859" s="1365"/>
      <c r="F859" s="1351"/>
      <c r="G859" s="1351"/>
      <c r="H859" s="1351"/>
      <c r="I859" s="1351"/>
      <c r="J859" s="1351"/>
      <c r="K859" s="1351"/>
      <c r="L859" s="1351"/>
      <c r="M859" s="1347"/>
      <c r="N859" s="1347"/>
      <c r="O859" s="1352"/>
    </row>
    <row r="860">
      <c r="A860" s="1353"/>
      <c r="B860" s="1354"/>
      <c r="C860" s="1355"/>
      <c r="D860" s="1360"/>
      <c r="E860" s="1356"/>
      <c r="F860" s="1357"/>
      <c r="G860" s="1358"/>
      <c r="H860" s="1359"/>
      <c r="I860" s="1360"/>
      <c r="J860" s="1361"/>
      <c r="K860" s="1362"/>
      <c r="L860" s="1357"/>
      <c r="M860" s="1363"/>
      <c r="N860" s="1363"/>
      <c r="O860" s="1364"/>
    </row>
    <row r="861">
      <c r="A861" s="1346"/>
      <c r="B861" s="1351"/>
      <c r="C861" s="1347"/>
      <c r="D861" s="1351"/>
      <c r="E861" s="1365"/>
      <c r="F861" s="1351"/>
      <c r="G861" s="1351"/>
      <c r="H861" s="1351"/>
      <c r="I861" s="1351"/>
      <c r="J861" s="1351"/>
      <c r="K861" s="1351"/>
      <c r="L861" s="1351"/>
      <c r="M861" s="1347"/>
      <c r="N861" s="1347"/>
      <c r="O861" s="1352"/>
    </row>
    <row r="862">
      <c r="A862" s="1353"/>
      <c r="B862" s="1354"/>
      <c r="C862" s="1355"/>
      <c r="D862" s="1360"/>
      <c r="E862" s="1356"/>
      <c r="F862" s="1357"/>
      <c r="G862" s="1358"/>
      <c r="H862" s="1359"/>
      <c r="I862" s="1360"/>
      <c r="J862" s="1361"/>
      <c r="K862" s="1362"/>
      <c r="L862" s="1357"/>
      <c r="M862" s="1363"/>
      <c r="N862" s="1363"/>
      <c r="O862" s="1364"/>
    </row>
    <row r="863">
      <c r="A863" s="1346"/>
      <c r="B863" s="1351"/>
      <c r="C863" s="1347"/>
      <c r="D863" s="1351"/>
      <c r="E863" s="1365"/>
      <c r="F863" s="1351"/>
      <c r="G863" s="1351"/>
      <c r="H863" s="1351"/>
      <c r="I863" s="1351"/>
      <c r="J863" s="1351"/>
      <c r="K863" s="1351"/>
      <c r="L863" s="1351"/>
      <c r="M863" s="1347"/>
      <c r="N863" s="1347"/>
      <c r="O863" s="1352"/>
    </row>
    <row r="864">
      <c r="A864" s="1353"/>
      <c r="B864" s="1354"/>
      <c r="C864" s="1355"/>
      <c r="D864" s="1360"/>
      <c r="E864" s="1356"/>
      <c r="F864" s="1357"/>
      <c r="G864" s="1358"/>
      <c r="H864" s="1359"/>
      <c r="I864" s="1360"/>
      <c r="J864" s="1361"/>
      <c r="K864" s="1362"/>
      <c r="L864" s="1357"/>
      <c r="M864" s="1363"/>
      <c r="N864" s="1363"/>
      <c r="O864" s="1364"/>
    </row>
    <row r="865">
      <c r="A865" s="1346"/>
      <c r="B865" s="1351"/>
      <c r="C865" s="1347"/>
      <c r="D865" s="1351"/>
      <c r="E865" s="1365"/>
      <c r="F865" s="1351"/>
      <c r="G865" s="1351"/>
      <c r="H865" s="1351"/>
      <c r="I865" s="1351"/>
      <c r="J865" s="1351"/>
      <c r="K865" s="1351"/>
      <c r="L865" s="1351"/>
      <c r="M865" s="1347"/>
      <c r="N865" s="1347"/>
      <c r="O865" s="1352"/>
    </row>
    <row r="866">
      <c r="A866" s="1353"/>
      <c r="B866" s="1354"/>
      <c r="C866" s="1355"/>
      <c r="D866" s="1360"/>
      <c r="E866" s="1356"/>
      <c r="F866" s="1357"/>
      <c r="G866" s="1358"/>
      <c r="H866" s="1359"/>
      <c r="I866" s="1360"/>
      <c r="J866" s="1361"/>
      <c r="K866" s="1362"/>
      <c r="L866" s="1357"/>
      <c r="M866" s="1363"/>
      <c r="N866" s="1363"/>
      <c r="O866" s="1364"/>
    </row>
    <row r="867">
      <c r="A867" s="1346"/>
      <c r="B867" s="1351"/>
      <c r="C867" s="1347"/>
      <c r="D867" s="1351"/>
      <c r="E867" s="1365"/>
      <c r="F867" s="1351"/>
      <c r="G867" s="1351"/>
      <c r="H867" s="1351"/>
      <c r="I867" s="1351"/>
      <c r="J867" s="1351"/>
      <c r="K867" s="1351"/>
      <c r="L867" s="1351"/>
      <c r="M867" s="1347"/>
      <c r="N867" s="1347"/>
      <c r="O867" s="1352"/>
    </row>
    <row r="868">
      <c r="A868" s="1353"/>
      <c r="B868" s="1354"/>
      <c r="C868" s="1355"/>
      <c r="D868" s="1360"/>
      <c r="E868" s="1356"/>
      <c r="F868" s="1357"/>
      <c r="G868" s="1358"/>
      <c r="H868" s="1359"/>
      <c r="I868" s="1360"/>
      <c r="J868" s="1361"/>
      <c r="K868" s="1362"/>
      <c r="L868" s="1357"/>
      <c r="M868" s="1363"/>
      <c r="N868" s="1363"/>
      <c r="O868" s="1364"/>
    </row>
    <row r="869">
      <c r="A869" s="1346"/>
      <c r="B869" s="1351"/>
      <c r="C869" s="1347"/>
      <c r="D869" s="1351"/>
      <c r="E869" s="1365"/>
      <c r="F869" s="1351"/>
      <c r="G869" s="1351"/>
      <c r="H869" s="1351"/>
      <c r="I869" s="1351"/>
      <c r="J869" s="1351"/>
      <c r="K869" s="1351"/>
      <c r="L869" s="1351"/>
      <c r="M869" s="1347"/>
      <c r="N869" s="1347"/>
      <c r="O869" s="1352"/>
    </row>
    <row r="870">
      <c r="A870" s="1353"/>
      <c r="B870" s="1354"/>
      <c r="C870" s="1355"/>
      <c r="D870" s="1360"/>
      <c r="E870" s="1356"/>
      <c r="F870" s="1357"/>
      <c r="G870" s="1358"/>
      <c r="H870" s="1359"/>
      <c r="I870" s="1360"/>
      <c r="J870" s="1361"/>
      <c r="K870" s="1362"/>
      <c r="L870" s="1357"/>
      <c r="M870" s="1363"/>
      <c r="N870" s="1363"/>
      <c r="O870" s="1364"/>
    </row>
    <row r="871">
      <c r="A871" s="1346"/>
      <c r="B871" s="1351"/>
      <c r="C871" s="1347"/>
      <c r="D871" s="1351"/>
      <c r="E871" s="1365"/>
      <c r="F871" s="1351"/>
      <c r="G871" s="1351"/>
      <c r="H871" s="1351"/>
      <c r="I871" s="1351"/>
      <c r="J871" s="1351"/>
      <c r="K871" s="1351"/>
      <c r="L871" s="1351"/>
      <c r="M871" s="1347"/>
      <c r="N871" s="1347"/>
      <c r="O871" s="1352"/>
    </row>
    <row r="872">
      <c r="A872" s="1353"/>
      <c r="B872" s="1354"/>
      <c r="C872" s="1355"/>
      <c r="D872" s="1360"/>
      <c r="E872" s="1356"/>
      <c r="F872" s="1357"/>
      <c r="G872" s="1358"/>
      <c r="H872" s="1359"/>
      <c r="I872" s="1360"/>
      <c r="J872" s="1361"/>
      <c r="K872" s="1362"/>
      <c r="L872" s="1357"/>
      <c r="M872" s="1363"/>
      <c r="N872" s="1363"/>
      <c r="O872" s="1364"/>
    </row>
    <row r="873">
      <c r="A873" s="1346"/>
      <c r="B873" s="1351"/>
      <c r="C873" s="1347"/>
      <c r="D873" s="1351"/>
      <c r="E873" s="1365"/>
      <c r="F873" s="1351"/>
      <c r="G873" s="1351"/>
      <c r="H873" s="1351"/>
      <c r="I873" s="1351"/>
      <c r="J873" s="1351"/>
      <c r="K873" s="1351"/>
      <c r="L873" s="1351"/>
      <c r="M873" s="1347"/>
      <c r="N873" s="1347"/>
      <c r="O873" s="1352"/>
    </row>
    <row r="874">
      <c r="A874" s="1353"/>
      <c r="B874" s="1354"/>
      <c r="C874" s="1355"/>
      <c r="D874" s="1360"/>
      <c r="E874" s="1356"/>
      <c r="F874" s="1357"/>
      <c r="G874" s="1358"/>
      <c r="H874" s="1359"/>
      <c r="I874" s="1360"/>
      <c r="J874" s="1361"/>
      <c r="K874" s="1362"/>
      <c r="L874" s="1357"/>
      <c r="M874" s="1363"/>
      <c r="N874" s="1363"/>
      <c r="O874" s="1364"/>
    </row>
    <row r="875">
      <c r="A875" s="1346"/>
      <c r="B875" s="1351"/>
      <c r="C875" s="1347"/>
      <c r="D875" s="1351"/>
      <c r="E875" s="1365"/>
      <c r="F875" s="1351"/>
      <c r="G875" s="1351"/>
      <c r="H875" s="1351"/>
      <c r="I875" s="1351"/>
      <c r="J875" s="1351"/>
      <c r="K875" s="1351"/>
      <c r="L875" s="1351"/>
      <c r="M875" s="1347"/>
      <c r="N875" s="1347"/>
      <c r="O875" s="1352"/>
    </row>
    <row r="876">
      <c r="A876" s="1353"/>
      <c r="B876" s="1354"/>
      <c r="C876" s="1355"/>
      <c r="D876" s="1360"/>
      <c r="E876" s="1356"/>
      <c r="F876" s="1357"/>
      <c r="G876" s="1358"/>
      <c r="H876" s="1359"/>
      <c r="I876" s="1360"/>
      <c r="J876" s="1361"/>
      <c r="K876" s="1362"/>
      <c r="L876" s="1357"/>
      <c r="M876" s="1363"/>
      <c r="N876" s="1363"/>
      <c r="O876" s="1364"/>
    </row>
    <row r="877">
      <c r="A877" s="1346"/>
      <c r="B877" s="1351"/>
      <c r="C877" s="1347"/>
      <c r="D877" s="1351"/>
      <c r="E877" s="1365"/>
      <c r="F877" s="1351"/>
      <c r="G877" s="1351"/>
      <c r="H877" s="1351"/>
      <c r="I877" s="1351"/>
      <c r="J877" s="1351"/>
      <c r="K877" s="1351"/>
      <c r="L877" s="1351"/>
      <c r="M877" s="1347"/>
      <c r="N877" s="1347"/>
      <c r="O877" s="1352"/>
    </row>
    <row r="878">
      <c r="A878" s="1353"/>
      <c r="B878" s="1354"/>
      <c r="C878" s="1355"/>
      <c r="D878" s="1360"/>
      <c r="E878" s="1356"/>
      <c r="F878" s="1357"/>
      <c r="G878" s="1358"/>
      <c r="H878" s="1359"/>
      <c r="I878" s="1360"/>
      <c r="J878" s="1361"/>
      <c r="K878" s="1362"/>
      <c r="L878" s="1357"/>
      <c r="M878" s="1363"/>
      <c r="N878" s="1363"/>
      <c r="O878" s="1364"/>
    </row>
    <row r="879">
      <c r="A879" s="1346"/>
      <c r="B879" s="1351"/>
      <c r="C879" s="1347"/>
      <c r="D879" s="1351"/>
      <c r="E879" s="1365"/>
      <c r="F879" s="1351"/>
      <c r="G879" s="1351"/>
      <c r="H879" s="1351"/>
      <c r="I879" s="1351"/>
      <c r="J879" s="1351"/>
      <c r="K879" s="1351"/>
      <c r="L879" s="1351"/>
      <c r="M879" s="1347"/>
      <c r="N879" s="1347"/>
      <c r="O879" s="1352"/>
    </row>
    <row r="880">
      <c r="A880" s="1353"/>
      <c r="B880" s="1354"/>
      <c r="C880" s="1355"/>
      <c r="D880" s="1360"/>
      <c r="E880" s="1356"/>
      <c r="F880" s="1357"/>
      <c r="G880" s="1358"/>
      <c r="H880" s="1359"/>
      <c r="I880" s="1360"/>
      <c r="J880" s="1361"/>
      <c r="K880" s="1362"/>
      <c r="L880" s="1357"/>
      <c r="M880" s="1363"/>
      <c r="N880" s="1363"/>
      <c r="O880" s="1364"/>
    </row>
    <row r="881">
      <c r="A881" s="1346"/>
      <c r="B881" s="1351"/>
      <c r="C881" s="1347"/>
      <c r="D881" s="1351"/>
      <c r="E881" s="1365"/>
      <c r="F881" s="1351"/>
      <c r="G881" s="1351"/>
      <c r="H881" s="1351"/>
      <c r="I881" s="1351"/>
      <c r="J881" s="1351"/>
      <c r="K881" s="1351"/>
      <c r="L881" s="1351"/>
      <c r="M881" s="1347"/>
      <c r="N881" s="1347"/>
      <c r="O881" s="1352"/>
    </row>
    <row r="882">
      <c r="A882" s="1353"/>
      <c r="B882" s="1354"/>
      <c r="C882" s="1355"/>
      <c r="D882" s="1360"/>
      <c r="E882" s="1356"/>
      <c r="F882" s="1357"/>
      <c r="G882" s="1358"/>
      <c r="H882" s="1359"/>
      <c r="I882" s="1360"/>
      <c r="J882" s="1361"/>
      <c r="K882" s="1362"/>
      <c r="L882" s="1357"/>
      <c r="M882" s="1363"/>
      <c r="N882" s="1363"/>
      <c r="O882" s="1364"/>
    </row>
    <row r="883">
      <c r="A883" s="1346"/>
      <c r="B883" s="1351"/>
      <c r="C883" s="1347"/>
      <c r="D883" s="1351"/>
      <c r="E883" s="1365"/>
      <c r="F883" s="1351"/>
      <c r="G883" s="1351"/>
      <c r="H883" s="1351"/>
      <c r="I883" s="1351"/>
      <c r="J883" s="1351"/>
      <c r="K883" s="1351"/>
      <c r="L883" s="1351"/>
      <c r="M883" s="1347"/>
      <c r="N883" s="1347"/>
      <c r="O883" s="1352"/>
    </row>
    <row r="884">
      <c r="A884" s="1353"/>
      <c r="B884" s="1354"/>
      <c r="C884" s="1355"/>
      <c r="D884" s="1360"/>
      <c r="E884" s="1356"/>
      <c r="F884" s="1357"/>
      <c r="G884" s="1358"/>
      <c r="H884" s="1359"/>
      <c r="I884" s="1360"/>
      <c r="J884" s="1361"/>
      <c r="K884" s="1362"/>
      <c r="L884" s="1357"/>
      <c r="M884" s="1363"/>
      <c r="N884" s="1363"/>
      <c r="O884" s="1364"/>
    </row>
    <row r="885">
      <c r="A885" s="1346"/>
      <c r="B885" s="1351"/>
      <c r="C885" s="1347"/>
      <c r="D885" s="1351"/>
      <c r="E885" s="1365"/>
      <c r="F885" s="1351"/>
      <c r="G885" s="1351"/>
      <c r="H885" s="1351"/>
      <c r="I885" s="1351"/>
      <c r="J885" s="1351"/>
      <c r="K885" s="1351"/>
      <c r="L885" s="1351"/>
      <c r="M885" s="1347"/>
      <c r="N885" s="1347"/>
      <c r="O885" s="1352"/>
    </row>
    <row r="886">
      <c r="A886" s="1353"/>
      <c r="B886" s="1354"/>
      <c r="C886" s="1355"/>
      <c r="D886" s="1360"/>
      <c r="E886" s="1356"/>
      <c r="F886" s="1357"/>
      <c r="G886" s="1358"/>
      <c r="H886" s="1359"/>
      <c r="I886" s="1360"/>
      <c r="J886" s="1361"/>
      <c r="K886" s="1362"/>
      <c r="L886" s="1357"/>
      <c r="M886" s="1363"/>
      <c r="N886" s="1363"/>
      <c r="O886" s="1364"/>
    </row>
    <row r="887">
      <c r="A887" s="1346"/>
      <c r="B887" s="1351"/>
      <c r="C887" s="1347"/>
      <c r="D887" s="1351"/>
      <c r="E887" s="1365"/>
      <c r="F887" s="1351"/>
      <c r="G887" s="1351"/>
      <c r="H887" s="1351"/>
      <c r="I887" s="1351"/>
      <c r="J887" s="1351"/>
      <c r="K887" s="1351"/>
      <c r="L887" s="1351"/>
      <c r="M887" s="1347"/>
      <c r="N887" s="1347"/>
      <c r="O887" s="1352"/>
    </row>
    <row r="888">
      <c r="A888" s="1353"/>
      <c r="B888" s="1354"/>
      <c r="C888" s="1355"/>
      <c r="D888" s="1360"/>
      <c r="E888" s="1356"/>
      <c r="F888" s="1357"/>
      <c r="G888" s="1358"/>
      <c r="H888" s="1359"/>
      <c r="I888" s="1360"/>
      <c r="J888" s="1361"/>
      <c r="K888" s="1362"/>
      <c r="L888" s="1357"/>
      <c r="M888" s="1363"/>
      <c r="N888" s="1363"/>
      <c r="O888" s="1364"/>
    </row>
    <row r="889">
      <c r="A889" s="1346"/>
      <c r="B889" s="1351"/>
      <c r="C889" s="1347"/>
      <c r="D889" s="1351"/>
      <c r="E889" s="1365"/>
      <c r="F889" s="1351"/>
      <c r="G889" s="1351"/>
      <c r="H889" s="1351"/>
      <c r="I889" s="1351"/>
      <c r="J889" s="1351"/>
      <c r="K889" s="1351"/>
      <c r="L889" s="1351"/>
      <c r="M889" s="1347"/>
      <c r="N889" s="1347"/>
      <c r="O889" s="1352"/>
    </row>
    <row r="890">
      <c r="A890" s="1353"/>
      <c r="B890" s="1354"/>
      <c r="C890" s="1355"/>
      <c r="D890" s="1360"/>
      <c r="E890" s="1356"/>
      <c r="F890" s="1357"/>
      <c r="G890" s="1358"/>
      <c r="H890" s="1359"/>
      <c r="I890" s="1360"/>
      <c r="J890" s="1361"/>
      <c r="K890" s="1362"/>
      <c r="L890" s="1357"/>
      <c r="M890" s="1363"/>
      <c r="N890" s="1363"/>
      <c r="O890" s="1364"/>
    </row>
    <row r="891">
      <c r="A891" s="1346"/>
      <c r="B891" s="1351"/>
      <c r="C891" s="1347"/>
      <c r="D891" s="1351"/>
      <c r="E891" s="1365"/>
      <c r="F891" s="1351"/>
      <c r="G891" s="1351"/>
      <c r="H891" s="1351"/>
      <c r="I891" s="1351"/>
      <c r="J891" s="1351"/>
      <c r="K891" s="1351"/>
      <c r="L891" s="1351"/>
      <c r="M891" s="1347"/>
      <c r="N891" s="1347"/>
      <c r="O891" s="1352"/>
    </row>
    <row r="892">
      <c r="A892" s="1353"/>
      <c r="B892" s="1354"/>
      <c r="C892" s="1355"/>
      <c r="D892" s="1360"/>
      <c r="E892" s="1356"/>
      <c r="F892" s="1357"/>
      <c r="G892" s="1358"/>
      <c r="H892" s="1359"/>
      <c r="I892" s="1360"/>
      <c r="J892" s="1361"/>
      <c r="K892" s="1362"/>
      <c r="L892" s="1357"/>
      <c r="M892" s="1363"/>
      <c r="N892" s="1363"/>
      <c r="O892" s="1364"/>
    </row>
    <row r="893">
      <c r="A893" s="1346"/>
      <c r="B893" s="1351"/>
      <c r="C893" s="1347"/>
      <c r="D893" s="1351"/>
      <c r="E893" s="1365"/>
      <c r="F893" s="1351"/>
      <c r="G893" s="1351"/>
      <c r="H893" s="1351"/>
      <c r="I893" s="1351"/>
      <c r="J893" s="1351"/>
      <c r="K893" s="1351"/>
      <c r="L893" s="1351"/>
      <c r="M893" s="1347"/>
      <c r="N893" s="1347"/>
      <c r="O893" s="1352"/>
    </row>
    <row r="894">
      <c r="A894" s="1353"/>
      <c r="B894" s="1354"/>
      <c r="C894" s="1355"/>
      <c r="D894" s="1360"/>
      <c r="E894" s="1356"/>
      <c r="F894" s="1357"/>
      <c r="G894" s="1358"/>
      <c r="H894" s="1359"/>
      <c r="I894" s="1360"/>
      <c r="J894" s="1361"/>
      <c r="K894" s="1362"/>
      <c r="L894" s="1357"/>
      <c r="M894" s="1363"/>
      <c r="N894" s="1363"/>
      <c r="O894" s="1364"/>
    </row>
    <row r="895">
      <c r="A895" s="1346"/>
      <c r="B895" s="1351"/>
      <c r="C895" s="1347"/>
      <c r="D895" s="1351"/>
      <c r="E895" s="1365"/>
      <c r="F895" s="1351"/>
      <c r="G895" s="1351"/>
      <c r="H895" s="1351"/>
      <c r="I895" s="1351"/>
      <c r="J895" s="1351"/>
      <c r="K895" s="1351"/>
      <c r="L895" s="1351"/>
      <c r="M895" s="1347"/>
      <c r="N895" s="1347"/>
      <c r="O895" s="1352"/>
    </row>
    <row r="896">
      <c r="A896" s="1353"/>
      <c r="B896" s="1354"/>
      <c r="C896" s="1355"/>
      <c r="D896" s="1360"/>
      <c r="E896" s="1356"/>
      <c r="F896" s="1357"/>
      <c r="G896" s="1358"/>
      <c r="H896" s="1359"/>
      <c r="I896" s="1360"/>
      <c r="J896" s="1361"/>
      <c r="K896" s="1362"/>
      <c r="L896" s="1357"/>
      <c r="M896" s="1363"/>
      <c r="N896" s="1363"/>
      <c r="O896" s="1364"/>
    </row>
    <row r="897">
      <c r="A897" s="1346"/>
      <c r="B897" s="1351"/>
      <c r="C897" s="1347"/>
      <c r="D897" s="1351"/>
      <c r="E897" s="1365"/>
      <c r="F897" s="1351"/>
      <c r="G897" s="1351"/>
      <c r="H897" s="1351"/>
      <c r="I897" s="1351"/>
      <c r="J897" s="1351"/>
      <c r="K897" s="1351"/>
      <c r="L897" s="1351"/>
      <c r="M897" s="1347"/>
      <c r="N897" s="1347"/>
      <c r="O897" s="1352"/>
    </row>
    <row r="898">
      <c r="A898" s="1353"/>
      <c r="B898" s="1354"/>
      <c r="C898" s="1355"/>
      <c r="D898" s="1360"/>
      <c r="E898" s="1356"/>
      <c r="F898" s="1357"/>
      <c r="G898" s="1358"/>
      <c r="H898" s="1359"/>
      <c r="I898" s="1360"/>
      <c r="J898" s="1361"/>
      <c r="K898" s="1362"/>
      <c r="L898" s="1357"/>
      <c r="M898" s="1363"/>
      <c r="N898" s="1363"/>
      <c r="O898" s="1364"/>
    </row>
    <row r="899">
      <c r="A899" s="1346"/>
      <c r="B899" s="1351"/>
      <c r="C899" s="1347"/>
      <c r="D899" s="1351"/>
      <c r="E899" s="1365"/>
      <c r="F899" s="1351"/>
      <c r="G899" s="1351"/>
      <c r="H899" s="1351"/>
      <c r="I899" s="1351"/>
      <c r="J899" s="1351"/>
      <c r="K899" s="1351"/>
      <c r="L899" s="1351"/>
      <c r="M899" s="1347"/>
      <c r="N899" s="1347"/>
      <c r="O899" s="1352"/>
    </row>
    <row r="900">
      <c r="A900" s="1353"/>
      <c r="B900" s="1354"/>
      <c r="C900" s="1355"/>
      <c r="D900" s="1360"/>
      <c r="E900" s="1356"/>
      <c r="F900" s="1357"/>
      <c r="G900" s="1358"/>
      <c r="H900" s="1359"/>
      <c r="I900" s="1360"/>
      <c r="J900" s="1361"/>
      <c r="K900" s="1362"/>
      <c r="L900" s="1357"/>
      <c r="M900" s="1363"/>
      <c r="N900" s="1363"/>
      <c r="O900" s="1364"/>
    </row>
    <row r="901">
      <c r="A901" s="1346"/>
      <c r="B901" s="1351"/>
      <c r="C901" s="1347"/>
      <c r="D901" s="1351"/>
      <c r="E901" s="1365"/>
      <c r="F901" s="1351"/>
      <c r="G901" s="1351"/>
      <c r="H901" s="1351"/>
      <c r="I901" s="1351"/>
      <c r="J901" s="1351"/>
      <c r="K901" s="1351"/>
      <c r="L901" s="1351"/>
      <c r="M901" s="1347"/>
      <c r="N901" s="1347"/>
      <c r="O901" s="1352"/>
    </row>
    <row r="902">
      <c r="A902" s="1353"/>
      <c r="B902" s="1354"/>
      <c r="C902" s="1355"/>
      <c r="D902" s="1360"/>
      <c r="E902" s="1356"/>
      <c r="F902" s="1357"/>
      <c r="G902" s="1358"/>
      <c r="H902" s="1359"/>
      <c r="I902" s="1360"/>
      <c r="J902" s="1361"/>
      <c r="K902" s="1362"/>
      <c r="L902" s="1357"/>
      <c r="M902" s="1363"/>
      <c r="N902" s="1363"/>
      <c r="O902" s="1364"/>
    </row>
    <row r="903">
      <c r="A903" s="1346"/>
      <c r="B903" s="1351"/>
      <c r="C903" s="1347"/>
      <c r="D903" s="1351"/>
      <c r="E903" s="1365"/>
      <c r="F903" s="1351"/>
      <c r="G903" s="1351"/>
      <c r="H903" s="1351"/>
      <c r="I903" s="1351"/>
      <c r="J903" s="1351"/>
      <c r="K903" s="1351"/>
      <c r="L903" s="1351"/>
      <c r="M903" s="1347"/>
      <c r="N903" s="1347"/>
      <c r="O903" s="1352"/>
    </row>
    <row r="904">
      <c r="A904" s="1353"/>
      <c r="B904" s="1354"/>
      <c r="C904" s="1355"/>
      <c r="D904" s="1360"/>
      <c r="E904" s="1356"/>
      <c r="F904" s="1357"/>
      <c r="G904" s="1358"/>
      <c r="H904" s="1359"/>
      <c r="I904" s="1360"/>
      <c r="J904" s="1361"/>
      <c r="K904" s="1362"/>
      <c r="L904" s="1357"/>
      <c r="M904" s="1363"/>
      <c r="N904" s="1363"/>
      <c r="O904" s="1364"/>
    </row>
    <row r="905">
      <c r="A905" s="1346"/>
      <c r="B905" s="1351"/>
      <c r="C905" s="1347"/>
      <c r="D905" s="1351"/>
      <c r="E905" s="1365"/>
      <c r="F905" s="1351"/>
      <c r="G905" s="1351"/>
      <c r="H905" s="1351"/>
      <c r="I905" s="1351"/>
      <c r="J905" s="1351"/>
      <c r="K905" s="1351"/>
      <c r="L905" s="1351"/>
      <c r="M905" s="1347"/>
      <c r="N905" s="1347"/>
      <c r="O905" s="1352"/>
    </row>
    <row r="906">
      <c r="A906" s="1353"/>
      <c r="B906" s="1354"/>
      <c r="C906" s="1355"/>
      <c r="D906" s="1360"/>
      <c r="E906" s="1356"/>
      <c r="F906" s="1357"/>
      <c r="G906" s="1358"/>
      <c r="H906" s="1359"/>
      <c r="I906" s="1360"/>
      <c r="J906" s="1361"/>
      <c r="K906" s="1362"/>
      <c r="L906" s="1357"/>
      <c r="M906" s="1363"/>
      <c r="N906" s="1363"/>
      <c r="O906" s="1364"/>
    </row>
    <row r="907">
      <c r="A907" s="1346"/>
      <c r="B907" s="1351"/>
      <c r="C907" s="1347"/>
      <c r="D907" s="1351"/>
      <c r="E907" s="1365"/>
      <c r="F907" s="1351"/>
      <c r="G907" s="1351"/>
      <c r="H907" s="1351"/>
      <c r="I907" s="1351"/>
      <c r="J907" s="1351"/>
      <c r="K907" s="1351"/>
      <c r="L907" s="1351"/>
      <c r="M907" s="1347"/>
      <c r="N907" s="1347"/>
      <c r="O907" s="1352"/>
    </row>
    <row r="908">
      <c r="A908" s="1353"/>
      <c r="B908" s="1354"/>
      <c r="C908" s="1355"/>
      <c r="D908" s="1360"/>
      <c r="E908" s="1356"/>
      <c r="F908" s="1357"/>
      <c r="G908" s="1358"/>
      <c r="H908" s="1359"/>
      <c r="I908" s="1360"/>
      <c r="J908" s="1361"/>
      <c r="K908" s="1362"/>
      <c r="L908" s="1357"/>
      <c r="M908" s="1363"/>
      <c r="N908" s="1363"/>
      <c r="O908" s="1364"/>
    </row>
    <row r="909">
      <c r="A909" s="1346"/>
      <c r="B909" s="1351"/>
      <c r="C909" s="1347"/>
      <c r="D909" s="1351"/>
      <c r="E909" s="1365"/>
      <c r="F909" s="1351"/>
      <c r="G909" s="1351"/>
      <c r="H909" s="1351"/>
      <c r="I909" s="1351"/>
      <c r="J909" s="1351"/>
      <c r="K909" s="1351"/>
      <c r="L909" s="1351"/>
      <c r="M909" s="1347"/>
      <c r="N909" s="1347"/>
      <c r="O909" s="1352"/>
    </row>
    <row r="910">
      <c r="A910" s="1353"/>
      <c r="B910" s="1354"/>
      <c r="C910" s="1355"/>
      <c r="D910" s="1360"/>
      <c r="E910" s="1356"/>
      <c r="F910" s="1357"/>
      <c r="G910" s="1358"/>
      <c r="H910" s="1359"/>
      <c r="I910" s="1360"/>
      <c r="J910" s="1361"/>
      <c r="K910" s="1362"/>
      <c r="L910" s="1357"/>
      <c r="M910" s="1363"/>
      <c r="N910" s="1363"/>
      <c r="O910" s="1364"/>
    </row>
    <row r="911">
      <c r="A911" s="1346"/>
      <c r="B911" s="1351"/>
      <c r="C911" s="1347"/>
      <c r="D911" s="1351"/>
      <c r="E911" s="1365"/>
      <c r="F911" s="1351"/>
      <c r="G911" s="1351"/>
      <c r="H911" s="1351"/>
      <c r="I911" s="1351"/>
      <c r="J911" s="1351"/>
      <c r="K911" s="1351"/>
      <c r="L911" s="1351"/>
      <c r="M911" s="1347"/>
      <c r="N911" s="1347"/>
      <c r="O911" s="1352"/>
    </row>
    <row r="912">
      <c r="A912" s="1353"/>
      <c r="B912" s="1354"/>
      <c r="C912" s="1355"/>
      <c r="D912" s="1360"/>
      <c r="E912" s="1356"/>
      <c r="F912" s="1357"/>
      <c r="G912" s="1358"/>
      <c r="H912" s="1359"/>
      <c r="I912" s="1360"/>
      <c r="J912" s="1361"/>
      <c r="K912" s="1362"/>
      <c r="L912" s="1357"/>
      <c r="M912" s="1363"/>
      <c r="N912" s="1363"/>
      <c r="O912" s="1364"/>
    </row>
    <row r="913">
      <c r="A913" s="1346"/>
      <c r="B913" s="1351"/>
      <c r="C913" s="1347"/>
      <c r="D913" s="1351"/>
      <c r="E913" s="1365"/>
      <c r="F913" s="1351"/>
      <c r="G913" s="1351"/>
      <c r="H913" s="1351"/>
      <c r="I913" s="1351"/>
      <c r="J913" s="1351"/>
      <c r="K913" s="1351"/>
      <c r="L913" s="1351"/>
      <c r="M913" s="1347"/>
      <c r="N913" s="1347"/>
      <c r="O913" s="1352"/>
    </row>
    <row r="914">
      <c r="A914" s="1353"/>
      <c r="B914" s="1354"/>
      <c r="C914" s="1355"/>
      <c r="D914" s="1360"/>
      <c r="E914" s="1356"/>
      <c r="F914" s="1357"/>
      <c r="G914" s="1358"/>
      <c r="H914" s="1359"/>
      <c r="I914" s="1360"/>
      <c r="J914" s="1361"/>
      <c r="K914" s="1362"/>
      <c r="L914" s="1357"/>
      <c r="M914" s="1363"/>
      <c r="N914" s="1363"/>
      <c r="O914" s="1364"/>
    </row>
    <row r="915">
      <c r="A915" s="1346"/>
      <c r="B915" s="1351"/>
      <c r="C915" s="1347"/>
      <c r="D915" s="1351"/>
      <c r="E915" s="1365"/>
      <c r="F915" s="1351"/>
      <c r="G915" s="1351"/>
      <c r="H915" s="1351"/>
      <c r="I915" s="1351"/>
      <c r="J915" s="1351"/>
      <c r="K915" s="1351"/>
      <c r="L915" s="1351"/>
      <c r="M915" s="1347"/>
      <c r="N915" s="1347"/>
      <c r="O915" s="1352"/>
    </row>
    <row r="916">
      <c r="A916" s="1353"/>
      <c r="B916" s="1354"/>
      <c r="C916" s="1355"/>
      <c r="D916" s="1360"/>
      <c r="E916" s="1356"/>
      <c r="F916" s="1357"/>
      <c r="G916" s="1358"/>
      <c r="H916" s="1359"/>
      <c r="I916" s="1360"/>
      <c r="J916" s="1361"/>
      <c r="K916" s="1362"/>
      <c r="L916" s="1357"/>
      <c r="M916" s="1363"/>
      <c r="N916" s="1363"/>
      <c r="O916" s="1364"/>
    </row>
    <row r="917">
      <c r="A917" s="1346"/>
      <c r="B917" s="1351"/>
      <c r="C917" s="1347"/>
      <c r="D917" s="1351"/>
      <c r="E917" s="1365"/>
      <c r="F917" s="1351"/>
      <c r="G917" s="1351"/>
      <c r="H917" s="1351"/>
      <c r="I917" s="1351"/>
      <c r="J917" s="1351"/>
      <c r="K917" s="1351"/>
      <c r="L917" s="1351"/>
      <c r="M917" s="1347"/>
      <c r="N917" s="1347"/>
      <c r="O917" s="1352"/>
    </row>
    <row r="918">
      <c r="A918" s="1353"/>
      <c r="B918" s="1354"/>
      <c r="C918" s="1355"/>
      <c r="D918" s="1360"/>
      <c r="E918" s="1356"/>
      <c r="F918" s="1357"/>
      <c r="G918" s="1358"/>
      <c r="H918" s="1359"/>
      <c r="I918" s="1360"/>
      <c r="J918" s="1361"/>
      <c r="K918" s="1362"/>
      <c r="L918" s="1357"/>
      <c r="M918" s="1363"/>
      <c r="N918" s="1363"/>
      <c r="O918" s="1364"/>
    </row>
    <row r="919">
      <c r="A919" s="1346"/>
      <c r="B919" s="1351"/>
      <c r="C919" s="1347"/>
      <c r="D919" s="1351"/>
      <c r="E919" s="1365"/>
      <c r="F919" s="1351"/>
      <c r="G919" s="1351"/>
      <c r="H919" s="1351"/>
      <c r="I919" s="1351"/>
      <c r="J919" s="1351"/>
      <c r="K919" s="1351"/>
      <c r="L919" s="1351"/>
      <c r="M919" s="1347"/>
      <c r="N919" s="1347"/>
      <c r="O919" s="1352"/>
    </row>
    <row r="920">
      <c r="A920" s="1353"/>
      <c r="B920" s="1354"/>
      <c r="C920" s="1355"/>
      <c r="D920" s="1360"/>
      <c r="E920" s="1356"/>
      <c r="F920" s="1357"/>
      <c r="G920" s="1358"/>
      <c r="H920" s="1359"/>
      <c r="I920" s="1360"/>
      <c r="J920" s="1361"/>
      <c r="K920" s="1362"/>
      <c r="L920" s="1357"/>
      <c r="M920" s="1363"/>
      <c r="N920" s="1363"/>
      <c r="O920" s="1364"/>
    </row>
    <row r="921">
      <c r="A921" s="1346"/>
      <c r="B921" s="1351"/>
      <c r="C921" s="1347"/>
      <c r="D921" s="1351"/>
      <c r="E921" s="1365"/>
      <c r="F921" s="1351"/>
      <c r="G921" s="1351"/>
      <c r="H921" s="1351"/>
      <c r="I921" s="1351"/>
      <c r="J921" s="1351"/>
      <c r="K921" s="1351"/>
      <c r="L921" s="1351"/>
      <c r="M921" s="1347"/>
      <c r="N921" s="1347"/>
      <c r="O921" s="1352"/>
    </row>
    <row r="922">
      <c r="A922" s="1353"/>
      <c r="B922" s="1354"/>
      <c r="C922" s="1355"/>
      <c r="D922" s="1360"/>
      <c r="E922" s="1356"/>
      <c r="F922" s="1357"/>
      <c r="G922" s="1358"/>
      <c r="H922" s="1359"/>
      <c r="I922" s="1360"/>
      <c r="J922" s="1361"/>
      <c r="K922" s="1362"/>
      <c r="L922" s="1357"/>
      <c r="M922" s="1363"/>
      <c r="N922" s="1363"/>
      <c r="O922" s="1364"/>
    </row>
    <row r="923">
      <c r="A923" s="1346"/>
      <c r="B923" s="1351"/>
      <c r="C923" s="1347"/>
      <c r="D923" s="1351"/>
      <c r="E923" s="1365"/>
      <c r="F923" s="1351"/>
      <c r="G923" s="1351"/>
      <c r="H923" s="1351"/>
      <c r="I923" s="1351"/>
      <c r="J923" s="1351"/>
      <c r="K923" s="1351"/>
      <c r="L923" s="1351"/>
      <c r="M923" s="1347"/>
      <c r="N923" s="1347"/>
      <c r="O923" s="1352"/>
    </row>
    <row r="924">
      <c r="A924" s="1353"/>
      <c r="B924" s="1354"/>
      <c r="C924" s="1355"/>
      <c r="D924" s="1360"/>
      <c r="E924" s="1356"/>
      <c r="F924" s="1357"/>
      <c r="G924" s="1358"/>
      <c r="H924" s="1359"/>
      <c r="I924" s="1360"/>
      <c r="J924" s="1361"/>
      <c r="K924" s="1362"/>
      <c r="L924" s="1357"/>
      <c r="M924" s="1363"/>
      <c r="N924" s="1363"/>
      <c r="O924" s="1364"/>
    </row>
    <row r="925">
      <c r="A925" s="1346"/>
      <c r="B925" s="1351"/>
      <c r="C925" s="1347"/>
      <c r="D925" s="1351"/>
      <c r="E925" s="1365"/>
      <c r="F925" s="1351"/>
      <c r="G925" s="1351"/>
      <c r="H925" s="1351"/>
      <c r="I925" s="1351"/>
      <c r="J925" s="1351"/>
      <c r="K925" s="1351"/>
      <c r="L925" s="1351"/>
      <c r="M925" s="1347"/>
      <c r="N925" s="1347"/>
      <c r="O925" s="1352"/>
    </row>
    <row r="926">
      <c r="A926" s="1353"/>
      <c r="B926" s="1354"/>
      <c r="C926" s="1355"/>
      <c r="D926" s="1360"/>
      <c r="E926" s="1356"/>
      <c r="F926" s="1357"/>
      <c r="G926" s="1358"/>
      <c r="H926" s="1359"/>
      <c r="I926" s="1360"/>
      <c r="J926" s="1361"/>
      <c r="K926" s="1362"/>
      <c r="L926" s="1357"/>
      <c r="M926" s="1363"/>
      <c r="N926" s="1363"/>
      <c r="O926" s="1364"/>
    </row>
    <row r="927">
      <c r="A927" s="1346"/>
      <c r="B927" s="1351"/>
      <c r="C927" s="1347"/>
      <c r="D927" s="1351"/>
      <c r="E927" s="1365"/>
      <c r="F927" s="1351"/>
      <c r="G927" s="1351"/>
      <c r="H927" s="1351"/>
      <c r="I927" s="1351"/>
      <c r="J927" s="1351"/>
      <c r="K927" s="1351"/>
      <c r="L927" s="1351"/>
      <c r="M927" s="1347"/>
      <c r="N927" s="1347"/>
      <c r="O927" s="1352"/>
    </row>
    <row r="928">
      <c r="A928" s="1353"/>
      <c r="B928" s="1354"/>
      <c r="C928" s="1355"/>
      <c r="D928" s="1360"/>
      <c r="E928" s="1356"/>
      <c r="F928" s="1357"/>
      <c r="G928" s="1358"/>
      <c r="H928" s="1359"/>
      <c r="I928" s="1360"/>
      <c r="J928" s="1361"/>
      <c r="K928" s="1362"/>
      <c r="L928" s="1357"/>
      <c r="M928" s="1363"/>
      <c r="N928" s="1363"/>
      <c r="O928" s="1364"/>
    </row>
    <row r="929">
      <c r="A929" s="1346"/>
      <c r="B929" s="1351"/>
      <c r="C929" s="1347"/>
      <c r="D929" s="1351"/>
      <c r="E929" s="1365"/>
      <c r="F929" s="1351"/>
      <c r="G929" s="1351"/>
      <c r="H929" s="1351"/>
      <c r="I929" s="1351"/>
      <c r="J929" s="1351"/>
      <c r="K929" s="1351"/>
      <c r="L929" s="1351"/>
      <c r="M929" s="1347"/>
      <c r="N929" s="1347"/>
      <c r="O929" s="1352"/>
    </row>
    <row r="930">
      <c r="A930" s="1353"/>
      <c r="B930" s="1354"/>
      <c r="C930" s="1355"/>
      <c r="D930" s="1360"/>
      <c r="E930" s="1356"/>
      <c r="F930" s="1357"/>
      <c r="G930" s="1358"/>
      <c r="H930" s="1359"/>
      <c r="I930" s="1360"/>
      <c r="J930" s="1361"/>
      <c r="K930" s="1362"/>
      <c r="L930" s="1357"/>
      <c r="M930" s="1363"/>
      <c r="N930" s="1363"/>
      <c r="O930" s="1364"/>
    </row>
    <row r="931">
      <c r="A931" s="1346"/>
      <c r="B931" s="1351"/>
      <c r="C931" s="1347"/>
      <c r="D931" s="1351"/>
      <c r="E931" s="1365"/>
      <c r="F931" s="1351"/>
      <c r="G931" s="1351"/>
      <c r="H931" s="1351"/>
      <c r="I931" s="1351"/>
      <c r="J931" s="1351"/>
      <c r="K931" s="1351"/>
      <c r="L931" s="1351"/>
      <c r="M931" s="1347"/>
      <c r="N931" s="1347"/>
      <c r="O931" s="1352"/>
    </row>
    <row r="932">
      <c r="A932" s="1353"/>
      <c r="B932" s="1354"/>
      <c r="C932" s="1355"/>
      <c r="D932" s="1360"/>
      <c r="E932" s="1356"/>
      <c r="F932" s="1357"/>
      <c r="G932" s="1358"/>
      <c r="H932" s="1359"/>
      <c r="I932" s="1360"/>
      <c r="J932" s="1361"/>
      <c r="K932" s="1362"/>
      <c r="L932" s="1357"/>
      <c r="M932" s="1363"/>
      <c r="N932" s="1363"/>
      <c r="O932" s="1364"/>
    </row>
    <row r="933">
      <c r="A933" s="1346"/>
      <c r="B933" s="1351"/>
      <c r="C933" s="1347"/>
      <c r="D933" s="1351"/>
      <c r="E933" s="1365"/>
      <c r="F933" s="1351"/>
      <c r="G933" s="1351"/>
      <c r="H933" s="1351"/>
      <c r="I933" s="1351"/>
      <c r="J933" s="1351"/>
      <c r="K933" s="1351"/>
      <c r="L933" s="1351"/>
      <c r="M933" s="1347"/>
      <c r="N933" s="1347"/>
      <c r="O933" s="1352"/>
    </row>
    <row r="934">
      <c r="A934" s="1353"/>
      <c r="B934" s="1354"/>
      <c r="C934" s="1355"/>
      <c r="D934" s="1360"/>
      <c r="E934" s="1356"/>
      <c r="F934" s="1357"/>
      <c r="G934" s="1358"/>
      <c r="H934" s="1359"/>
      <c r="I934" s="1360"/>
      <c r="J934" s="1361"/>
      <c r="K934" s="1362"/>
      <c r="L934" s="1357"/>
      <c r="M934" s="1363"/>
      <c r="N934" s="1363"/>
      <c r="O934" s="1364"/>
    </row>
    <row r="935">
      <c r="A935" s="1346"/>
      <c r="B935" s="1351"/>
      <c r="C935" s="1347"/>
      <c r="D935" s="1351"/>
      <c r="E935" s="1365"/>
      <c r="F935" s="1351"/>
      <c r="G935" s="1351"/>
      <c r="H935" s="1351"/>
      <c r="I935" s="1351"/>
      <c r="J935" s="1351"/>
      <c r="K935" s="1351"/>
      <c r="L935" s="1351"/>
      <c r="M935" s="1347"/>
      <c r="N935" s="1347"/>
      <c r="O935" s="1352"/>
    </row>
    <row r="936">
      <c r="A936" s="1353"/>
      <c r="B936" s="1354"/>
      <c r="C936" s="1355"/>
      <c r="D936" s="1360"/>
      <c r="E936" s="1356"/>
      <c r="F936" s="1357"/>
      <c r="G936" s="1358"/>
      <c r="H936" s="1359"/>
      <c r="I936" s="1360"/>
      <c r="J936" s="1361"/>
      <c r="K936" s="1362"/>
      <c r="L936" s="1357"/>
      <c r="M936" s="1363"/>
      <c r="N936" s="1363"/>
      <c r="O936" s="1364"/>
    </row>
    <row r="937">
      <c r="A937" s="1346"/>
      <c r="B937" s="1351"/>
      <c r="C937" s="1347"/>
      <c r="D937" s="1351"/>
      <c r="E937" s="1365"/>
      <c r="F937" s="1351"/>
      <c r="G937" s="1351"/>
      <c r="H937" s="1351"/>
      <c r="I937" s="1351"/>
      <c r="J937" s="1351"/>
      <c r="K937" s="1351"/>
      <c r="L937" s="1351"/>
      <c r="M937" s="1347"/>
      <c r="N937" s="1347"/>
      <c r="O937" s="1352"/>
    </row>
    <row r="938">
      <c r="A938" s="1353"/>
      <c r="B938" s="1354"/>
      <c r="C938" s="1355"/>
      <c r="D938" s="1360"/>
      <c r="E938" s="1356"/>
      <c r="F938" s="1357"/>
      <c r="G938" s="1358"/>
      <c r="H938" s="1359"/>
      <c r="I938" s="1360"/>
      <c r="J938" s="1361"/>
      <c r="K938" s="1362"/>
      <c r="L938" s="1357"/>
      <c r="M938" s="1363"/>
      <c r="N938" s="1363"/>
      <c r="O938" s="1364"/>
    </row>
    <row r="939">
      <c r="A939" s="1346"/>
      <c r="B939" s="1351"/>
      <c r="C939" s="1347"/>
      <c r="D939" s="1351"/>
      <c r="E939" s="1365"/>
      <c r="F939" s="1351"/>
      <c r="G939" s="1351"/>
      <c r="H939" s="1351"/>
      <c r="I939" s="1351"/>
      <c r="J939" s="1351"/>
      <c r="K939" s="1351"/>
      <c r="L939" s="1351"/>
      <c r="M939" s="1347"/>
      <c r="N939" s="1347"/>
      <c r="O939" s="1352"/>
    </row>
    <row r="940">
      <c r="A940" s="1353"/>
      <c r="B940" s="1354"/>
      <c r="C940" s="1355"/>
      <c r="D940" s="1360"/>
      <c r="E940" s="1356"/>
      <c r="F940" s="1357"/>
      <c r="G940" s="1358"/>
      <c r="H940" s="1359"/>
      <c r="I940" s="1360"/>
      <c r="J940" s="1361"/>
      <c r="K940" s="1362"/>
      <c r="L940" s="1357"/>
      <c r="M940" s="1363"/>
      <c r="N940" s="1363"/>
      <c r="O940" s="1364"/>
    </row>
    <row r="941">
      <c r="A941" s="1346"/>
      <c r="B941" s="1351"/>
      <c r="C941" s="1347"/>
      <c r="D941" s="1351"/>
      <c r="E941" s="1365"/>
      <c r="F941" s="1351"/>
      <c r="G941" s="1351"/>
      <c r="H941" s="1351"/>
      <c r="I941" s="1351"/>
      <c r="J941" s="1351"/>
      <c r="K941" s="1351"/>
      <c r="L941" s="1351"/>
      <c r="M941" s="1347"/>
      <c r="N941" s="1347"/>
      <c r="O941" s="1352"/>
    </row>
    <row r="942">
      <c r="A942" s="1353"/>
      <c r="B942" s="1354"/>
      <c r="C942" s="1355"/>
      <c r="D942" s="1360"/>
      <c r="E942" s="1356"/>
      <c r="F942" s="1357"/>
      <c r="G942" s="1358"/>
      <c r="H942" s="1359"/>
      <c r="I942" s="1360"/>
      <c r="J942" s="1361"/>
      <c r="K942" s="1362"/>
      <c r="L942" s="1357"/>
      <c r="M942" s="1363"/>
      <c r="N942" s="1363"/>
      <c r="O942" s="1364"/>
    </row>
    <row r="943">
      <c r="A943" s="1346"/>
      <c r="B943" s="1351"/>
      <c r="C943" s="1347"/>
      <c r="D943" s="1351"/>
      <c r="E943" s="1365"/>
      <c r="F943" s="1351"/>
      <c r="G943" s="1351"/>
      <c r="H943" s="1351"/>
      <c r="I943" s="1351"/>
      <c r="J943" s="1351"/>
      <c r="K943" s="1351"/>
      <c r="L943" s="1351"/>
      <c r="M943" s="1347"/>
      <c r="N943" s="1347"/>
      <c r="O943" s="1352"/>
    </row>
    <row r="944">
      <c r="A944" s="1353"/>
      <c r="B944" s="1354"/>
      <c r="C944" s="1355"/>
      <c r="D944" s="1360"/>
      <c r="E944" s="1356"/>
      <c r="F944" s="1357"/>
      <c r="G944" s="1358"/>
      <c r="H944" s="1359"/>
      <c r="I944" s="1360"/>
      <c r="J944" s="1361"/>
      <c r="K944" s="1362"/>
      <c r="L944" s="1357"/>
      <c r="M944" s="1363"/>
      <c r="N944" s="1363"/>
      <c r="O944" s="1364"/>
    </row>
    <row r="945">
      <c r="A945" s="1346"/>
      <c r="B945" s="1351"/>
      <c r="C945" s="1347"/>
      <c r="D945" s="1351"/>
      <c r="E945" s="1365"/>
      <c r="F945" s="1351"/>
      <c r="G945" s="1351"/>
      <c r="H945" s="1351"/>
      <c r="I945" s="1351"/>
      <c r="J945" s="1351"/>
      <c r="K945" s="1351"/>
      <c r="L945" s="1351"/>
      <c r="M945" s="1347"/>
      <c r="N945" s="1347"/>
      <c r="O945" s="1352"/>
    </row>
    <row r="946">
      <c r="A946" s="1353"/>
      <c r="B946" s="1354"/>
      <c r="C946" s="1355"/>
      <c r="D946" s="1360"/>
      <c r="E946" s="1356"/>
      <c r="F946" s="1357"/>
      <c r="G946" s="1358"/>
      <c r="H946" s="1359"/>
      <c r="I946" s="1360"/>
      <c r="J946" s="1361"/>
      <c r="K946" s="1362"/>
      <c r="L946" s="1357"/>
      <c r="M946" s="1363"/>
      <c r="N946" s="1363"/>
      <c r="O946" s="1364"/>
    </row>
    <row r="947">
      <c r="A947" s="1346"/>
      <c r="B947" s="1351"/>
      <c r="C947" s="1347"/>
      <c r="D947" s="1351"/>
      <c r="E947" s="1365"/>
      <c r="F947" s="1351"/>
      <c r="G947" s="1351"/>
      <c r="H947" s="1351"/>
      <c r="I947" s="1351"/>
      <c r="J947" s="1351"/>
      <c r="K947" s="1351"/>
      <c r="L947" s="1351"/>
      <c r="M947" s="1347"/>
      <c r="N947" s="1347"/>
      <c r="O947" s="1352"/>
    </row>
    <row r="948">
      <c r="A948" s="1353"/>
      <c r="B948" s="1354"/>
      <c r="C948" s="1355"/>
      <c r="D948" s="1360"/>
      <c r="E948" s="1356"/>
      <c r="F948" s="1357"/>
      <c r="G948" s="1358"/>
      <c r="H948" s="1359"/>
      <c r="I948" s="1360"/>
      <c r="J948" s="1361"/>
      <c r="K948" s="1362"/>
      <c r="L948" s="1357"/>
      <c r="M948" s="1363"/>
      <c r="N948" s="1363"/>
      <c r="O948" s="1364"/>
    </row>
    <row r="949">
      <c r="A949" s="1346"/>
      <c r="B949" s="1351"/>
      <c r="C949" s="1347"/>
      <c r="D949" s="1351"/>
      <c r="E949" s="1365"/>
      <c r="F949" s="1351"/>
      <c r="G949" s="1351"/>
      <c r="H949" s="1351"/>
      <c r="I949" s="1351"/>
      <c r="J949" s="1351"/>
      <c r="K949" s="1351"/>
      <c r="L949" s="1351"/>
      <c r="M949" s="1347"/>
      <c r="N949" s="1347"/>
      <c r="O949" s="1352"/>
    </row>
    <row r="950">
      <c r="A950" s="1353"/>
      <c r="B950" s="1354"/>
      <c r="C950" s="1355"/>
      <c r="D950" s="1360"/>
      <c r="E950" s="1356"/>
      <c r="F950" s="1357"/>
      <c r="G950" s="1358"/>
      <c r="H950" s="1359"/>
      <c r="I950" s="1360"/>
      <c r="J950" s="1361"/>
      <c r="K950" s="1362"/>
      <c r="L950" s="1357"/>
      <c r="M950" s="1363"/>
      <c r="N950" s="1363"/>
      <c r="O950" s="1364"/>
    </row>
    <row r="951">
      <c r="A951" s="1346"/>
      <c r="B951" s="1351"/>
      <c r="C951" s="1347"/>
      <c r="D951" s="1351"/>
      <c r="E951" s="1365"/>
      <c r="F951" s="1351"/>
      <c r="G951" s="1351"/>
      <c r="H951" s="1351"/>
      <c r="I951" s="1351"/>
      <c r="J951" s="1351"/>
      <c r="K951" s="1351"/>
      <c r="L951" s="1351"/>
      <c r="M951" s="1347"/>
      <c r="N951" s="1347"/>
      <c r="O951" s="1352"/>
    </row>
    <row r="952">
      <c r="A952" s="1353"/>
      <c r="B952" s="1354"/>
      <c r="C952" s="1355"/>
      <c r="D952" s="1360"/>
      <c r="E952" s="1356"/>
      <c r="F952" s="1357"/>
      <c r="G952" s="1358"/>
      <c r="H952" s="1359"/>
      <c r="I952" s="1360"/>
      <c r="J952" s="1361"/>
      <c r="K952" s="1362"/>
      <c r="L952" s="1357"/>
      <c r="M952" s="1363"/>
      <c r="N952" s="1363"/>
      <c r="O952" s="1364"/>
    </row>
    <row r="953">
      <c r="A953" s="1346"/>
      <c r="B953" s="1351"/>
      <c r="C953" s="1347"/>
      <c r="D953" s="1351"/>
      <c r="E953" s="1365"/>
      <c r="F953" s="1351"/>
      <c r="G953" s="1351"/>
      <c r="H953" s="1351"/>
      <c r="I953" s="1351"/>
      <c r="J953" s="1351"/>
      <c r="K953" s="1351"/>
      <c r="L953" s="1351"/>
      <c r="M953" s="1347"/>
      <c r="N953" s="1347"/>
      <c r="O953" s="1352"/>
    </row>
    <row r="954">
      <c r="A954" s="1353"/>
      <c r="B954" s="1354"/>
      <c r="C954" s="1355"/>
      <c r="D954" s="1360"/>
      <c r="E954" s="1356"/>
      <c r="F954" s="1357"/>
      <c r="G954" s="1358"/>
      <c r="H954" s="1359"/>
      <c r="I954" s="1360"/>
      <c r="J954" s="1361"/>
      <c r="K954" s="1362"/>
      <c r="L954" s="1357"/>
      <c r="M954" s="1363"/>
      <c r="N954" s="1363"/>
      <c r="O954" s="1364"/>
    </row>
    <row r="955">
      <c r="A955" s="1346"/>
      <c r="B955" s="1351"/>
      <c r="C955" s="1347"/>
      <c r="D955" s="1351"/>
      <c r="E955" s="1365"/>
      <c r="F955" s="1351"/>
      <c r="G955" s="1351"/>
      <c r="H955" s="1351"/>
      <c r="I955" s="1351"/>
      <c r="J955" s="1351"/>
      <c r="K955" s="1351"/>
      <c r="L955" s="1351"/>
      <c r="M955" s="1347"/>
      <c r="N955" s="1347"/>
      <c r="O955" s="1352"/>
    </row>
    <row r="956">
      <c r="A956" s="1353"/>
      <c r="B956" s="1354"/>
      <c r="C956" s="1355"/>
      <c r="D956" s="1360"/>
      <c r="E956" s="1356"/>
      <c r="F956" s="1357"/>
      <c r="G956" s="1358"/>
      <c r="H956" s="1359"/>
      <c r="I956" s="1360"/>
      <c r="J956" s="1361"/>
      <c r="K956" s="1362"/>
      <c r="L956" s="1357"/>
      <c r="M956" s="1363"/>
      <c r="N956" s="1363"/>
      <c r="O956" s="1364"/>
    </row>
    <row r="957">
      <c r="A957" s="1346"/>
      <c r="B957" s="1351"/>
      <c r="C957" s="1347"/>
      <c r="D957" s="1351"/>
      <c r="E957" s="1365"/>
      <c r="F957" s="1351"/>
      <c r="G957" s="1351"/>
      <c r="H957" s="1351"/>
      <c r="I957" s="1351"/>
      <c r="J957" s="1351"/>
      <c r="K957" s="1351"/>
      <c r="L957" s="1351"/>
      <c r="M957" s="1347"/>
      <c r="N957" s="1347"/>
      <c r="O957" s="1352"/>
    </row>
    <row r="958">
      <c r="A958" s="1353"/>
      <c r="B958" s="1354"/>
      <c r="C958" s="1355"/>
      <c r="D958" s="1360"/>
      <c r="E958" s="1356"/>
      <c r="F958" s="1357"/>
      <c r="G958" s="1358"/>
      <c r="H958" s="1359"/>
      <c r="I958" s="1360"/>
      <c r="J958" s="1361"/>
      <c r="K958" s="1362"/>
      <c r="L958" s="1357"/>
      <c r="M958" s="1363"/>
      <c r="N958" s="1363"/>
      <c r="O958" s="1364"/>
    </row>
    <row r="959">
      <c r="A959" s="1346"/>
      <c r="B959" s="1351"/>
      <c r="C959" s="1347"/>
      <c r="D959" s="1351"/>
      <c r="E959" s="1365"/>
      <c r="F959" s="1351"/>
      <c r="G959" s="1351"/>
      <c r="H959" s="1351"/>
      <c r="I959" s="1351"/>
      <c r="J959" s="1351"/>
      <c r="K959" s="1351"/>
      <c r="L959" s="1351"/>
      <c r="M959" s="1347"/>
      <c r="N959" s="1347"/>
      <c r="O959" s="1352"/>
    </row>
    <row r="960">
      <c r="A960" s="1353"/>
      <c r="B960" s="1354"/>
      <c r="C960" s="1355"/>
      <c r="D960" s="1360"/>
      <c r="E960" s="1356"/>
      <c r="F960" s="1357"/>
      <c r="G960" s="1358"/>
      <c r="H960" s="1359"/>
      <c r="I960" s="1360"/>
      <c r="J960" s="1361"/>
      <c r="K960" s="1362"/>
      <c r="L960" s="1357"/>
      <c r="M960" s="1363"/>
      <c r="N960" s="1363"/>
      <c r="O960" s="1364"/>
    </row>
    <row r="961">
      <c r="A961" s="1346"/>
      <c r="B961" s="1351"/>
      <c r="C961" s="1347"/>
      <c r="D961" s="1351"/>
      <c r="E961" s="1365"/>
      <c r="F961" s="1351"/>
      <c r="G961" s="1351"/>
      <c r="H961" s="1351"/>
      <c r="I961" s="1351"/>
      <c r="J961" s="1351"/>
      <c r="K961" s="1351"/>
      <c r="L961" s="1351"/>
      <c r="M961" s="1347"/>
      <c r="N961" s="1347"/>
      <c r="O961" s="1352"/>
    </row>
    <row r="962">
      <c r="A962" s="1353"/>
      <c r="B962" s="1354"/>
      <c r="C962" s="1355"/>
      <c r="D962" s="1360"/>
      <c r="E962" s="1356"/>
      <c r="F962" s="1357"/>
      <c r="G962" s="1358"/>
      <c r="H962" s="1359"/>
      <c r="I962" s="1360"/>
      <c r="J962" s="1361"/>
      <c r="K962" s="1362"/>
      <c r="L962" s="1357"/>
      <c r="M962" s="1363"/>
      <c r="N962" s="1363"/>
      <c r="O962" s="1364"/>
    </row>
    <row r="963">
      <c r="A963" s="1346"/>
      <c r="B963" s="1351"/>
      <c r="C963" s="1347"/>
      <c r="D963" s="1351"/>
      <c r="E963" s="1365"/>
      <c r="F963" s="1351"/>
      <c r="G963" s="1351"/>
      <c r="H963" s="1351"/>
      <c r="I963" s="1351"/>
      <c r="J963" s="1351"/>
      <c r="K963" s="1351"/>
      <c r="L963" s="1351"/>
      <c r="M963" s="1347"/>
      <c r="N963" s="1347"/>
      <c r="O963" s="1352"/>
    </row>
    <row r="964">
      <c r="A964" s="1353"/>
      <c r="B964" s="1354"/>
      <c r="C964" s="1355"/>
      <c r="D964" s="1360"/>
      <c r="E964" s="1356"/>
      <c r="F964" s="1357"/>
      <c r="G964" s="1358"/>
      <c r="H964" s="1359"/>
      <c r="I964" s="1360"/>
      <c r="J964" s="1361"/>
      <c r="K964" s="1362"/>
      <c r="L964" s="1357"/>
      <c r="M964" s="1363"/>
      <c r="N964" s="1363"/>
      <c r="O964" s="1364"/>
    </row>
    <row r="965">
      <c r="A965" s="1346"/>
      <c r="B965" s="1351"/>
      <c r="C965" s="1347"/>
      <c r="D965" s="1351"/>
      <c r="E965" s="1365"/>
      <c r="F965" s="1351"/>
      <c r="G965" s="1351"/>
      <c r="H965" s="1351"/>
      <c r="I965" s="1351"/>
      <c r="J965" s="1351"/>
      <c r="K965" s="1351"/>
      <c r="L965" s="1351"/>
      <c r="M965" s="1347"/>
      <c r="N965" s="1347"/>
      <c r="O965" s="1352"/>
    </row>
    <row r="966">
      <c r="A966" s="1353"/>
      <c r="B966" s="1354"/>
      <c r="C966" s="1355"/>
      <c r="D966" s="1360"/>
      <c r="E966" s="1356"/>
      <c r="F966" s="1357"/>
      <c r="G966" s="1358"/>
      <c r="H966" s="1359"/>
      <c r="I966" s="1360"/>
      <c r="J966" s="1361"/>
      <c r="K966" s="1362"/>
      <c r="L966" s="1357"/>
      <c r="M966" s="1363"/>
      <c r="N966" s="1363"/>
      <c r="O966" s="1364"/>
    </row>
    <row r="967">
      <c r="A967" s="1346"/>
      <c r="B967" s="1351"/>
      <c r="C967" s="1347"/>
      <c r="D967" s="1351"/>
      <c r="E967" s="1365"/>
      <c r="F967" s="1351"/>
      <c r="G967" s="1351"/>
      <c r="H967" s="1351"/>
      <c r="I967" s="1351"/>
      <c r="J967" s="1351"/>
      <c r="K967" s="1351"/>
      <c r="L967" s="1351"/>
      <c r="M967" s="1347"/>
      <c r="N967" s="1347"/>
      <c r="O967" s="1352"/>
    </row>
    <row r="968">
      <c r="A968" s="1353"/>
      <c r="B968" s="1354"/>
      <c r="C968" s="1355"/>
      <c r="D968" s="1360"/>
      <c r="E968" s="1356"/>
      <c r="F968" s="1357"/>
      <c r="G968" s="1358"/>
      <c r="H968" s="1359"/>
      <c r="I968" s="1360"/>
      <c r="J968" s="1361"/>
      <c r="K968" s="1362"/>
      <c r="L968" s="1357"/>
      <c r="M968" s="1363"/>
      <c r="N968" s="1363"/>
      <c r="O968" s="1364"/>
    </row>
    <row r="969">
      <c r="A969" s="1346"/>
      <c r="B969" s="1351"/>
      <c r="C969" s="1347"/>
      <c r="D969" s="1351"/>
      <c r="E969" s="1365"/>
      <c r="F969" s="1351"/>
      <c r="G969" s="1351"/>
      <c r="H969" s="1351"/>
      <c r="I969" s="1351"/>
      <c r="J969" s="1351"/>
      <c r="K969" s="1351"/>
      <c r="L969" s="1351"/>
      <c r="M969" s="1347"/>
      <c r="N969" s="1347"/>
      <c r="O969" s="1352"/>
    </row>
    <row r="970">
      <c r="A970" s="1353"/>
      <c r="B970" s="1354"/>
      <c r="C970" s="1355"/>
      <c r="D970" s="1360"/>
      <c r="E970" s="1356"/>
      <c r="F970" s="1357"/>
      <c r="G970" s="1358"/>
      <c r="H970" s="1359"/>
      <c r="I970" s="1360"/>
      <c r="J970" s="1361"/>
      <c r="K970" s="1362"/>
      <c r="L970" s="1357"/>
      <c r="M970" s="1363"/>
      <c r="N970" s="1363"/>
      <c r="O970" s="1364"/>
    </row>
    <row r="971">
      <c r="A971" s="1346"/>
      <c r="B971" s="1351"/>
      <c r="C971" s="1347"/>
      <c r="D971" s="1351"/>
      <c r="E971" s="1365"/>
      <c r="F971" s="1351"/>
      <c r="G971" s="1351"/>
      <c r="H971" s="1351"/>
      <c r="I971" s="1351"/>
      <c r="J971" s="1351"/>
      <c r="K971" s="1351"/>
      <c r="L971" s="1351"/>
      <c r="M971" s="1347"/>
      <c r="N971" s="1347"/>
      <c r="O971" s="1352"/>
    </row>
    <row r="972">
      <c r="A972" s="1353"/>
      <c r="B972" s="1354"/>
      <c r="C972" s="1355"/>
      <c r="D972" s="1360"/>
      <c r="E972" s="1356"/>
      <c r="F972" s="1357"/>
      <c r="G972" s="1358"/>
      <c r="H972" s="1359"/>
      <c r="I972" s="1360"/>
      <c r="J972" s="1361"/>
      <c r="K972" s="1362"/>
      <c r="L972" s="1357"/>
      <c r="M972" s="1363"/>
      <c r="N972" s="1363"/>
      <c r="O972" s="1364"/>
    </row>
    <row r="973">
      <c r="A973" s="1346"/>
      <c r="B973" s="1351"/>
      <c r="C973" s="1347"/>
      <c r="D973" s="1351"/>
      <c r="E973" s="1365"/>
      <c r="F973" s="1351"/>
      <c r="G973" s="1351"/>
      <c r="H973" s="1351"/>
      <c r="I973" s="1351"/>
      <c r="J973" s="1351"/>
      <c r="K973" s="1351"/>
      <c r="L973" s="1351"/>
      <c r="M973" s="1347"/>
      <c r="N973" s="1347"/>
      <c r="O973" s="1352"/>
    </row>
    <row r="974">
      <c r="A974" s="1353"/>
      <c r="B974" s="1354"/>
      <c r="C974" s="1355"/>
      <c r="D974" s="1360"/>
      <c r="E974" s="1356"/>
      <c r="F974" s="1357"/>
      <c r="G974" s="1358"/>
      <c r="H974" s="1359"/>
      <c r="I974" s="1360"/>
      <c r="J974" s="1361"/>
      <c r="K974" s="1362"/>
      <c r="L974" s="1357"/>
      <c r="M974" s="1363"/>
      <c r="N974" s="1363"/>
      <c r="O974" s="1364"/>
    </row>
    <row r="975">
      <c r="A975" s="1346"/>
      <c r="B975" s="1351"/>
      <c r="C975" s="1347"/>
      <c r="D975" s="1351"/>
      <c r="E975" s="1365"/>
      <c r="F975" s="1351"/>
      <c r="G975" s="1351"/>
      <c r="H975" s="1351"/>
      <c r="I975" s="1351"/>
      <c r="J975" s="1351"/>
      <c r="K975" s="1351"/>
      <c r="L975" s="1351"/>
      <c r="M975" s="1347"/>
      <c r="N975" s="1347"/>
      <c r="O975" s="1352"/>
    </row>
    <row r="976">
      <c r="A976" s="1353"/>
      <c r="B976" s="1354"/>
      <c r="C976" s="1355"/>
      <c r="D976" s="1360"/>
      <c r="E976" s="1356"/>
      <c r="F976" s="1357"/>
      <c r="G976" s="1358"/>
      <c r="H976" s="1359"/>
      <c r="I976" s="1360"/>
      <c r="J976" s="1361"/>
      <c r="K976" s="1362"/>
      <c r="L976" s="1357"/>
      <c r="M976" s="1363"/>
      <c r="N976" s="1363"/>
      <c r="O976" s="1364"/>
    </row>
    <row r="977">
      <c r="A977" s="1346"/>
      <c r="B977" s="1351"/>
      <c r="C977" s="1347"/>
      <c r="D977" s="1351"/>
      <c r="E977" s="1365"/>
      <c r="F977" s="1351"/>
      <c r="G977" s="1351"/>
      <c r="H977" s="1351"/>
      <c r="I977" s="1351"/>
      <c r="J977" s="1351"/>
      <c r="K977" s="1351"/>
      <c r="L977" s="1351"/>
      <c r="M977" s="1347"/>
      <c r="N977" s="1347"/>
      <c r="O977" s="1352"/>
    </row>
    <row r="978">
      <c r="A978" s="1353"/>
      <c r="B978" s="1354"/>
      <c r="C978" s="1355"/>
      <c r="D978" s="1360"/>
      <c r="E978" s="1356"/>
      <c r="F978" s="1357"/>
      <c r="G978" s="1358"/>
      <c r="H978" s="1359"/>
      <c r="I978" s="1360"/>
      <c r="J978" s="1361"/>
      <c r="K978" s="1362"/>
      <c r="L978" s="1357"/>
      <c r="M978" s="1363"/>
      <c r="N978" s="1363"/>
      <c r="O978" s="1364"/>
    </row>
    <row r="979">
      <c r="A979" s="1346"/>
      <c r="B979" s="1351"/>
      <c r="C979" s="1347"/>
      <c r="D979" s="1351"/>
      <c r="E979" s="1365"/>
      <c r="F979" s="1351"/>
      <c r="G979" s="1351"/>
      <c r="H979" s="1351"/>
      <c r="I979" s="1351"/>
      <c r="J979" s="1351"/>
      <c r="K979" s="1351"/>
      <c r="L979" s="1351"/>
      <c r="M979" s="1347"/>
      <c r="N979" s="1347"/>
      <c r="O979" s="1352"/>
    </row>
    <row r="980">
      <c r="A980" s="1353"/>
      <c r="B980" s="1354"/>
      <c r="C980" s="1355"/>
      <c r="D980" s="1360"/>
      <c r="E980" s="1356"/>
      <c r="F980" s="1357"/>
      <c r="G980" s="1358"/>
      <c r="H980" s="1359"/>
      <c r="I980" s="1360"/>
      <c r="J980" s="1361"/>
      <c r="K980" s="1362"/>
      <c r="L980" s="1357"/>
      <c r="M980" s="1363"/>
      <c r="N980" s="1363"/>
      <c r="O980" s="1364"/>
    </row>
    <row r="981">
      <c r="A981" s="1346"/>
      <c r="B981" s="1351"/>
      <c r="C981" s="1347"/>
      <c r="D981" s="1351"/>
      <c r="E981" s="1365"/>
      <c r="F981" s="1351"/>
      <c r="G981" s="1351"/>
      <c r="H981" s="1351"/>
      <c r="I981" s="1351"/>
      <c r="J981" s="1351"/>
      <c r="K981" s="1351"/>
      <c r="L981" s="1351"/>
      <c r="M981" s="1347"/>
      <c r="N981" s="1347"/>
      <c r="O981" s="1352"/>
    </row>
    <row r="982">
      <c r="A982" s="1353"/>
      <c r="B982" s="1354"/>
      <c r="C982" s="1355"/>
      <c r="D982" s="1360"/>
      <c r="E982" s="1356"/>
      <c r="F982" s="1357"/>
      <c r="G982" s="1358"/>
      <c r="H982" s="1359"/>
      <c r="I982" s="1360"/>
      <c r="J982" s="1361"/>
      <c r="K982" s="1362"/>
      <c r="L982" s="1357"/>
      <c r="M982" s="1363"/>
      <c r="N982" s="1363"/>
      <c r="O982" s="1364"/>
    </row>
    <row r="983">
      <c r="A983" s="1346"/>
      <c r="B983" s="1351"/>
      <c r="C983" s="1347"/>
      <c r="D983" s="1351"/>
      <c r="E983" s="1365"/>
      <c r="F983" s="1351"/>
      <c r="G983" s="1351"/>
      <c r="H983" s="1351"/>
      <c r="I983" s="1351"/>
      <c r="J983" s="1351"/>
      <c r="K983" s="1351"/>
      <c r="L983" s="1351"/>
      <c r="M983" s="1347"/>
      <c r="N983" s="1347"/>
      <c r="O983" s="1352"/>
    </row>
    <row r="984">
      <c r="A984" s="1353"/>
      <c r="B984" s="1354"/>
      <c r="C984" s="1355"/>
      <c r="D984" s="1360"/>
      <c r="E984" s="1356"/>
      <c r="F984" s="1357"/>
      <c r="G984" s="1358"/>
      <c r="H984" s="1359"/>
      <c r="I984" s="1360"/>
      <c r="J984" s="1361"/>
      <c r="K984" s="1362"/>
      <c r="L984" s="1357"/>
      <c r="M984" s="1363"/>
      <c r="N984" s="1363"/>
      <c r="O984" s="1364"/>
    </row>
    <row r="985">
      <c r="A985" s="1346"/>
      <c r="B985" s="1351"/>
      <c r="C985" s="1347"/>
      <c r="D985" s="1351"/>
      <c r="E985" s="1365"/>
      <c r="F985" s="1351"/>
      <c r="G985" s="1351"/>
      <c r="H985" s="1351"/>
      <c r="I985" s="1351"/>
      <c r="J985" s="1351"/>
      <c r="K985" s="1351"/>
      <c r="L985" s="1351"/>
      <c r="M985" s="1347"/>
      <c r="N985" s="1347"/>
      <c r="O985" s="1352"/>
    </row>
    <row r="986">
      <c r="A986" s="1353"/>
      <c r="B986" s="1354"/>
      <c r="C986" s="1355"/>
      <c r="D986" s="1360"/>
      <c r="E986" s="1356"/>
      <c r="F986" s="1357"/>
      <c r="G986" s="1358"/>
      <c r="H986" s="1359"/>
      <c r="I986" s="1360"/>
      <c r="J986" s="1361"/>
      <c r="K986" s="1362"/>
      <c r="L986" s="1357"/>
      <c r="M986" s="1363"/>
      <c r="N986" s="1363"/>
      <c r="O986" s="1364"/>
    </row>
    <row r="987">
      <c r="A987" s="1346"/>
      <c r="B987" s="1351"/>
      <c r="C987" s="1347"/>
      <c r="D987" s="1351"/>
      <c r="E987" s="1365"/>
      <c r="F987" s="1351"/>
      <c r="G987" s="1351"/>
      <c r="H987" s="1351"/>
      <c r="I987" s="1351"/>
      <c r="J987" s="1351"/>
      <c r="K987" s="1351"/>
      <c r="L987" s="1351"/>
      <c r="M987" s="1347"/>
      <c r="N987" s="1347"/>
      <c r="O987" s="1352"/>
    </row>
    <row r="988">
      <c r="A988" s="1353"/>
      <c r="B988" s="1354"/>
      <c r="C988" s="1355"/>
      <c r="D988" s="1360"/>
      <c r="E988" s="1356"/>
      <c r="F988" s="1357"/>
      <c r="G988" s="1358"/>
      <c r="H988" s="1359"/>
      <c r="I988" s="1360"/>
      <c r="J988" s="1361"/>
      <c r="K988" s="1362"/>
      <c r="L988" s="1357"/>
      <c r="M988" s="1363"/>
      <c r="N988" s="1363"/>
      <c r="O988" s="1364"/>
    </row>
    <row r="989">
      <c r="A989" s="1346"/>
      <c r="B989" s="1351"/>
      <c r="C989" s="1347"/>
      <c r="D989" s="1351"/>
      <c r="E989" s="1365"/>
      <c r="F989" s="1351"/>
      <c r="G989" s="1351"/>
      <c r="H989" s="1351"/>
      <c r="I989" s="1351"/>
      <c r="J989" s="1351"/>
      <c r="K989" s="1351"/>
      <c r="L989" s="1351"/>
      <c r="M989" s="1347"/>
      <c r="N989" s="1347"/>
      <c r="O989" s="1352"/>
    </row>
    <row r="990">
      <c r="A990" s="1353"/>
      <c r="B990" s="1354"/>
      <c r="C990" s="1355"/>
      <c r="D990" s="1360"/>
      <c r="E990" s="1356"/>
      <c r="F990" s="1357"/>
      <c r="G990" s="1358"/>
      <c r="H990" s="1359"/>
      <c r="I990" s="1360"/>
      <c r="J990" s="1361"/>
      <c r="K990" s="1362"/>
      <c r="L990" s="1357"/>
      <c r="M990" s="1363"/>
      <c r="N990" s="1363"/>
      <c r="O990" s="1364"/>
    </row>
    <row r="991">
      <c r="A991" s="1346"/>
      <c r="B991" s="1351"/>
      <c r="C991" s="1347"/>
      <c r="D991" s="1351"/>
      <c r="E991" s="1365"/>
      <c r="F991" s="1351"/>
      <c r="G991" s="1351"/>
      <c r="H991" s="1351"/>
      <c r="I991" s="1351"/>
      <c r="J991" s="1351"/>
      <c r="K991" s="1351"/>
      <c r="L991" s="1351"/>
      <c r="M991" s="1347"/>
      <c r="N991" s="1347"/>
      <c r="O991" s="1352"/>
    </row>
    <row r="992">
      <c r="A992" s="1353"/>
      <c r="B992" s="1354"/>
      <c r="C992" s="1355"/>
      <c r="D992" s="1360"/>
      <c r="E992" s="1356"/>
      <c r="F992" s="1357"/>
      <c r="G992" s="1358"/>
      <c r="H992" s="1359"/>
      <c r="I992" s="1360"/>
      <c r="J992" s="1361"/>
      <c r="K992" s="1362"/>
      <c r="L992" s="1357"/>
      <c r="M992" s="1363"/>
      <c r="N992" s="1363"/>
      <c r="O992" s="1364"/>
    </row>
    <row r="993">
      <c r="A993" s="1346"/>
      <c r="B993" s="1351"/>
      <c r="C993" s="1347"/>
      <c r="D993" s="1351"/>
      <c r="E993" s="1365"/>
      <c r="F993" s="1351"/>
      <c r="G993" s="1351"/>
      <c r="H993" s="1351"/>
      <c r="I993" s="1351"/>
      <c r="J993" s="1351"/>
      <c r="K993" s="1351"/>
      <c r="L993" s="1351"/>
      <c r="M993" s="1347"/>
      <c r="N993" s="1347"/>
      <c r="O993" s="1352"/>
    </row>
    <row r="994">
      <c r="A994" s="1353"/>
      <c r="B994" s="1354"/>
      <c r="C994" s="1355"/>
      <c r="D994" s="1360"/>
      <c r="E994" s="1356"/>
      <c r="F994" s="1357"/>
      <c r="G994" s="1358"/>
      <c r="H994" s="1359"/>
      <c r="I994" s="1360"/>
      <c r="J994" s="1361"/>
      <c r="K994" s="1362"/>
      <c r="L994" s="1357"/>
      <c r="M994" s="1363"/>
      <c r="N994" s="1363"/>
      <c r="O994" s="1364"/>
    </row>
    <row r="995">
      <c r="A995" s="1346"/>
      <c r="B995" s="1351"/>
      <c r="C995" s="1347"/>
      <c r="D995" s="1351"/>
      <c r="E995" s="1365"/>
      <c r="F995" s="1351"/>
      <c r="G995" s="1351"/>
      <c r="H995" s="1351"/>
      <c r="I995" s="1351"/>
      <c r="J995" s="1351"/>
      <c r="K995" s="1351"/>
      <c r="L995" s="1351"/>
      <c r="M995" s="1347"/>
      <c r="N995" s="1347"/>
      <c r="O995" s="1352"/>
    </row>
    <row r="996">
      <c r="A996" s="1353"/>
      <c r="B996" s="1354"/>
      <c r="C996" s="1355"/>
      <c r="D996" s="1360"/>
      <c r="E996" s="1356"/>
      <c r="F996" s="1357"/>
      <c r="G996" s="1358"/>
      <c r="H996" s="1359"/>
      <c r="I996" s="1360"/>
      <c r="J996" s="1361"/>
      <c r="K996" s="1362"/>
      <c r="L996" s="1357"/>
      <c r="M996" s="1363"/>
      <c r="N996" s="1363"/>
      <c r="O996" s="1364"/>
    </row>
    <row r="997">
      <c r="A997" s="1346"/>
      <c r="B997" s="1351"/>
      <c r="C997" s="1347"/>
      <c r="D997" s="1351"/>
      <c r="E997" s="1365"/>
      <c r="F997" s="1351"/>
      <c r="G997" s="1351"/>
      <c r="H997" s="1351"/>
      <c r="I997" s="1351"/>
      <c r="J997" s="1351"/>
      <c r="K997" s="1351"/>
      <c r="L997" s="1351"/>
      <c r="M997" s="1347"/>
      <c r="N997" s="1347"/>
      <c r="O997" s="1352"/>
    </row>
    <row r="998">
      <c r="A998" s="1353"/>
      <c r="B998" s="1354"/>
      <c r="C998" s="1355"/>
      <c r="D998" s="1360"/>
      <c r="E998" s="1356"/>
      <c r="F998" s="1357"/>
      <c r="G998" s="1358"/>
      <c r="H998" s="1359"/>
      <c r="I998" s="1360"/>
      <c r="J998" s="1361"/>
      <c r="K998" s="1362"/>
      <c r="L998" s="1357"/>
      <c r="M998" s="1363"/>
      <c r="N998" s="1363"/>
      <c r="O998" s="1364"/>
    </row>
    <row r="999">
      <c r="A999" s="1346"/>
      <c r="B999" s="1351"/>
      <c r="C999" s="1347"/>
      <c r="D999" s="1351"/>
      <c r="E999" s="1365"/>
      <c r="F999" s="1351"/>
      <c r="G999" s="1351"/>
      <c r="H999" s="1351"/>
      <c r="I999" s="1351"/>
      <c r="J999" s="1351"/>
      <c r="K999" s="1351"/>
      <c r="L999" s="1351"/>
      <c r="M999" s="1347"/>
      <c r="N999" s="1347"/>
      <c r="O999" s="1352"/>
    </row>
    <row r="1000">
      <c r="A1000" s="1353"/>
      <c r="B1000" s="1354"/>
      <c r="C1000" s="1355"/>
      <c r="D1000" s="1360"/>
      <c r="E1000" s="1356"/>
      <c r="F1000" s="1357"/>
      <c r="G1000" s="1358"/>
      <c r="H1000" s="1359"/>
      <c r="I1000" s="1360"/>
      <c r="J1000" s="1361"/>
      <c r="K1000" s="1362"/>
      <c r="L1000" s="1357"/>
      <c r="M1000" s="1363"/>
      <c r="N1000" s="1363"/>
      <c r="O1000" s="1364"/>
    </row>
    <row r="1001">
      <c r="A1001" s="1346"/>
      <c r="B1001" s="1351"/>
      <c r="C1001" s="1347"/>
      <c r="D1001" s="1351"/>
      <c r="E1001" s="1365"/>
      <c r="F1001" s="1351"/>
      <c r="G1001" s="1351"/>
      <c r="H1001" s="1351"/>
      <c r="I1001" s="1351"/>
      <c r="J1001" s="1351"/>
      <c r="K1001" s="1351"/>
      <c r="L1001" s="1351"/>
      <c r="M1001" s="1347"/>
      <c r="N1001" s="1347"/>
      <c r="O1001" s="1352"/>
    </row>
    <row r="1002">
      <c r="A1002" s="1353"/>
      <c r="B1002" s="1354"/>
      <c r="C1002" s="1355"/>
      <c r="D1002" s="1360"/>
      <c r="E1002" s="1356"/>
      <c r="F1002" s="1357"/>
      <c r="G1002" s="1358"/>
      <c r="H1002" s="1359"/>
      <c r="I1002" s="1360"/>
      <c r="J1002" s="1361"/>
      <c r="K1002" s="1362"/>
      <c r="L1002" s="1357"/>
      <c r="M1002" s="1363"/>
      <c r="N1002" s="1363"/>
      <c r="O1002" s="13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5" t="s">
        <v>43</v>
      </c>
      <c r="B1" s="996" t="s">
        <v>6761</v>
      </c>
      <c r="C1" s="1306" t="s">
        <v>9816</v>
      </c>
      <c r="D1" s="1366" t="s">
        <v>5882</v>
      </c>
      <c r="E1" s="1308" t="s">
        <v>6095</v>
      </c>
      <c r="F1" s="1309" t="s">
        <v>38</v>
      </c>
      <c r="G1" s="1310" t="s">
        <v>36</v>
      </c>
      <c r="H1" s="1306" t="s">
        <v>9817</v>
      </c>
      <c r="I1" s="1311" t="s">
        <v>39</v>
      </c>
      <c r="J1" s="1312" t="s">
        <v>6048</v>
      </c>
      <c r="K1" s="995" t="s">
        <v>6795</v>
      </c>
      <c r="L1" s="995" t="s">
        <v>6797</v>
      </c>
    </row>
    <row r="2" ht="15.75" customHeight="1">
      <c r="A2" s="1008" t="s">
        <v>6798</v>
      </c>
      <c r="B2" s="1009" t="s">
        <v>6799</v>
      </c>
      <c r="C2" s="1011" t="s">
        <v>9818</v>
      </c>
      <c r="D2" s="1012" t="s">
        <v>9996</v>
      </c>
      <c r="E2" s="1013" t="s">
        <v>9997</v>
      </c>
      <c r="F2" s="1014" t="s">
        <v>9998</v>
      </c>
      <c r="G2" s="1016" t="s">
        <v>9999</v>
      </c>
      <c r="H2" s="1011" t="s">
        <v>10000</v>
      </c>
      <c r="I2" s="1017" t="s">
        <v>10001</v>
      </c>
      <c r="J2" s="1018" t="s">
        <v>10002</v>
      </c>
      <c r="K2" s="1010" t="s">
        <v>6826</v>
      </c>
      <c r="L2" s="1020"/>
    </row>
    <row r="3" ht="15.75" customHeight="1">
      <c r="A3" s="1021" t="s">
        <v>6827</v>
      </c>
      <c r="B3" s="1022" t="s">
        <v>6828</v>
      </c>
      <c r="C3" s="1011" t="s">
        <v>10003</v>
      </c>
      <c r="D3" s="1012" t="s">
        <v>10004</v>
      </c>
      <c r="E3" s="1013" t="s">
        <v>10005</v>
      </c>
      <c r="F3" s="1014" t="s">
        <v>10006</v>
      </c>
      <c r="G3" s="1016" t="s">
        <v>10007</v>
      </c>
      <c r="H3" s="1011" t="s">
        <v>10008</v>
      </c>
      <c r="I3" s="1017" t="s">
        <v>10009</v>
      </c>
      <c r="J3" s="1018" t="s">
        <v>10010</v>
      </c>
      <c r="K3" s="1315" t="s">
        <v>7371</v>
      </c>
    </row>
    <row r="4" ht="15.75" customHeight="1">
      <c r="A4" s="1023" t="s">
        <v>6862</v>
      </c>
      <c r="B4" s="1024" t="s">
        <v>6863</v>
      </c>
      <c r="C4" s="1011"/>
      <c r="D4" s="1012"/>
      <c r="E4" s="1013"/>
      <c r="F4" s="1014"/>
      <c r="G4" s="1016"/>
      <c r="H4" s="1011"/>
      <c r="I4" s="1017"/>
      <c r="J4" s="1018"/>
      <c r="K4" s="1318"/>
    </row>
    <row r="5" ht="15.75" customHeight="1">
      <c r="A5" s="1026" t="s">
        <v>213</v>
      </c>
      <c r="B5" s="1027" t="s">
        <v>6799</v>
      </c>
      <c r="C5" s="1039" t="s">
        <v>9842</v>
      </c>
      <c r="D5" s="1043" t="s">
        <v>9996</v>
      </c>
      <c r="E5" s="1043" t="s">
        <v>9997</v>
      </c>
      <c r="F5" s="1043" t="s">
        <v>9998</v>
      </c>
      <c r="G5" s="1043" t="s">
        <v>9999</v>
      </c>
      <c r="H5" s="1367" t="s">
        <v>10000</v>
      </c>
      <c r="I5" s="1043" t="s">
        <v>10001</v>
      </c>
      <c r="J5" s="1043" t="s">
        <v>10002</v>
      </c>
      <c r="K5" s="1044" t="s">
        <v>6826</v>
      </c>
      <c r="L5" s="1044" t="s">
        <v>9845</v>
      </c>
    </row>
    <row r="6" ht="15.75" customHeight="1">
      <c r="A6" s="1026" t="s">
        <v>5173</v>
      </c>
      <c r="B6" s="1027" t="s">
        <v>6799</v>
      </c>
      <c r="C6" s="1044" t="s">
        <v>10011</v>
      </c>
      <c r="D6" s="1044" t="s">
        <v>10012</v>
      </c>
      <c r="E6" s="1044" t="s">
        <v>10013</v>
      </c>
      <c r="F6" s="1039" t="s">
        <v>10014</v>
      </c>
      <c r="G6" s="1039" t="s">
        <v>10015</v>
      </c>
      <c r="H6" s="1368" t="s">
        <v>10016</v>
      </c>
      <c r="I6" s="1039" t="s">
        <v>10017</v>
      </c>
      <c r="J6" s="1039" t="s">
        <v>10018</v>
      </c>
      <c r="K6" s="1044" t="s">
        <v>6935</v>
      </c>
      <c r="L6" s="1044"/>
    </row>
    <row r="7" ht="15.75" customHeight="1">
      <c r="A7" s="1026" t="s">
        <v>1484</v>
      </c>
      <c r="B7" s="1027" t="s">
        <v>6799</v>
      </c>
      <c r="C7" s="1044" t="s">
        <v>10019</v>
      </c>
      <c r="D7" s="1044" t="s">
        <v>10020</v>
      </c>
      <c r="E7" s="1039" t="s">
        <v>10021</v>
      </c>
      <c r="F7" s="1039" t="s">
        <v>10022</v>
      </c>
      <c r="G7" s="1044" t="s">
        <v>10023</v>
      </c>
      <c r="H7" s="1044" t="s">
        <v>10024</v>
      </c>
      <c r="I7" s="1044" t="s">
        <v>10025</v>
      </c>
      <c r="J7" s="1044" t="s">
        <v>10026</v>
      </c>
      <c r="K7" s="1044" t="s">
        <v>10027</v>
      </c>
      <c r="L7" s="1044" t="s">
        <v>10028</v>
      </c>
    </row>
    <row r="8" ht="15.75" customHeight="1">
      <c r="A8" s="1081" t="s">
        <v>1243</v>
      </c>
      <c r="B8" s="1027" t="s">
        <v>6799</v>
      </c>
      <c r="C8" s="1321" t="s">
        <v>9818</v>
      </c>
      <c r="D8" s="1044" t="s">
        <v>10029</v>
      </c>
      <c r="E8" s="1044" t="s">
        <v>10030</v>
      </c>
      <c r="F8" s="1044" t="s">
        <v>10031</v>
      </c>
      <c r="G8" s="1044" t="s">
        <v>10032</v>
      </c>
      <c r="H8" s="1044" t="s">
        <v>10033</v>
      </c>
      <c r="I8" s="1044" t="s">
        <v>10034</v>
      </c>
      <c r="J8" s="1044" t="s">
        <v>10035</v>
      </c>
      <c r="K8" s="1044" t="s">
        <v>7016</v>
      </c>
      <c r="L8" s="1044"/>
    </row>
    <row r="9" ht="15.75" customHeight="1">
      <c r="A9" s="1081" t="s">
        <v>9238</v>
      </c>
      <c r="B9" s="1027" t="s">
        <v>6799</v>
      </c>
      <c r="C9" s="1044" t="s">
        <v>10036</v>
      </c>
      <c r="D9" s="1044" t="s">
        <v>10037</v>
      </c>
      <c r="E9" s="1044" t="s">
        <v>10038</v>
      </c>
      <c r="F9" s="1044" t="s">
        <v>10039</v>
      </c>
      <c r="G9" s="1044" t="s">
        <v>10040</v>
      </c>
      <c r="H9" s="1044" t="s">
        <v>10041</v>
      </c>
      <c r="I9" s="1044" t="s">
        <v>10042</v>
      </c>
      <c r="J9" s="1044" t="s">
        <v>10043</v>
      </c>
      <c r="K9" s="1044" t="s">
        <v>6962</v>
      </c>
      <c r="L9" s="1044"/>
    </row>
    <row r="10" ht="16.5" customHeight="1">
      <c r="A10" s="1327" t="s">
        <v>2033</v>
      </c>
      <c r="B10" s="1027" t="s">
        <v>6799</v>
      </c>
      <c r="C10" s="1044" t="s">
        <v>9877</v>
      </c>
      <c r="D10" s="1044" t="s">
        <v>10044</v>
      </c>
      <c r="E10" s="1044" t="s">
        <v>10045</v>
      </c>
      <c r="F10" s="1044" t="s">
        <v>10046</v>
      </c>
      <c r="G10" s="1044" t="s">
        <v>10047</v>
      </c>
      <c r="H10" s="1044" t="s">
        <v>10048</v>
      </c>
      <c r="I10" s="1044" t="s">
        <v>10049</v>
      </c>
      <c r="J10" s="1044" t="s">
        <v>10050</v>
      </c>
      <c r="K10" s="1044" t="s">
        <v>6985</v>
      </c>
      <c r="L10" s="1044" t="s">
        <v>10051</v>
      </c>
    </row>
    <row r="11" ht="15.75" customHeight="1">
      <c r="A11" s="1046" t="s">
        <v>5227</v>
      </c>
      <c r="B11" s="1027" t="s">
        <v>6799</v>
      </c>
      <c r="C11" s="1044" t="s">
        <v>10052</v>
      </c>
      <c r="D11" s="1044" t="s">
        <v>10053</v>
      </c>
      <c r="E11" s="1044" t="s">
        <v>10054</v>
      </c>
      <c r="F11" s="1044" t="s">
        <v>10055</v>
      </c>
      <c r="G11" s="1044" t="s">
        <v>10056</v>
      </c>
      <c r="H11" s="1044" t="s">
        <v>10057</v>
      </c>
      <c r="I11" s="1044" t="s">
        <v>10058</v>
      </c>
      <c r="J11" s="1044" t="s">
        <v>10059</v>
      </c>
      <c r="K11" s="1044" t="s">
        <v>7070</v>
      </c>
      <c r="L11" s="1044"/>
    </row>
    <row r="12" ht="15.75" customHeight="1">
      <c r="A12" s="1122" t="s">
        <v>5697</v>
      </c>
      <c r="B12" s="1027" t="s">
        <v>6799</v>
      </c>
      <c r="C12" s="1044" t="s">
        <v>10060</v>
      </c>
      <c r="D12" s="1044" t="s">
        <v>10061</v>
      </c>
      <c r="E12" s="1044" t="s">
        <v>10062</v>
      </c>
      <c r="F12" s="1044" t="s">
        <v>10063</v>
      </c>
      <c r="G12" s="1044" t="s">
        <v>10064</v>
      </c>
      <c r="H12" s="1044" t="s">
        <v>10065</v>
      </c>
      <c r="I12" s="1044" t="s">
        <v>10066</v>
      </c>
      <c r="J12" s="1044" t="s">
        <v>10067</v>
      </c>
      <c r="K12" s="1044" t="s">
        <v>7447</v>
      </c>
      <c r="L12" s="1044"/>
    </row>
    <row r="13" ht="15.75" customHeight="1">
      <c r="A13" s="1122" t="s">
        <v>9928</v>
      </c>
      <c r="B13" s="1148" t="s">
        <v>6799</v>
      </c>
      <c r="C13" s="1044" t="s">
        <v>9929</v>
      </c>
      <c r="D13" s="1044" t="s">
        <v>10068</v>
      </c>
      <c r="E13" s="1340" t="s">
        <v>10069</v>
      </c>
      <c r="F13" s="1044" t="s">
        <v>10070</v>
      </c>
      <c r="G13" s="1044" t="s">
        <v>10071</v>
      </c>
      <c r="H13" s="1044" t="s">
        <v>10072</v>
      </c>
      <c r="I13" s="1044" t="s">
        <v>10073</v>
      </c>
      <c r="J13" s="1044" t="s">
        <v>10074</v>
      </c>
      <c r="K13" s="1044" t="s">
        <v>7172</v>
      </c>
      <c r="L13" s="1044"/>
    </row>
    <row r="14" ht="15.75" customHeight="1">
      <c r="A14" s="1026" t="s">
        <v>7120</v>
      </c>
      <c r="B14" s="1027" t="s">
        <v>6799</v>
      </c>
      <c r="C14" s="1044" t="s">
        <v>9901</v>
      </c>
      <c r="D14" s="1044" t="s">
        <v>10075</v>
      </c>
      <c r="E14" s="1044" t="s">
        <v>10076</v>
      </c>
      <c r="F14" s="1044" t="s">
        <v>10077</v>
      </c>
      <c r="G14" s="1044" t="s">
        <v>10078</v>
      </c>
      <c r="H14" s="1044" t="s">
        <v>10079</v>
      </c>
      <c r="I14" s="1044" t="s">
        <v>10080</v>
      </c>
      <c r="J14" s="1044" t="s">
        <v>10081</v>
      </c>
      <c r="K14" s="1044" t="s">
        <v>7146</v>
      </c>
      <c r="L14" s="1044"/>
    </row>
    <row r="15" ht="15.75" customHeight="1">
      <c r="A15" s="1122" t="s">
        <v>321</v>
      </c>
      <c r="B15" s="1148" t="s">
        <v>6828</v>
      </c>
      <c r="C15" s="1044" t="s">
        <v>10003</v>
      </c>
      <c r="D15" s="1044" t="s">
        <v>10004</v>
      </c>
      <c r="E15" s="1044" t="s">
        <v>10005</v>
      </c>
      <c r="F15" s="1044" t="s">
        <v>10006</v>
      </c>
      <c r="G15" s="1044" t="s">
        <v>10007</v>
      </c>
      <c r="H15" s="1044" t="s">
        <v>10008</v>
      </c>
      <c r="I15" s="1044" t="s">
        <v>10009</v>
      </c>
      <c r="J15" s="1044" t="s">
        <v>10010</v>
      </c>
      <c r="K15" s="1044" t="s">
        <v>7371</v>
      </c>
      <c r="L15" s="1044" t="s">
        <v>10082</v>
      </c>
    </row>
    <row r="16">
      <c r="A16" s="1333" t="s">
        <v>2472</v>
      </c>
      <c r="B16" s="1113" t="s">
        <v>6828</v>
      </c>
      <c r="C16" s="1044" t="s">
        <v>10083</v>
      </c>
      <c r="D16" s="1044" t="s">
        <v>10084</v>
      </c>
      <c r="E16" s="1044" t="s">
        <v>10085</v>
      </c>
      <c r="F16" s="1044" t="s">
        <v>10086</v>
      </c>
      <c r="G16" s="1044" t="s">
        <v>10087</v>
      </c>
      <c r="H16" s="1044" t="s">
        <v>10088</v>
      </c>
      <c r="I16" s="1044" t="s">
        <v>10089</v>
      </c>
      <c r="J16" s="1044" t="s">
        <v>10090</v>
      </c>
      <c r="K16" s="1044" t="s">
        <v>8671</v>
      </c>
      <c r="L16" s="1044" t="s">
        <v>10091</v>
      </c>
    </row>
    <row r="17" ht="15.75" customHeight="1">
      <c r="A17" s="1046"/>
      <c r="B17" s="1027"/>
      <c r="C17" s="1044"/>
      <c r="D17" s="1044"/>
      <c r="E17" s="1044"/>
      <c r="F17" s="1044"/>
      <c r="G17" s="1044"/>
      <c r="H17" s="1044"/>
      <c r="I17" s="1044"/>
      <c r="J17" s="1044"/>
      <c r="K17" s="1044"/>
      <c r="L17" s="1044"/>
    </row>
    <row r="18" ht="15.75" customHeight="1">
      <c r="A18" s="1081"/>
      <c r="B18" s="1088"/>
      <c r="C18" s="1044"/>
      <c r="D18" s="1044"/>
      <c r="E18" s="1044"/>
      <c r="F18" s="1044"/>
      <c r="G18" s="1044"/>
      <c r="H18" s="1044"/>
      <c r="I18" s="1044"/>
      <c r="J18" s="1044"/>
      <c r="K18" s="1044"/>
      <c r="L18" s="1044"/>
    </row>
    <row r="19" ht="16.5" customHeight="1">
      <c r="A19" s="1329"/>
      <c r="B19" s="1027"/>
      <c r="C19" s="1174"/>
      <c r="D19" s="1044"/>
      <c r="E19" s="1044"/>
      <c r="F19" s="1044"/>
      <c r="G19" s="1044"/>
      <c r="H19" s="1044"/>
      <c r="I19" s="1044"/>
      <c r="J19" s="1044"/>
      <c r="K19" s="1044"/>
      <c r="L19" s="1044"/>
    </row>
    <row r="20" ht="15.75" customHeight="1">
      <c r="A20" s="1081"/>
      <c r="B20" s="1027"/>
      <c r="C20" s="1174"/>
      <c r="D20" s="1044"/>
      <c r="E20" s="1044"/>
      <c r="F20" s="1044"/>
      <c r="G20" s="1044"/>
      <c r="H20" s="1044"/>
      <c r="I20" s="1044"/>
      <c r="J20" s="1044"/>
      <c r="K20" s="1044"/>
      <c r="L20" s="1044"/>
    </row>
    <row r="21" ht="15.75" customHeight="1">
      <c r="A21" s="1026"/>
      <c r="B21" s="1088"/>
      <c r="C21" s="1174"/>
      <c r="D21" s="1044"/>
      <c r="E21" s="1044"/>
      <c r="F21" s="1044"/>
      <c r="G21" s="1044"/>
      <c r="H21" s="1044"/>
      <c r="I21" s="1044"/>
      <c r="J21" s="1044"/>
      <c r="K21" s="1044"/>
      <c r="L21" s="1044"/>
    </row>
    <row r="22" ht="15.75" customHeight="1">
      <c r="A22" s="1081"/>
      <c r="B22" s="1027"/>
      <c r="C22" s="1174"/>
      <c r="D22" s="1044"/>
      <c r="E22" s="1044"/>
      <c r="F22" s="1044"/>
      <c r="G22" s="1044"/>
      <c r="H22" s="1044"/>
      <c r="I22" s="1044"/>
      <c r="J22" s="1044"/>
      <c r="K22" s="1044"/>
      <c r="L22" s="1044"/>
    </row>
    <row r="23" ht="15.75" customHeight="1">
      <c r="A23" s="1122"/>
      <c r="B23" s="1027"/>
      <c r="C23" s="1174"/>
      <c r="D23" s="1044"/>
      <c r="E23" s="1044"/>
      <c r="F23" s="1044"/>
      <c r="G23" s="1044"/>
      <c r="H23" s="1044"/>
      <c r="I23" s="1044"/>
      <c r="J23" s="1044"/>
      <c r="K23" s="1044"/>
      <c r="L23" s="1044"/>
    </row>
    <row r="24">
      <c r="A24" s="1329"/>
      <c r="B24" s="1330"/>
      <c r="C24" s="1174"/>
      <c r="D24" s="1044"/>
      <c r="E24" s="1044"/>
      <c r="F24" s="1044"/>
      <c r="G24" s="1044"/>
      <c r="H24" s="1044"/>
      <c r="I24" s="1044"/>
      <c r="J24" s="1044"/>
      <c r="K24" s="1044"/>
      <c r="L24" s="1044"/>
    </row>
    <row r="25" ht="15.75" customHeight="1">
      <c r="A25" s="1081"/>
      <c r="B25" s="1027"/>
      <c r="C25" s="1174"/>
      <c r="D25" s="1044"/>
      <c r="E25" s="1044"/>
      <c r="F25" s="1044"/>
      <c r="G25" s="1044"/>
      <c r="H25" s="1044"/>
      <c r="I25" s="1044"/>
      <c r="J25" s="1044"/>
      <c r="K25" s="1044"/>
      <c r="L25" s="1044"/>
    </row>
    <row r="26" ht="15.75" customHeight="1">
      <c r="A26" s="1122"/>
      <c r="B26" s="1027"/>
      <c r="C26" s="1174"/>
      <c r="D26" s="1044"/>
      <c r="E26" s="1044"/>
      <c r="F26" s="1044"/>
      <c r="G26" s="1044"/>
      <c r="H26" s="1044"/>
      <c r="I26" s="1044"/>
      <c r="J26" s="1044"/>
      <c r="K26" s="1044"/>
      <c r="L26" s="1044"/>
    </row>
    <row r="27" ht="15.0" customHeight="1">
      <c r="A27" s="1342"/>
      <c r="B27" s="1088"/>
      <c r="C27" s="1174"/>
      <c r="D27" s="1044"/>
      <c r="E27" s="1044"/>
      <c r="F27" s="1044"/>
      <c r="G27" s="1044"/>
      <c r="H27" s="1044"/>
      <c r="I27" s="1044"/>
      <c r="J27" s="1044"/>
      <c r="K27" s="1044"/>
      <c r="L27" s="1044"/>
    </row>
    <row r="28" ht="15.75" customHeight="1">
      <c r="A28" s="1026"/>
      <c r="B28" s="1113"/>
      <c r="C28" s="1174"/>
      <c r="D28" s="1044"/>
      <c r="E28" s="1044"/>
      <c r="F28" s="1044"/>
      <c r="G28" s="1044"/>
      <c r="H28" s="1044"/>
      <c r="I28" s="1044"/>
      <c r="J28" s="1044"/>
      <c r="K28" s="1044"/>
      <c r="L28" s="1044"/>
    </row>
    <row r="29" ht="15.75" customHeight="1">
      <c r="A29" s="1122"/>
      <c r="B29" s="1140"/>
      <c r="C29" s="1174"/>
      <c r="D29" s="1044"/>
      <c r="E29" s="1044"/>
      <c r="F29" s="1044"/>
      <c r="G29" s="1044"/>
      <c r="H29" s="1044"/>
      <c r="I29" s="1044"/>
      <c r="J29" s="1044"/>
      <c r="K29" s="1044"/>
      <c r="L29" s="1044"/>
    </row>
    <row r="30" ht="15.75" customHeight="1">
      <c r="A30" s="1046"/>
      <c r="B30" s="1140"/>
      <c r="C30" s="1174"/>
      <c r="D30" s="1044"/>
      <c r="E30" s="1044"/>
      <c r="F30" s="1044"/>
      <c r="G30" s="1044"/>
      <c r="H30" s="1044"/>
      <c r="I30" s="1044"/>
      <c r="J30" s="1044"/>
      <c r="K30" s="1044"/>
      <c r="L30" s="1044"/>
    </row>
    <row r="31" ht="15.75" customHeight="1">
      <c r="A31" s="1026"/>
      <c r="B31" s="1027"/>
      <c r="C31" s="1174"/>
      <c r="D31" s="1044"/>
      <c r="E31" s="1044"/>
      <c r="F31" s="1044"/>
      <c r="G31" s="1044"/>
      <c r="H31" s="1044"/>
      <c r="I31" s="1044"/>
      <c r="J31" s="1044"/>
      <c r="K31" s="1044"/>
      <c r="L31" s="1044"/>
    </row>
    <row r="32" ht="15.75" customHeight="1">
      <c r="A32" s="1081"/>
      <c r="B32" s="1027"/>
      <c r="C32" s="1174"/>
      <c r="D32" s="1044"/>
      <c r="E32" s="1044"/>
      <c r="F32" s="1044"/>
      <c r="G32" s="1044"/>
      <c r="H32" s="1044"/>
      <c r="I32" s="1044"/>
      <c r="J32" s="1044"/>
      <c r="K32" s="1044"/>
      <c r="L32" s="1044"/>
    </row>
    <row r="33" ht="15.75" customHeight="1">
      <c r="A33" s="1026"/>
      <c r="B33" s="1027"/>
      <c r="C33" s="1174"/>
      <c r="D33" s="1044"/>
      <c r="E33" s="1044"/>
      <c r="F33" s="1044"/>
      <c r="G33" s="1044"/>
      <c r="H33" s="1044"/>
      <c r="I33" s="1044"/>
      <c r="J33" s="1044"/>
      <c r="K33" s="1044"/>
      <c r="L33" s="1044"/>
    </row>
    <row r="34" ht="15.75" customHeight="1">
      <c r="A34" s="1081"/>
      <c r="B34" s="1027"/>
      <c r="C34" s="1174"/>
      <c r="D34" s="1044"/>
      <c r="E34" s="1044"/>
      <c r="F34" s="1044"/>
      <c r="G34" s="1044"/>
      <c r="H34" s="1044"/>
      <c r="I34" s="1044"/>
      <c r="J34" s="1044"/>
      <c r="K34" s="1044"/>
      <c r="L34" s="1044"/>
    </row>
    <row r="35" ht="15.75" customHeight="1">
      <c r="A35" s="1026"/>
      <c r="B35" s="1027"/>
      <c r="C35" s="1174"/>
      <c r="D35" s="1044"/>
      <c r="E35" s="1044"/>
      <c r="F35" s="1044"/>
      <c r="G35" s="1044"/>
      <c r="H35" s="1044"/>
      <c r="I35" s="1044"/>
      <c r="J35" s="1044"/>
      <c r="K35" s="1044"/>
      <c r="L35" s="1044"/>
    </row>
    <row r="36">
      <c r="A36" s="1333"/>
      <c r="B36" s="1344"/>
      <c r="C36" s="1174"/>
      <c r="D36" s="1044"/>
      <c r="E36" s="1044"/>
      <c r="F36" s="1044"/>
      <c r="G36" s="1044"/>
      <c r="H36" s="1044"/>
      <c r="I36" s="1044"/>
      <c r="J36" s="1044"/>
      <c r="K36" s="1044"/>
      <c r="L36" s="1044"/>
    </row>
    <row r="37" ht="15.75" customHeight="1">
      <c r="A37" s="1046"/>
      <c r="B37" s="1140"/>
      <c r="C37" s="1174"/>
      <c r="D37" s="1044"/>
      <c r="E37" s="1044"/>
      <c r="F37" s="1044"/>
      <c r="G37" s="1044"/>
      <c r="H37" s="1044"/>
      <c r="I37" s="1044"/>
      <c r="J37" s="1044"/>
      <c r="K37" s="1044"/>
      <c r="L37" s="1044"/>
    </row>
    <row r="38" ht="15.75" customHeight="1">
      <c r="A38" s="1122"/>
      <c r="B38" s="1088"/>
      <c r="C38" s="1174"/>
      <c r="D38" s="1044"/>
      <c r="E38" s="1044"/>
      <c r="F38" s="1044"/>
      <c r="G38" s="1044"/>
      <c r="H38" s="1044"/>
      <c r="I38" s="1044"/>
      <c r="J38" s="1044"/>
      <c r="K38" s="1044"/>
      <c r="L38" s="1044"/>
    </row>
    <row r="39">
      <c r="A39" s="1329"/>
      <c r="B39" s="1330"/>
      <c r="C39" s="1174"/>
      <c r="D39" s="1044"/>
      <c r="E39" s="1044"/>
      <c r="F39" s="1044"/>
      <c r="G39" s="1044"/>
      <c r="H39" s="1044"/>
      <c r="I39" s="1044"/>
      <c r="J39" s="1044"/>
      <c r="K39" s="1044"/>
      <c r="L39" s="1044"/>
    </row>
    <row r="40" ht="15.75" customHeight="1">
      <c r="A40" s="1081"/>
      <c r="B40" s="1088"/>
      <c r="C40" s="1174"/>
      <c r="D40" s="1044"/>
      <c r="E40" s="1044"/>
      <c r="F40" s="1044"/>
      <c r="G40" s="1044"/>
      <c r="H40" s="1044"/>
      <c r="I40" s="1044"/>
      <c r="J40" s="1044"/>
      <c r="K40" s="1044"/>
      <c r="L40" s="1044"/>
    </row>
    <row r="41">
      <c r="A41" s="1046"/>
      <c r="B41" s="1046"/>
      <c r="C41" s="1174"/>
      <c r="D41" s="1044"/>
      <c r="E41" s="1044"/>
      <c r="F41" s="1044"/>
      <c r="G41" s="1044"/>
      <c r="H41" s="1044"/>
      <c r="I41" s="1044"/>
      <c r="J41" s="1044"/>
      <c r="K41" s="1044"/>
      <c r="L41" s="1044"/>
    </row>
    <row r="42" ht="15.75" customHeight="1">
      <c r="A42" s="1026"/>
      <c r="B42" s="1088"/>
      <c r="C42" s="1174"/>
      <c r="D42" s="1044"/>
      <c r="E42" s="1044"/>
      <c r="F42" s="1044"/>
      <c r="G42" s="1044"/>
      <c r="H42" s="1044"/>
      <c r="I42" s="1044"/>
      <c r="J42" s="1044"/>
      <c r="K42" s="1044"/>
      <c r="L42" s="1044"/>
    </row>
    <row r="43" ht="15.75" customHeight="1">
      <c r="A43" s="1081"/>
      <c r="B43" s="1027"/>
      <c r="C43" s="1174"/>
      <c r="D43" s="1044"/>
      <c r="E43" s="1044"/>
      <c r="F43" s="1044"/>
      <c r="G43" s="1044"/>
      <c r="H43" s="1044"/>
      <c r="I43" s="1044"/>
      <c r="J43" s="1044"/>
      <c r="K43" s="1044"/>
      <c r="L43" s="1044"/>
    </row>
    <row r="44">
      <c r="A44" s="1333"/>
      <c r="B44" s="1344"/>
      <c r="C44" s="1174"/>
      <c r="D44" s="1044"/>
      <c r="E44" s="1044"/>
      <c r="F44" s="1044"/>
      <c r="G44" s="1044"/>
      <c r="H44" s="1044"/>
      <c r="I44" s="1044"/>
      <c r="J44" s="1044"/>
      <c r="K44" s="1044"/>
      <c r="L44" s="1044"/>
    </row>
    <row r="45" ht="15.75" customHeight="1">
      <c r="A45" s="1081"/>
      <c r="B45" s="1027"/>
      <c r="C45" s="1174"/>
      <c r="D45" s="1044"/>
      <c r="E45" s="1044"/>
      <c r="F45" s="1044"/>
      <c r="G45" s="1044"/>
      <c r="H45" s="1044"/>
      <c r="I45" s="1044"/>
      <c r="J45" s="1044"/>
      <c r="K45" s="1044"/>
      <c r="L45" s="1044"/>
    </row>
    <row r="46" ht="15.75" customHeight="1">
      <c r="A46" s="1026"/>
      <c r="B46" s="1027"/>
      <c r="C46" s="1174"/>
      <c r="D46" s="1044"/>
      <c r="E46" s="1044"/>
      <c r="F46" s="1044"/>
      <c r="G46" s="1044"/>
      <c r="H46" s="1044"/>
      <c r="I46" s="1044"/>
      <c r="J46" s="1044"/>
      <c r="K46" s="1044"/>
      <c r="L46" s="1044"/>
    </row>
    <row r="47" ht="15.75" customHeight="1">
      <c r="A47" s="1081"/>
      <c r="B47" s="1088"/>
      <c r="C47" s="1174"/>
      <c r="D47" s="1044"/>
      <c r="E47" s="1044"/>
      <c r="F47" s="1044"/>
      <c r="G47" s="1044"/>
      <c r="H47" s="1044"/>
      <c r="I47" s="1044"/>
      <c r="J47" s="1044"/>
      <c r="K47" s="1044"/>
      <c r="L47" s="1044"/>
    </row>
    <row r="48" ht="15.0" customHeight="1">
      <c r="A48" s="1026"/>
      <c r="B48" s="1088"/>
      <c r="C48" s="1174"/>
      <c r="D48" s="1044"/>
      <c r="E48" s="1044"/>
      <c r="F48" s="1044"/>
      <c r="G48" s="1044"/>
      <c r="H48" s="1044"/>
      <c r="I48" s="1044"/>
      <c r="J48" s="1044"/>
      <c r="K48" s="1044"/>
      <c r="L48" s="1044"/>
    </row>
    <row r="49" ht="15.75" customHeight="1">
      <c r="A49" s="1046"/>
      <c r="B49" s="1148"/>
      <c r="C49" s="1174"/>
      <c r="D49" s="1044"/>
      <c r="E49" s="1044"/>
      <c r="F49" s="1044"/>
      <c r="G49" s="1044"/>
      <c r="H49" s="1044"/>
      <c r="I49" s="1044"/>
      <c r="J49" s="1044"/>
      <c r="K49" s="1044"/>
      <c r="L49" s="1044"/>
    </row>
    <row r="50" ht="15.75" customHeight="1">
      <c r="A50" s="1081"/>
      <c r="B50" s="1140"/>
      <c r="C50" s="1174"/>
      <c r="D50" s="1044"/>
      <c r="E50" s="1044"/>
      <c r="F50" s="1044"/>
      <c r="G50" s="1044"/>
      <c r="H50" s="1044"/>
      <c r="I50" s="1044"/>
      <c r="J50" s="1044"/>
      <c r="K50" s="1044"/>
      <c r="L50" s="1044"/>
    </row>
    <row r="51">
      <c r="A51" s="1329"/>
      <c r="B51" s="1330"/>
      <c r="C51" s="1174"/>
      <c r="D51" s="1044"/>
      <c r="E51" s="1044"/>
      <c r="F51" s="1044"/>
      <c r="G51" s="1044"/>
      <c r="H51" s="1044"/>
      <c r="I51" s="1044"/>
      <c r="J51" s="1044"/>
      <c r="K51" s="1044"/>
      <c r="L51" s="1044"/>
    </row>
    <row r="52" ht="15.75" customHeight="1">
      <c r="A52" s="1026"/>
      <c r="B52" s="1027"/>
      <c r="C52" s="1174"/>
      <c r="D52" s="1044"/>
      <c r="E52" s="1044"/>
      <c r="F52" s="1044"/>
      <c r="G52" s="1044"/>
      <c r="H52" s="1044"/>
      <c r="I52" s="1044"/>
      <c r="J52" s="1044"/>
      <c r="K52" s="1044"/>
      <c r="L52" s="1044"/>
    </row>
    <row r="53" ht="15.75" customHeight="1">
      <c r="A53" s="1081"/>
      <c r="B53" s="1027"/>
      <c r="C53" s="1174"/>
      <c r="D53" s="1044"/>
      <c r="E53" s="1044"/>
      <c r="F53" s="1044"/>
      <c r="G53" s="1044"/>
      <c r="H53" s="1044"/>
      <c r="I53" s="1044"/>
      <c r="J53" s="1044"/>
      <c r="K53" s="1044"/>
      <c r="L53" s="1044"/>
    </row>
    <row r="54" ht="15.75" customHeight="1">
      <c r="A54" s="1333"/>
      <c r="B54" s="1344"/>
      <c r="C54" s="1174"/>
      <c r="D54" s="1044"/>
      <c r="E54" s="1044"/>
      <c r="F54" s="1044"/>
      <c r="G54" s="1044"/>
      <c r="H54" s="1044"/>
      <c r="I54" s="1044"/>
      <c r="J54" s="1044"/>
      <c r="K54" s="1044"/>
      <c r="L54" s="1044"/>
    </row>
    <row r="55" ht="15.75" customHeight="1">
      <c r="A55" s="1026"/>
      <c r="B55" s="1088"/>
      <c r="C55" s="1174"/>
      <c r="D55" s="1044"/>
      <c r="E55" s="1044"/>
      <c r="F55" s="1044"/>
      <c r="G55" s="1044"/>
      <c r="H55" s="1044"/>
      <c r="I55" s="1044"/>
      <c r="J55" s="1044"/>
      <c r="K55" s="1044"/>
      <c r="L55" s="1044"/>
    </row>
    <row r="56" ht="15.75" customHeight="1">
      <c r="A56" s="1081"/>
      <c r="B56" s="1140"/>
      <c r="C56" s="1174"/>
      <c r="D56" s="1044"/>
      <c r="E56" s="1044"/>
      <c r="F56" s="1044"/>
      <c r="G56" s="1044"/>
      <c r="H56" s="1044"/>
      <c r="I56" s="1044"/>
      <c r="J56" s="1044"/>
      <c r="K56" s="1044"/>
      <c r="L56" s="1044"/>
    </row>
    <row r="57" ht="15.75" customHeight="1">
      <c r="A57" s="1333"/>
      <c r="B57" s="1148"/>
      <c r="C57" s="1174"/>
      <c r="D57" s="1044"/>
      <c r="E57" s="1044"/>
      <c r="F57" s="1044"/>
      <c r="G57" s="1044"/>
      <c r="H57" s="1044"/>
      <c r="I57" s="1044"/>
      <c r="J57" s="1044"/>
      <c r="K57" s="1044"/>
      <c r="L57" s="1044"/>
    </row>
    <row r="58" ht="15.75" customHeight="1">
      <c r="A58" s="1046"/>
      <c r="B58" s="1113"/>
      <c r="C58" s="1174"/>
      <c r="D58" s="1044"/>
      <c r="E58" s="1044"/>
      <c r="F58" s="1044"/>
      <c r="G58" s="1044"/>
      <c r="H58" s="1044"/>
      <c r="I58" s="1044"/>
      <c r="J58" s="1044"/>
      <c r="K58" s="1044"/>
      <c r="L58" s="1044"/>
    </row>
    <row r="59" ht="15.75" customHeight="1">
      <c r="A59" s="1333"/>
      <c r="B59" s="1344"/>
      <c r="C59" s="1174"/>
      <c r="D59" s="1044"/>
      <c r="E59" s="1044"/>
      <c r="F59" s="1044"/>
      <c r="G59" s="1044"/>
      <c r="H59" s="1044"/>
      <c r="I59" s="1044"/>
      <c r="J59" s="1044"/>
      <c r="K59" s="1044"/>
      <c r="L59" s="1044"/>
    </row>
    <row r="60" ht="15.75" customHeight="1">
      <c r="A60" s="1081"/>
      <c r="B60" s="1140"/>
      <c r="C60" s="1174"/>
      <c r="D60" s="1044"/>
      <c r="E60" s="1044"/>
      <c r="F60" s="1044"/>
      <c r="G60" s="1044"/>
      <c r="H60" s="1044"/>
      <c r="I60" s="1044"/>
      <c r="J60" s="1044"/>
      <c r="K60" s="1044"/>
      <c r="L60" s="1044"/>
    </row>
    <row r="61" ht="16.5" customHeight="1">
      <c r="A61" s="1026"/>
      <c r="B61" s="1140"/>
      <c r="C61" s="1174"/>
      <c r="D61" s="1044"/>
      <c r="E61" s="1044"/>
      <c r="F61" s="1044"/>
      <c r="G61" s="1044"/>
      <c r="H61" s="1044"/>
      <c r="I61" s="1044"/>
      <c r="J61" s="1044"/>
      <c r="K61" s="1044"/>
      <c r="L61" s="1044"/>
    </row>
    <row r="62">
      <c r="A62" s="1333"/>
      <c r="B62" s="1344"/>
      <c r="C62" s="1044"/>
      <c r="D62" s="1044"/>
      <c r="E62" s="1044"/>
      <c r="F62" s="1044"/>
      <c r="G62" s="1044"/>
      <c r="H62" s="1044"/>
      <c r="I62" s="1044"/>
      <c r="J62" s="1044"/>
      <c r="K62" s="1044"/>
      <c r="L62" s="1044"/>
    </row>
    <row r="63" ht="17.25" customHeight="1">
      <c r="A63" s="1122"/>
      <c r="B63" s="1113"/>
      <c r="C63" s="1044"/>
      <c r="D63" s="1044"/>
      <c r="E63" s="1044"/>
      <c r="F63" s="1044"/>
      <c r="G63" s="1044"/>
      <c r="H63" s="1044"/>
      <c r="I63" s="1044"/>
      <c r="J63" s="1044"/>
      <c r="K63" s="1044"/>
      <c r="L63" s="1044"/>
    </row>
    <row r="64">
      <c r="A64" s="1329"/>
      <c r="B64" s="1133"/>
      <c r="C64" s="1044"/>
      <c r="D64" s="1044"/>
      <c r="E64" s="1044"/>
      <c r="F64" s="1044"/>
      <c r="G64" s="1044"/>
      <c r="H64" s="1044"/>
      <c r="I64" s="1044"/>
      <c r="J64" s="1044"/>
      <c r="K64" s="1044"/>
      <c r="L64" s="1044"/>
    </row>
    <row r="65">
      <c r="A65" s="1333"/>
      <c r="B65" s="1344"/>
      <c r="C65" s="1044"/>
      <c r="D65" s="1044"/>
      <c r="E65" s="1044"/>
      <c r="F65" s="1044"/>
      <c r="G65" s="1044"/>
      <c r="H65" s="1044"/>
      <c r="I65" s="1044"/>
      <c r="J65" s="1044"/>
      <c r="K65" s="1044"/>
      <c r="L65" s="1044"/>
    </row>
    <row r="66">
      <c r="A66" s="1081"/>
      <c r="B66" s="1088"/>
      <c r="C66" s="1044"/>
      <c r="D66" s="1044"/>
      <c r="E66" s="1044"/>
      <c r="F66" s="1044"/>
      <c r="G66" s="1044"/>
      <c r="H66" s="1044"/>
      <c r="I66" s="1044"/>
      <c r="J66" s="1044"/>
      <c r="K66" s="1044"/>
      <c r="L66" s="1044"/>
    </row>
    <row r="67">
      <c r="A67" s="1046"/>
      <c r="B67" s="1133"/>
      <c r="C67" s="1044"/>
      <c r="D67" s="1044"/>
      <c r="E67" s="1044"/>
      <c r="F67" s="1044"/>
      <c r="G67" s="1044"/>
      <c r="H67" s="1044"/>
      <c r="I67" s="1044"/>
      <c r="J67" s="1044"/>
      <c r="K67" s="1044"/>
      <c r="L67" s="1044"/>
    </row>
    <row r="68" ht="17.25" customHeight="1">
      <c r="A68" s="1329"/>
      <c r="B68" s="1088"/>
      <c r="C68" s="1044"/>
      <c r="D68" s="1044"/>
      <c r="E68" s="1044"/>
      <c r="F68" s="1044"/>
      <c r="G68" s="1044"/>
      <c r="H68" s="1044"/>
      <c r="I68" s="1044"/>
      <c r="J68" s="1044"/>
      <c r="K68" s="1044"/>
      <c r="L68" s="1044"/>
    </row>
    <row r="69">
      <c r="A69" s="1346"/>
      <c r="B69" s="1330"/>
      <c r="C69" s="1348"/>
      <c r="D69" s="1350"/>
      <c r="E69" s="1350"/>
      <c r="F69" s="1350"/>
      <c r="G69" s="1351"/>
      <c r="H69" s="1351"/>
      <c r="I69" s="1351"/>
      <c r="J69" s="1351"/>
      <c r="K69" s="1347"/>
      <c r="L69" s="1352"/>
    </row>
    <row r="70">
      <c r="A70" s="1353"/>
      <c r="B70" s="1354"/>
      <c r="C70" s="1348"/>
      <c r="D70" s="1369"/>
      <c r="E70" s="1357"/>
      <c r="F70" s="1358"/>
      <c r="G70" s="1359"/>
      <c r="H70" s="1360"/>
      <c r="I70" s="1361"/>
      <c r="J70" s="1362"/>
      <c r="K70" s="1363"/>
      <c r="L70" s="1364"/>
    </row>
    <row r="71">
      <c r="A71" s="1346"/>
      <c r="B71" s="1351"/>
      <c r="C71" s="1348"/>
      <c r="D71" s="1351"/>
      <c r="E71" s="1351"/>
      <c r="F71" s="1351"/>
      <c r="G71" s="1351"/>
      <c r="H71" s="1351"/>
      <c r="I71" s="1351"/>
      <c r="J71" s="1351"/>
      <c r="K71" s="1347"/>
      <c r="L71" s="1352"/>
    </row>
    <row r="72">
      <c r="A72" s="1353"/>
      <c r="B72" s="1354"/>
      <c r="C72" s="1348"/>
      <c r="D72" s="1369"/>
      <c r="E72" s="1357"/>
      <c r="F72" s="1358"/>
      <c r="G72" s="1359"/>
      <c r="H72" s="1360"/>
      <c r="I72" s="1361"/>
      <c r="J72" s="1362"/>
      <c r="K72" s="1363"/>
      <c r="L72" s="1364"/>
    </row>
    <row r="73">
      <c r="A73" s="1346"/>
      <c r="B73" s="1351"/>
      <c r="C73" s="1348"/>
      <c r="D73" s="1351"/>
      <c r="E73" s="1351"/>
      <c r="F73" s="1351"/>
      <c r="G73" s="1351"/>
      <c r="H73" s="1351"/>
      <c r="I73" s="1351"/>
      <c r="J73" s="1351"/>
      <c r="K73" s="1347"/>
      <c r="L73" s="1352"/>
    </row>
    <row r="74">
      <c r="A74" s="1353"/>
      <c r="B74" s="1354"/>
      <c r="C74" s="1348"/>
      <c r="D74" s="1369"/>
      <c r="E74" s="1357"/>
      <c r="F74" s="1358"/>
      <c r="G74" s="1359"/>
      <c r="H74" s="1360"/>
      <c r="I74" s="1361"/>
      <c r="J74" s="1362"/>
      <c r="K74" s="1363"/>
      <c r="L74" s="1364"/>
    </row>
    <row r="75">
      <c r="A75" s="1346"/>
      <c r="B75" s="1351"/>
      <c r="C75" s="1348"/>
      <c r="D75" s="1351"/>
      <c r="E75" s="1351"/>
      <c r="F75" s="1351"/>
      <c r="G75" s="1351"/>
      <c r="H75" s="1351"/>
      <c r="I75" s="1351"/>
      <c r="J75" s="1351"/>
      <c r="K75" s="1347"/>
      <c r="L75" s="1352"/>
    </row>
    <row r="76">
      <c r="A76" s="1353"/>
      <c r="B76" s="1354"/>
      <c r="C76" s="1348"/>
      <c r="D76" s="1369"/>
      <c r="E76" s="1357"/>
      <c r="F76" s="1358"/>
      <c r="G76" s="1359"/>
      <c r="H76" s="1360"/>
      <c r="I76" s="1361"/>
      <c r="J76" s="1362"/>
      <c r="K76" s="1363"/>
      <c r="L76" s="1364"/>
    </row>
    <row r="77">
      <c r="A77" s="1346"/>
      <c r="B77" s="1351"/>
      <c r="C77" s="1348"/>
      <c r="D77" s="1351"/>
      <c r="E77" s="1351"/>
      <c r="F77" s="1351"/>
      <c r="G77" s="1351"/>
      <c r="H77" s="1351"/>
      <c r="I77" s="1351"/>
      <c r="J77" s="1351"/>
      <c r="K77" s="1347"/>
      <c r="L77" s="1352"/>
    </row>
    <row r="78">
      <c r="A78" s="1353"/>
      <c r="B78" s="1354"/>
      <c r="C78" s="1348"/>
      <c r="D78" s="1369"/>
      <c r="E78" s="1357"/>
      <c r="F78" s="1358"/>
      <c r="G78" s="1359"/>
      <c r="H78" s="1360"/>
      <c r="I78" s="1361"/>
      <c r="J78" s="1362"/>
      <c r="K78" s="1363"/>
      <c r="L78" s="1364"/>
    </row>
    <row r="79">
      <c r="A79" s="1346"/>
      <c r="B79" s="1351"/>
      <c r="C79" s="1348"/>
      <c r="D79" s="1351"/>
      <c r="E79" s="1351"/>
      <c r="F79" s="1351"/>
      <c r="G79" s="1351"/>
      <c r="H79" s="1351"/>
      <c r="I79" s="1351"/>
      <c r="J79" s="1351"/>
      <c r="K79" s="1347"/>
      <c r="L79" s="1352"/>
    </row>
    <row r="80">
      <c r="A80" s="1353"/>
      <c r="B80" s="1354"/>
      <c r="C80" s="1348"/>
      <c r="D80" s="1369"/>
      <c r="E80" s="1357"/>
      <c r="F80" s="1358"/>
      <c r="G80" s="1359"/>
      <c r="H80" s="1360"/>
      <c r="I80" s="1361"/>
      <c r="J80" s="1362"/>
      <c r="K80" s="1363"/>
      <c r="L80" s="1364"/>
    </row>
    <row r="81">
      <c r="A81" s="1346"/>
      <c r="B81" s="1351"/>
      <c r="C81" s="1348"/>
      <c r="D81" s="1351"/>
      <c r="E81" s="1351"/>
      <c r="F81" s="1351"/>
      <c r="G81" s="1351"/>
      <c r="H81" s="1351"/>
      <c r="I81" s="1351"/>
      <c r="J81" s="1351"/>
      <c r="K81" s="1347"/>
      <c r="L81" s="1352"/>
    </row>
    <row r="82">
      <c r="A82" s="1353"/>
      <c r="B82" s="1354"/>
      <c r="C82" s="1348"/>
      <c r="D82" s="1369"/>
      <c r="E82" s="1357"/>
      <c r="F82" s="1358"/>
      <c r="G82" s="1359"/>
      <c r="H82" s="1360"/>
      <c r="I82" s="1361"/>
      <c r="J82" s="1362"/>
      <c r="K82" s="1363"/>
      <c r="L82" s="1364"/>
    </row>
    <row r="83">
      <c r="A83" s="1346"/>
      <c r="B83" s="1351"/>
      <c r="C83" s="1348"/>
      <c r="D83" s="1351"/>
      <c r="E83" s="1351"/>
      <c r="F83" s="1351"/>
      <c r="G83" s="1351"/>
      <c r="H83" s="1351"/>
      <c r="I83" s="1351"/>
      <c r="J83" s="1351"/>
      <c r="K83" s="1347"/>
      <c r="L83" s="1352"/>
    </row>
    <row r="84">
      <c r="A84" s="1353"/>
      <c r="B84" s="1354"/>
      <c r="C84" s="1348"/>
      <c r="D84" s="1369"/>
      <c r="E84" s="1357"/>
      <c r="F84" s="1358"/>
      <c r="G84" s="1359"/>
      <c r="H84" s="1360"/>
      <c r="I84" s="1361"/>
      <c r="J84" s="1362"/>
      <c r="K84" s="1363"/>
      <c r="L84" s="1364"/>
    </row>
    <row r="85">
      <c r="A85" s="1346"/>
      <c r="B85" s="1351"/>
      <c r="C85" s="1348"/>
      <c r="D85" s="1351"/>
      <c r="E85" s="1351"/>
      <c r="F85" s="1351"/>
      <c r="G85" s="1351"/>
      <c r="H85" s="1351"/>
      <c r="I85" s="1351"/>
      <c r="J85" s="1351"/>
      <c r="K85" s="1347"/>
      <c r="L85" s="1352"/>
    </row>
    <row r="86">
      <c r="A86" s="1353"/>
      <c r="B86" s="1354"/>
      <c r="C86" s="1348"/>
      <c r="D86" s="1369"/>
      <c r="E86" s="1357"/>
      <c r="F86" s="1358"/>
      <c r="G86" s="1359"/>
      <c r="H86" s="1360"/>
      <c r="I86" s="1361"/>
      <c r="J86" s="1362"/>
      <c r="K86" s="1363"/>
      <c r="L86" s="1364"/>
    </row>
    <row r="87">
      <c r="A87" s="1346"/>
      <c r="B87" s="1351"/>
      <c r="C87" s="1348"/>
      <c r="D87" s="1351"/>
      <c r="E87" s="1351"/>
      <c r="F87" s="1351"/>
      <c r="G87" s="1351"/>
      <c r="H87" s="1351"/>
      <c r="I87" s="1351"/>
      <c r="J87" s="1351"/>
      <c r="K87" s="1347"/>
      <c r="L87" s="1352"/>
    </row>
    <row r="88">
      <c r="A88" s="1353"/>
      <c r="B88" s="1354"/>
      <c r="C88" s="1348"/>
      <c r="D88" s="1369"/>
      <c r="E88" s="1357"/>
      <c r="F88" s="1358"/>
      <c r="G88" s="1359"/>
      <c r="H88" s="1360"/>
      <c r="I88" s="1361"/>
      <c r="J88" s="1362"/>
      <c r="K88" s="1363"/>
      <c r="L88" s="1364"/>
    </row>
    <row r="89">
      <c r="A89" s="1346"/>
      <c r="B89" s="1351"/>
      <c r="C89" s="1348"/>
      <c r="D89" s="1351"/>
      <c r="E89" s="1351"/>
      <c r="F89" s="1351"/>
      <c r="G89" s="1351"/>
      <c r="H89" s="1351"/>
      <c r="I89" s="1351"/>
      <c r="J89" s="1351"/>
      <c r="K89" s="1347"/>
      <c r="L89" s="1352"/>
    </row>
    <row r="90">
      <c r="A90" s="1353"/>
      <c r="B90" s="1354"/>
      <c r="C90" s="1348"/>
      <c r="D90" s="1369"/>
      <c r="E90" s="1357"/>
      <c r="F90" s="1358"/>
      <c r="G90" s="1359"/>
      <c r="H90" s="1360"/>
      <c r="I90" s="1361"/>
      <c r="J90" s="1362"/>
      <c r="K90" s="1363"/>
      <c r="L90" s="1364"/>
    </row>
    <row r="91">
      <c r="A91" s="1346"/>
      <c r="B91" s="1351"/>
      <c r="C91" s="1348"/>
      <c r="D91" s="1351"/>
      <c r="E91" s="1351"/>
      <c r="F91" s="1351"/>
      <c r="G91" s="1351"/>
      <c r="H91" s="1351"/>
      <c r="I91" s="1351"/>
      <c r="J91" s="1351"/>
      <c r="K91" s="1347"/>
      <c r="L91" s="1352"/>
    </row>
    <row r="92">
      <c r="A92" s="1353"/>
      <c r="B92" s="1354"/>
      <c r="C92" s="1348"/>
      <c r="D92" s="1369"/>
      <c r="E92" s="1357"/>
      <c r="F92" s="1358"/>
      <c r="G92" s="1359"/>
      <c r="H92" s="1360"/>
      <c r="I92" s="1361"/>
      <c r="J92" s="1362"/>
      <c r="K92" s="1363"/>
      <c r="L92" s="1364"/>
    </row>
    <row r="93">
      <c r="A93" s="1346"/>
      <c r="B93" s="1351"/>
      <c r="C93" s="1348"/>
      <c r="D93" s="1351"/>
      <c r="E93" s="1351"/>
      <c r="F93" s="1351"/>
      <c r="G93" s="1351"/>
      <c r="H93" s="1351"/>
      <c r="I93" s="1351"/>
      <c r="J93" s="1351"/>
      <c r="K93" s="1347"/>
      <c r="L93" s="1352"/>
    </row>
    <row r="94">
      <c r="A94" s="1353"/>
      <c r="B94" s="1354"/>
      <c r="C94" s="1348"/>
      <c r="D94" s="1369"/>
      <c r="E94" s="1357"/>
      <c r="F94" s="1358"/>
      <c r="G94" s="1359"/>
      <c r="H94" s="1360"/>
      <c r="I94" s="1361"/>
      <c r="J94" s="1362"/>
      <c r="K94" s="1363"/>
      <c r="L94" s="1364"/>
    </row>
    <row r="95">
      <c r="A95" s="1346"/>
      <c r="B95" s="1351"/>
      <c r="C95" s="1348"/>
      <c r="D95" s="1351"/>
      <c r="E95" s="1351"/>
      <c r="F95" s="1351"/>
      <c r="G95" s="1351"/>
      <c r="H95" s="1351"/>
      <c r="I95" s="1351"/>
      <c r="J95" s="1351"/>
      <c r="K95" s="1347"/>
      <c r="L95" s="1352"/>
    </row>
    <row r="96">
      <c r="A96" s="1353"/>
      <c r="B96" s="1354"/>
      <c r="C96" s="1348"/>
      <c r="D96" s="1369"/>
      <c r="E96" s="1357"/>
      <c r="F96" s="1358"/>
      <c r="G96" s="1359"/>
      <c r="H96" s="1360"/>
      <c r="I96" s="1361"/>
      <c r="J96" s="1362"/>
      <c r="K96" s="1363"/>
      <c r="L96" s="1364"/>
    </row>
    <row r="97">
      <c r="A97" s="1346"/>
      <c r="B97" s="1351"/>
      <c r="C97" s="1348"/>
      <c r="D97" s="1351"/>
      <c r="E97" s="1351"/>
      <c r="F97" s="1351"/>
      <c r="G97" s="1351"/>
      <c r="H97" s="1351"/>
      <c r="I97" s="1351"/>
      <c r="J97" s="1351"/>
      <c r="K97" s="1347"/>
      <c r="L97" s="1352"/>
    </row>
    <row r="98">
      <c r="A98" s="1353"/>
      <c r="B98" s="1354"/>
      <c r="C98" s="1360"/>
      <c r="D98" s="1369"/>
      <c r="E98" s="1357"/>
      <c r="F98" s="1358"/>
      <c r="G98" s="1359"/>
      <c r="H98" s="1360"/>
      <c r="I98" s="1361"/>
      <c r="J98" s="1362"/>
      <c r="K98" s="1363"/>
      <c r="L98" s="1364"/>
    </row>
    <row r="99">
      <c r="A99" s="1346"/>
      <c r="B99" s="1351"/>
      <c r="C99" s="1351"/>
      <c r="D99" s="1351"/>
      <c r="E99" s="1351"/>
      <c r="F99" s="1351"/>
      <c r="G99" s="1351"/>
      <c r="H99" s="1351"/>
      <c r="I99" s="1351"/>
      <c r="J99" s="1351"/>
      <c r="K99" s="1347"/>
      <c r="L99" s="1352"/>
    </row>
    <row r="100">
      <c r="A100" s="1353"/>
      <c r="B100" s="1354"/>
      <c r="C100" s="1360"/>
      <c r="D100" s="1369"/>
      <c r="E100" s="1357"/>
      <c r="F100" s="1358"/>
      <c r="G100" s="1359"/>
      <c r="H100" s="1360"/>
      <c r="I100" s="1361"/>
      <c r="J100" s="1362"/>
      <c r="K100" s="1363"/>
      <c r="L100" s="1364"/>
    </row>
    <row r="101">
      <c r="A101" s="1346"/>
      <c r="B101" s="1351"/>
      <c r="C101" s="1351"/>
      <c r="D101" s="1351"/>
      <c r="E101" s="1351"/>
      <c r="F101" s="1351"/>
      <c r="G101" s="1351"/>
      <c r="H101" s="1351"/>
      <c r="I101" s="1351"/>
      <c r="J101" s="1351"/>
      <c r="K101" s="1347"/>
      <c r="L101" s="1352"/>
    </row>
    <row r="102">
      <c r="A102" s="1353"/>
      <c r="B102" s="1354"/>
      <c r="C102" s="1360"/>
      <c r="D102" s="1369"/>
      <c r="E102" s="1357"/>
      <c r="F102" s="1358"/>
      <c r="G102" s="1359"/>
      <c r="H102" s="1360"/>
      <c r="I102" s="1361"/>
      <c r="J102" s="1362"/>
      <c r="K102" s="1363"/>
      <c r="L102" s="1364"/>
    </row>
    <row r="103">
      <c r="A103" s="1346"/>
      <c r="B103" s="1351"/>
      <c r="C103" s="1351"/>
      <c r="D103" s="1351"/>
      <c r="E103" s="1351"/>
      <c r="F103" s="1351"/>
      <c r="G103" s="1351"/>
      <c r="H103" s="1351"/>
      <c r="I103" s="1351"/>
      <c r="J103" s="1351"/>
      <c r="K103" s="1347"/>
      <c r="L103" s="1352"/>
    </row>
    <row r="104">
      <c r="A104" s="1353"/>
      <c r="B104" s="1354"/>
      <c r="C104" s="1360"/>
      <c r="D104" s="1369"/>
      <c r="E104" s="1357"/>
      <c r="F104" s="1358"/>
      <c r="G104" s="1359"/>
      <c r="H104" s="1360"/>
      <c r="I104" s="1361"/>
      <c r="J104" s="1362"/>
      <c r="K104" s="1363"/>
      <c r="L104" s="1364"/>
    </row>
    <row r="105">
      <c r="A105" s="1346"/>
      <c r="B105" s="1351"/>
      <c r="C105" s="1351"/>
      <c r="D105" s="1351"/>
      <c r="E105" s="1351"/>
      <c r="F105" s="1351"/>
      <c r="G105" s="1351"/>
      <c r="H105" s="1351"/>
      <c r="I105" s="1351"/>
      <c r="J105" s="1351"/>
      <c r="K105" s="1347"/>
      <c r="L105" s="1352"/>
    </row>
    <row r="106">
      <c r="A106" s="1353"/>
      <c r="B106" s="1354"/>
      <c r="C106" s="1360"/>
      <c r="D106" s="1369"/>
      <c r="E106" s="1357"/>
      <c r="F106" s="1358"/>
      <c r="G106" s="1359"/>
      <c r="H106" s="1360"/>
      <c r="I106" s="1361"/>
      <c r="J106" s="1362"/>
      <c r="K106" s="1363"/>
      <c r="L106" s="1364"/>
    </row>
    <row r="107">
      <c r="A107" s="1346"/>
      <c r="B107" s="1351"/>
      <c r="C107" s="1351"/>
      <c r="D107" s="1351"/>
      <c r="E107" s="1351"/>
      <c r="F107" s="1351"/>
      <c r="G107" s="1351"/>
      <c r="H107" s="1351"/>
      <c r="I107" s="1351"/>
      <c r="J107" s="1351"/>
      <c r="K107" s="1347"/>
      <c r="L107" s="1352"/>
    </row>
    <row r="108">
      <c r="A108" s="1353"/>
      <c r="B108" s="1354"/>
      <c r="C108" s="1360"/>
      <c r="D108" s="1369"/>
      <c r="E108" s="1357"/>
      <c r="F108" s="1358"/>
      <c r="G108" s="1359"/>
      <c r="H108" s="1360"/>
      <c r="I108" s="1361"/>
      <c r="J108" s="1362"/>
      <c r="K108" s="1363"/>
      <c r="L108" s="1364"/>
    </row>
    <row r="109">
      <c r="A109" s="1346"/>
      <c r="B109" s="1351"/>
      <c r="C109" s="1351"/>
      <c r="D109" s="1351"/>
      <c r="E109" s="1351"/>
      <c r="F109" s="1351"/>
      <c r="G109" s="1351"/>
      <c r="H109" s="1351"/>
      <c r="I109" s="1351"/>
      <c r="J109" s="1351"/>
      <c r="K109" s="1347"/>
      <c r="L109" s="1352"/>
    </row>
    <row r="110">
      <c r="A110" s="1353"/>
      <c r="B110" s="1354"/>
      <c r="C110" s="1360"/>
      <c r="D110" s="1369"/>
      <c r="E110" s="1357"/>
      <c r="F110" s="1358"/>
      <c r="G110" s="1359"/>
      <c r="H110" s="1360"/>
      <c r="I110" s="1361"/>
      <c r="J110" s="1362"/>
      <c r="K110" s="1363"/>
      <c r="L110" s="1364"/>
    </row>
    <row r="111">
      <c r="A111" s="1346"/>
      <c r="B111" s="1351"/>
      <c r="C111" s="1351"/>
      <c r="D111" s="1351"/>
      <c r="E111" s="1351"/>
      <c r="F111" s="1351"/>
      <c r="G111" s="1351"/>
      <c r="H111" s="1351"/>
      <c r="I111" s="1351"/>
      <c r="J111" s="1351"/>
      <c r="K111" s="1347"/>
      <c r="L111" s="1352"/>
    </row>
    <row r="112">
      <c r="A112" s="1353"/>
      <c r="B112" s="1354"/>
      <c r="C112" s="1360"/>
      <c r="D112" s="1369"/>
      <c r="E112" s="1357"/>
      <c r="F112" s="1358"/>
      <c r="G112" s="1359"/>
      <c r="H112" s="1360"/>
      <c r="I112" s="1361"/>
      <c r="J112" s="1362"/>
      <c r="K112" s="1363"/>
      <c r="L112" s="1364"/>
    </row>
    <row r="113">
      <c r="A113" s="1346"/>
      <c r="B113" s="1351"/>
      <c r="C113" s="1351"/>
      <c r="D113" s="1351"/>
      <c r="E113" s="1351"/>
      <c r="F113" s="1351"/>
      <c r="G113" s="1351"/>
      <c r="H113" s="1351"/>
      <c r="I113" s="1351"/>
      <c r="J113" s="1351"/>
      <c r="K113" s="1347"/>
      <c r="L113" s="1352"/>
    </row>
    <row r="114">
      <c r="A114" s="1353"/>
      <c r="B114" s="1354"/>
      <c r="C114" s="1360"/>
      <c r="D114" s="1369"/>
      <c r="E114" s="1357"/>
      <c r="F114" s="1358"/>
      <c r="G114" s="1359"/>
      <c r="H114" s="1360"/>
      <c r="I114" s="1361"/>
      <c r="J114" s="1362"/>
      <c r="K114" s="1363"/>
      <c r="L114" s="1364"/>
    </row>
    <row r="115">
      <c r="A115" s="1346"/>
      <c r="B115" s="1351"/>
      <c r="C115" s="1351"/>
      <c r="D115" s="1351"/>
      <c r="E115" s="1351"/>
      <c r="F115" s="1351"/>
      <c r="G115" s="1351"/>
      <c r="H115" s="1351"/>
      <c r="I115" s="1351"/>
      <c r="J115" s="1351"/>
      <c r="K115" s="1347"/>
      <c r="L115" s="1352"/>
    </row>
    <row r="116">
      <c r="A116" s="1353"/>
      <c r="B116" s="1354"/>
      <c r="C116" s="1360"/>
      <c r="D116" s="1369"/>
      <c r="E116" s="1357"/>
      <c r="F116" s="1358"/>
      <c r="G116" s="1359"/>
      <c r="H116" s="1360"/>
      <c r="I116" s="1361"/>
      <c r="J116" s="1362"/>
      <c r="K116" s="1363"/>
      <c r="L116" s="1364"/>
    </row>
    <row r="117">
      <c r="A117" s="1346"/>
      <c r="B117" s="1351"/>
      <c r="C117" s="1351"/>
      <c r="D117" s="1351"/>
      <c r="E117" s="1351"/>
      <c r="F117" s="1351"/>
      <c r="G117" s="1351"/>
      <c r="H117" s="1351"/>
      <c r="I117" s="1351"/>
      <c r="J117" s="1351"/>
      <c r="K117" s="1347"/>
      <c r="L117" s="1352"/>
    </row>
    <row r="118">
      <c r="A118" s="1353"/>
      <c r="B118" s="1354"/>
      <c r="C118" s="1360"/>
      <c r="D118" s="1369"/>
      <c r="E118" s="1357"/>
      <c r="F118" s="1358"/>
      <c r="G118" s="1359"/>
      <c r="H118" s="1360"/>
      <c r="I118" s="1361"/>
      <c r="J118" s="1362"/>
      <c r="K118" s="1363"/>
      <c r="L118" s="1364"/>
    </row>
    <row r="119">
      <c r="A119" s="1346"/>
      <c r="B119" s="1351"/>
      <c r="C119" s="1351"/>
      <c r="D119" s="1351"/>
      <c r="E119" s="1351"/>
      <c r="F119" s="1351"/>
      <c r="G119" s="1351"/>
      <c r="H119" s="1351"/>
      <c r="I119" s="1351"/>
      <c r="J119" s="1351"/>
      <c r="K119" s="1347"/>
      <c r="L119" s="1352"/>
    </row>
    <row r="120">
      <c r="A120" s="1353"/>
      <c r="B120" s="1354"/>
      <c r="C120" s="1360"/>
      <c r="D120" s="1369"/>
      <c r="E120" s="1357"/>
      <c r="F120" s="1358"/>
      <c r="G120" s="1359"/>
      <c r="H120" s="1360"/>
      <c r="I120" s="1361"/>
      <c r="J120" s="1362"/>
      <c r="K120" s="1363"/>
      <c r="L120" s="1364"/>
    </row>
    <row r="121">
      <c r="A121" s="1346"/>
      <c r="B121" s="1351"/>
      <c r="C121" s="1351"/>
      <c r="D121" s="1351"/>
      <c r="E121" s="1351"/>
      <c r="F121" s="1351"/>
      <c r="G121" s="1351"/>
      <c r="H121" s="1351"/>
      <c r="I121" s="1351"/>
      <c r="J121" s="1351"/>
      <c r="K121" s="1347"/>
      <c r="L121" s="1352"/>
    </row>
    <row r="122">
      <c r="A122" s="1353"/>
      <c r="B122" s="1354"/>
      <c r="C122" s="1360"/>
      <c r="D122" s="1369"/>
      <c r="E122" s="1357"/>
      <c r="F122" s="1358"/>
      <c r="G122" s="1359"/>
      <c r="H122" s="1360"/>
      <c r="I122" s="1361"/>
      <c r="J122" s="1362"/>
      <c r="K122" s="1363"/>
      <c r="L122" s="1364"/>
    </row>
    <row r="123">
      <c r="A123" s="1346"/>
      <c r="B123" s="1351"/>
      <c r="C123" s="1351"/>
      <c r="D123" s="1351"/>
      <c r="E123" s="1351"/>
      <c r="F123" s="1351"/>
      <c r="G123" s="1351"/>
      <c r="H123" s="1351"/>
      <c r="I123" s="1351"/>
      <c r="J123" s="1351"/>
      <c r="K123" s="1347"/>
      <c r="L123" s="1352"/>
    </row>
    <row r="124">
      <c r="A124" s="1353"/>
      <c r="B124" s="1354"/>
      <c r="C124" s="1360"/>
      <c r="D124" s="1369"/>
      <c r="E124" s="1357"/>
      <c r="F124" s="1358"/>
      <c r="G124" s="1359"/>
      <c r="H124" s="1360"/>
      <c r="I124" s="1361"/>
      <c r="J124" s="1362"/>
      <c r="K124" s="1363"/>
      <c r="L124" s="1364"/>
    </row>
    <row r="125">
      <c r="A125" s="1346"/>
      <c r="B125" s="1351"/>
      <c r="C125" s="1351"/>
      <c r="D125" s="1351"/>
      <c r="E125" s="1351"/>
      <c r="F125" s="1351"/>
      <c r="G125" s="1351"/>
      <c r="H125" s="1351"/>
      <c r="I125" s="1351"/>
      <c r="J125" s="1351"/>
      <c r="K125" s="1347"/>
      <c r="L125" s="1352"/>
    </row>
    <row r="126">
      <c r="A126" s="1353"/>
      <c r="B126" s="1354"/>
      <c r="C126" s="1360"/>
      <c r="D126" s="1369"/>
      <c r="E126" s="1357"/>
      <c r="F126" s="1358"/>
      <c r="G126" s="1359"/>
      <c r="H126" s="1360"/>
      <c r="I126" s="1361"/>
      <c r="J126" s="1362"/>
      <c r="K126" s="1363"/>
      <c r="L126" s="1364"/>
    </row>
    <row r="127">
      <c r="A127" s="1346"/>
      <c r="B127" s="1351"/>
      <c r="C127" s="1351"/>
      <c r="D127" s="1351"/>
      <c r="E127" s="1351"/>
      <c r="F127" s="1351"/>
      <c r="G127" s="1351"/>
      <c r="H127" s="1351"/>
      <c r="I127" s="1351"/>
      <c r="J127" s="1351"/>
      <c r="K127" s="1347"/>
      <c r="L127" s="1352"/>
    </row>
    <row r="128">
      <c r="A128" s="1353"/>
      <c r="B128" s="1354"/>
      <c r="C128" s="1360"/>
      <c r="D128" s="1369"/>
      <c r="E128" s="1357"/>
      <c r="F128" s="1358"/>
      <c r="G128" s="1359"/>
      <c r="H128" s="1360"/>
      <c r="I128" s="1361"/>
      <c r="J128" s="1362"/>
      <c r="K128" s="1363"/>
      <c r="L128" s="1364"/>
    </row>
    <row r="129">
      <c r="A129" s="1346"/>
      <c r="B129" s="1351"/>
      <c r="C129" s="1351"/>
      <c r="D129" s="1351"/>
      <c r="E129" s="1351"/>
      <c r="F129" s="1351"/>
      <c r="G129" s="1351"/>
      <c r="H129" s="1351"/>
      <c r="I129" s="1351"/>
      <c r="J129" s="1351"/>
      <c r="K129" s="1347"/>
      <c r="L129" s="1352"/>
    </row>
    <row r="130">
      <c r="A130" s="1353"/>
      <c r="B130" s="1354"/>
      <c r="C130" s="1360"/>
      <c r="D130" s="1369"/>
      <c r="E130" s="1357"/>
      <c r="F130" s="1358"/>
      <c r="G130" s="1359"/>
      <c r="H130" s="1360"/>
      <c r="I130" s="1361"/>
      <c r="J130" s="1362"/>
      <c r="K130" s="1363"/>
      <c r="L130" s="1364"/>
    </row>
    <row r="131">
      <c r="A131" s="1346"/>
      <c r="B131" s="1351"/>
      <c r="C131" s="1351"/>
      <c r="D131" s="1351"/>
      <c r="E131" s="1351"/>
      <c r="F131" s="1351"/>
      <c r="G131" s="1351"/>
      <c r="H131" s="1351"/>
      <c r="I131" s="1351"/>
      <c r="J131" s="1351"/>
      <c r="K131" s="1347"/>
      <c r="L131" s="1352"/>
    </row>
    <row r="132">
      <c r="A132" s="1353"/>
      <c r="B132" s="1354"/>
      <c r="C132" s="1360"/>
      <c r="D132" s="1369"/>
      <c r="E132" s="1357"/>
      <c r="F132" s="1358"/>
      <c r="G132" s="1359"/>
      <c r="H132" s="1360"/>
      <c r="I132" s="1361"/>
      <c r="J132" s="1362"/>
      <c r="K132" s="1363"/>
      <c r="L132" s="1364"/>
    </row>
    <row r="133">
      <c r="A133" s="1346"/>
      <c r="B133" s="1351"/>
      <c r="C133" s="1351"/>
      <c r="D133" s="1351"/>
      <c r="E133" s="1351"/>
      <c r="F133" s="1351"/>
      <c r="G133" s="1351"/>
      <c r="H133" s="1351"/>
      <c r="I133" s="1351"/>
      <c r="J133" s="1351"/>
      <c r="K133" s="1347"/>
      <c r="L133" s="1352"/>
    </row>
    <row r="134">
      <c r="A134" s="1353"/>
      <c r="B134" s="1354"/>
      <c r="C134" s="1360"/>
      <c r="D134" s="1369"/>
      <c r="E134" s="1357"/>
      <c r="F134" s="1358"/>
      <c r="G134" s="1359"/>
      <c r="H134" s="1360"/>
      <c r="I134" s="1361"/>
      <c r="J134" s="1362"/>
      <c r="K134" s="1363"/>
      <c r="L134" s="1364"/>
    </row>
    <row r="135">
      <c r="A135" s="1346"/>
      <c r="B135" s="1351"/>
      <c r="C135" s="1351"/>
      <c r="D135" s="1351"/>
      <c r="E135" s="1351"/>
      <c r="F135" s="1351"/>
      <c r="G135" s="1351"/>
      <c r="H135" s="1351"/>
      <c r="I135" s="1351"/>
      <c r="J135" s="1351"/>
      <c r="K135" s="1347"/>
      <c r="L135" s="1352"/>
    </row>
    <row r="136">
      <c r="A136" s="1353"/>
      <c r="B136" s="1354"/>
      <c r="C136" s="1360"/>
      <c r="D136" s="1369"/>
      <c r="E136" s="1357"/>
      <c r="F136" s="1358"/>
      <c r="G136" s="1359"/>
      <c r="H136" s="1360"/>
      <c r="I136" s="1361"/>
      <c r="J136" s="1362"/>
      <c r="K136" s="1363"/>
      <c r="L136" s="1364"/>
    </row>
    <row r="137">
      <c r="A137" s="1346"/>
      <c r="B137" s="1351"/>
      <c r="C137" s="1351"/>
      <c r="D137" s="1351"/>
      <c r="E137" s="1351"/>
      <c r="F137" s="1351"/>
      <c r="G137" s="1351"/>
      <c r="H137" s="1351"/>
      <c r="I137" s="1351"/>
      <c r="J137" s="1351"/>
      <c r="K137" s="1347"/>
      <c r="L137" s="1352"/>
    </row>
    <row r="138">
      <c r="A138" s="1353"/>
      <c r="B138" s="1354"/>
      <c r="C138" s="1360"/>
      <c r="D138" s="1369"/>
      <c r="E138" s="1357"/>
      <c r="F138" s="1358"/>
      <c r="G138" s="1359"/>
      <c r="H138" s="1360"/>
      <c r="I138" s="1361"/>
      <c r="J138" s="1362"/>
      <c r="K138" s="1363"/>
      <c r="L138" s="1364"/>
    </row>
    <row r="139">
      <c r="A139" s="1346"/>
      <c r="B139" s="1351"/>
      <c r="C139" s="1351"/>
      <c r="D139" s="1351"/>
      <c r="E139" s="1351"/>
      <c r="F139" s="1351"/>
      <c r="G139" s="1351"/>
      <c r="H139" s="1351"/>
      <c r="I139" s="1351"/>
      <c r="J139" s="1351"/>
      <c r="K139" s="1347"/>
      <c r="L139" s="1352"/>
    </row>
    <row r="140">
      <c r="A140" s="1353"/>
      <c r="B140" s="1354"/>
      <c r="C140" s="1360"/>
      <c r="D140" s="1369"/>
      <c r="E140" s="1357"/>
      <c r="F140" s="1358"/>
      <c r="G140" s="1359"/>
      <c r="H140" s="1360"/>
      <c r="I140" s="1361"/>
      <c r="J140" s="1362"/>
      <c r="K140" s="1363"/>
      <c r="L140" s="1364"/>
    </row>
    <row r="141">
      <c r="A141" s="1346"/>
      <c r="B141" s="1351"/>
      <c r="C141" s="1351"/>
      <c r="D141" s="1351"/>
      <c r="E141" s="1351"/>
      <c r="F141" s="1351"/>
      <c r="G141" s="1351"/>
      <c r="H141" s="1351"/>
      <c r="I141" s="1351"/>
      <c r="J141" s="1351"/>
      <c r="K141" s="1347"/>
      <c r="L141" s="1352"/>
    </row>
    <row r="142">
      <c r="A142" s="1353"/>
      <c r="B142" s="1354"/>
      <c r="C142" s="1360"/>
      <c r="D142" s="1369"/>
      <c r="E142" s="1357"/>
      <c r="F142" s="1358"/>
      <c r="G142" s="1359"/>
      <c r="H142" s="1360"/>
      <c r="I142" s="1361"/>
      <c r="J142" s="1362"/>
      <c r="K142" s="1363"/>
      <c r="L142" s="1364"/>
    </row>
    <row r="143">
      <c r="A143" s="1346"/>
      <c r="B143" s="1351"/>
      <c r="C143" s="1351"/>
      <c r="D143" s="1351"/>
      <c r="E143" s="1351"/>
      <c r="F143" s="1351"/>
      <c r="G143" s="1351"/>
      <c r="H143" s="1351"/>
      <c r="I143" s="1351"/>
      <c r="J143" s="1351"/>
      <c r="K143" s="1347"/>
      <c r="L143" s="1352"/>
    </row>
    <row r="144">
      <c r="A144" s="1353"/>
      <c r="B144" s="1354"/>
      <c r="C144" s="1360"/>
      <c r="D144" s="1369"/>
      <c r="E144" s="1357"/>
      <c r="F144" s="1358"/>
      <c r="G144" s="1359"/>
      <c r="H144" s="1360"/>
      <c r="I144" s="1361"/>
      <c r="J144" s="1362"/>
      <c r="K144" s="1363"/>
      <c r="L144" s="1364"/>
    </row>
    <row r="145">
      <c r="A145" s="1346"/>
      <c r="B145" s="1351"/>
      <c r="C145" s="1351"/>
      <c r="D145" s="1351"/>
      <c r="E145" s="1351"/>
      <c r="F145" s="1351"/>
      <c r="G145" s="1351"/>
      <c r="H145" s="1351"/>
      <c r="I145" s="1351"/>
      <c r="J145" s="1351"/>
      <c r="K145" s="1347"/>
      <c r="L145" s="1352"/>
    </row>
    <row r="146">
      <c r="A146" s="1353"/>
      <c r="B146" s="1354"/>
      <c r="C146" s="1360"/>
      <c r="D146" s="1369"/>
      <c r="E146" s="1357"/>
      <c r="F146" s="1358"/>
      <c r="G146" s="1359"/>
      <c r="H146" s="1360"/>
      <c r="I146" s="1361"/>
      <c r="J146" s="1362"/>
      <c r="K146" s="1363"/>
      <c r="L146" s="1364"/>
    </row>
    <row r="147">
      <c r="A147" s="1346"/>
      <c r="B147" s="1351"/>
      <c r="C147" s="1351"/>
      <c r="D147" s="1351"/>
      <c r="E147" s="1351"/>
      <c r="F147" s="1351"/>
      <c r="G147" s="1351"/>
      <c r="H147" s="1351"/>
      <c r="I147" s="1351"/>
      <c r="J147" s="1351"/>
      <c r="K147" s="1347"/>
      <c r="L147" s="1352"/>
    </row>
    <row r="148">
      <c r="A148" s="1353"/>
      <c r="B148" s="1354"/>
      <c r="C148" s="1360"/>
      <c r="D148" s="1369"/>
      <c r="E148" s="1357"/>
      <c r="F148" s="1358"/>
      <c r="G148" s="1359"/>
      <c r="H148" s="1360"/>
      <c r="I148" s="1361"/>
      <c r="J148" s="1362"/>
      <c r="K148" s="1363"/>
      <c r="L148" s="1364"/>
    </row>
    <row r="149">
      <c r="A149" s="1346"/>
      <c r="B149" s="1351"/>
      <c r="C149" s="1351"/>
      <c r="D149" s="1351"/>
      <c r="E149" s="1351"/>
      <c r="F149" s="1351"/>
      <c r="G149" s="1351"/>
      <c r="H149" s="1351"/>
      <c r="I149" s="1351"/>
      <c r="J149" s="1351"/>
      <c r="K149" s="1347"/>
      <c r="L149" s="1352"/>
    </row>
    <row r="150">
      <c r="A150" s="1353"/>
      <c r="B150" s="1354"/>
      <c r="C150" s="1360"/>
      <c r="D150" s="1369"/>
      <c r="E150" s="1357"/>
      <c r="F150" s="1358"/>
      <c r="G150" s="1359"/>
      <c r="H150" s="1360"/>
      <c r="I150" s="1361"/>
      <c r="J150" s="1362"/>
      <c r="K150" s="1363"/>
      <c r="L150" s="1364"/>
    </row>
    <row r="151">
      <c r="A151" s="1346"/>
      <c r="B151" s="1351"/>
      <c r="C151" s="1351"/>
      <c r="D151" s="1351"/>
      <c r="E151" s="1351"/>
      <c r="F151" s="1351"/>
      <c r="G151" s="1351"/>
      <c r="H151" s="1351"/>
      <c r="I151" s="1351"/>
      <c r="J151" s="1351"/>
      <c r="K151" s="1347"/>
      <c r="L151" s="1352"/>
    </row>
    <row r="152">
      <c r="A152" s="1353"/>
      <c r="B152" s="1354"/>
      <c r="C152" s="1360"/>
      <c r="D152" s="1369"/>
      <c r="E152" s="1357"/>
      <c r="F152" s="1358"/>
      <c r="G152" s="1359"/>
      <c r="H152" s="1360"/>
      <c r="I152" s="1361"/>
      <c r="J152" s="1362"/>
      <c r="K152" s="1363"/>
      <c r="L152" s="1364"/>
    </row>
    <row r="153">
      <c r="A153" s="1346"/>
      <c r="B153" s="1351"/>
      <c r="C153" s="1351"/>
      <c r="D153" s="1351"/>
      <c r="E153" s="1351"/>
      <c r="F153" s="1351"/>
      <c r="G153" s="1351"/>
      <c r="H153" s="1351"/>
      <c r="I153" s="1351"/>
      <c r="J153" s="1351"/>
      <c r="K153" s="1347"/>
      <c r="L153" s="1352"/>
    </row>
    <row r="154">
      <c r="A154" s="1353"/>
      <c r="B154" s="1354"/>
      <c r="C154" s="1360"/>
      <c r="D154" s="1369"/>
      <c r="E154" s="1357"/>
      <c r="F154" s="1358"/>
      <c r="G154" s="1359"/>
      <c r="H154" s="1360"/>
      <c r="I154" s="1361"/>
      <c r="J154" s="1362"/>
      <c r="K154" s="1363"/>
      <c r="L154" s="1364"/>
    </row>
    <row r="155">
      <c r="A155" s="1346"/>
      <c r="B155" s="1351"/>
      <c r="C155" s="1351"/>
      <c r="D155" s="1351"/>
      <c r="E155" s="1351"/>
      <c r="F155" s="1351"/>
      <c r="G155" s="1351"/>
      <c r="H155" s="1351"/>
      <c r="I155" s="1351"/>
      <c r="J155" s="1351"/>
      <c r="K155" s="1347"/>
      <c r="L155" s="1352"/>
    </row>
    <row r="156">
      <c r="A156" s="1353"/>
      <c r="B156" s="1354"/>
      <c r="C156" s="1360"/>
      <c r="D156" s="1369"/>
      <c r="E156" s="1357"/>
      <c r="F156" s="1358"/>
      <c r="G156" s="1359"/>
      <c r="H156" s="1360"/>
      <c r="I156" s="1361"/>
      <c r="J156" s="1362"/>
      <c r="K156" s="1363"/>
      <c r="L156" s="1364"/>
    </row>
    <row r="157">
      <c r="A157" s="1346"/>
      <c r="B157" s="1351"/>
      <c r="C157" s="1351"/>
      <c r="D157" s="1351"/>
      <c r="E157" s="1351"/>
      <c r="F157" s="1351"/>
      <c r="G157" s="1351"/>
      <c r="H157" s="1351"/>
      <c r="I157" s="1351"/>
      <c r="J157" s="1351"/>
      <c r="K157" s="1347"/>
      <c r="L157" s="1352"/>
    </row>
    <row r="158">
      <c r="A158" s="1353"/>
      <c r="B158" s="1354"/>
      <c r="C158" s="1360"/>
      <c r="D158" s="1369"/>
      <c r="E158" s="1357"/>
      <c r="F158" s="1358"/>
      <c r="G158" s="1359"/>
      <c r="H158" s="1360"/>
      <c r="I158" s="1361"/>
      <c r="J158" s="1362"/>
      <c r="K158" s="1363"/>
      <c r="L158" s="1364"/>
    </row>
    <row r="159">
      <c r="A159" s="1346"/>
      <c r="B159" s="1351"/>
      <c r="C159" s="1351"/>
      <c r="D159" s="1351"/>
      <c r="E159" s="1351"/>
      <c r="F159" s="1351"/>
      <c r="G159" s="1351"/>
      <c r="H159" s="1351"/>
      <c r="I159" s="1351"/>
      <c r="J159" s="1351"/>
      <c r="K159" s="1347"/>
      <c r="L159" s="1352"/>
    </row>
    <row r="160">
      <c r="A160" s="1353"/>
      <c r="B160" s="1354"/>
      <c r="C160" s="1360"/>
      <c r="D160" s="1369"/>
      <c r="E160" s="1357"/>
      <c r="F160" s="1358"/>
      <c r="G160" s="1359"/>
      <c r="H160" s="1360"/>
      <c r="I160" s="1361"/>
      <c r="J160" s="1362"/>
      <c r="K160" s="1363"/>
      <c r="L160" s="1364"/>
    </row>
    <row r="161">
      <c r="A161" s="1346"/>
      <c r="B161" s="1351"/>
      <c r="C161" s="1351"/>
      <c r="D161" s="1351"/>
      <c r="E161" s="1351"/>
      <c r="F161" s="1351"/>
      <c r="G161" s="1351"/>
      <c r="H161" s="1351"/>
      <c r="I161" s="1351"/>
      <c r="J161" s="1351"/>
      <c r="K161" s="1347"/>
      <c r="L161" s="1352"/>
    </row>
    <row r="162">
      <c r="A162" s="1353"/>
      <c r="B162" s="1354"/>
      <c r="C162" s="1360"/>
      <c r="D162" s="1369"/>
      <c r="E162" s="1357"/>
      <c r="F162" s="1358"/>
      <c r="G162" s="1359"/>
      <c r="H162" s="1360"/>
      <c r="I162" s="1361"/>
      <c r="J162" s="1362"/>
      <c r="K162" s="1363"/>
      <c r="L162" s="1364"/>
    </row>
    <row r="163">
      <c r="A163" s="1346"/>
      <c r="B163" s="1351"/>
      <c r="C163" s="1351"/>
      <c r="D163" s="1351"/>
      <c r="E163" s="1351"/>
      <c r="F163" s="1351"/>
      <c r="G163" s="1351"/>
      <c r="H163" s="1351"/>
      <c r="I163" s="1351"/>
      <c r="J163" s="1351"/>
      <c r="K163" s="1347"/>
      <c r="L163" s="1352"/>
    </row>
    <row r="164">
      <c r="A164" s="1353"/>
      <c r="B164" s="1354"/>
      <c r="C164" s="1360"/>
      <c r="D164" s="1369"/>
      <c r="E164" s="1357"/>
      <c r="F164" s="1358"/>
      <c r="G164" s="1359"/>
      <c r="H164" s="1360"/>
      <c r="I164" s="1361"/>
      <c r="J164" s="1362"/>
      <c r="K164" s="1363"/>
      <c r="L164" s="1364"/>
    </row>
    <row r="165">
      <c r="A165" s="1346"/>
      <c r="B165" s="1351"/>
      <c r="C165" s="1351"/>
      <c r="D165" s="1351"/>
      <c r="E165" s="1351"/>
      <c r="F165" s="1351"/>
      <c r="G165" s="1351"/>
      <c r="H165" s="1351"/>
      <c r="I165" s="1351"/>
      <c r="J165" s="1351"/>
      <c r="K165" s="1347"/>
      <c r="L165" s="1352"/>
    </row>
    <row r="166">
      <c r="A166" s="1353"/>
      <c r="B166" s="1354"/>
      <c r="C166" s="1360"/>
      <c r="D166" s="1369"/>
      <c r="E166" s="1357"/>
      <c r="F166" s="1358"/>
      <c r="G166" s="1359"/>
      <c r="H166" s="1360"/>
      <c r="I166" s="1361"/>
      <c r="J166" s="1362"/>
      <c r="K166" s="1363"/>
      <c r="L166" s="1364"/>
    </row>
    <row r="167">
      <c r="A167" s="1346"/>
      <c r="B167" s="1351"/>
      <c r="C167" s="1351"/>
      <c r="D167" s="1351"/>
      <c r="E167" s="1351"/>
      <c r="F167" s="1351"/>
      <c r="G167" s="1351"/>
      <c r="H167" s="1351"/>
      <c r="I167" s="1351"/>
      <c r="J167" s="1351"/>
      <c r="K167" s="1347"/>
      <c r="L167" s="1352"/>
    </row>
    <row r="168">
      <c r="A168" s="1353"/>
      <c r="B168" s="1354"/>
      <c r="C168" s="1360"/>
      <c r="D168" s="1369"/>
      <c r="E168" s="1357"/>
      <c r="F168" s="1358"/>
      <c r="G168" s="1359"/>
      <c r="H168" s="1360"/>
      <c r="I168" s="1361"/>
      <c r="J168" s="1362"/>
      <c r="K168" s="1363"/>
      <c r="L168" s="1364"/>
    </row>
    <row r="169">
      <c r="A169" s="1346"/>
      <c r="B169" s="1351"/>
      <c r="C169" s="1351"/>
      <c r="D169" s="1351"/>
      <c r="E169" s="1351"/>
      <c r="F169" s="1351"/>
      <c r="G169" s="1351"/>
      <c r="H169" s="1351"/>
      <c r="I169" s="1351"/>
      <c r="J169" s="1351"/>
      <c r="K169" s="1347"/>
      <c r="L169" s="1352"/>
    </row>
    <row r="170">
      <c r="A170" s="1353"/>
      <c r="B170" s="1354"/>
      <c r="C170" s="1360"/>
      <c r="D170" s="1369"/>
      <c r="E170" s="1357"/>
      <c r="F170" s="1358"/>
      <c r="G170" s="1359"/>
      <c r="H170" s="1360"/>
      <c r="I170" s="1361"/>
      <c r="J170" s="1362"/>
      <c r="K170" s="1363"/>
      <c r="L170" s="1364"/>
    </row>
    <row r="171">
      <c r="A171" s="1346"/>
      <c r="B171" s="1351"/>
      <c r="C171" s="1351"/>
      <c r="D171" s="1351"/>
      <c r="E171" s="1351"/>
      <c r="F171" s="1351"/>
      <c r="G171" s="1351"/>
      <c r="H171" s="1351"/>
      <c r="I171" s="1351"/>
      <c r="J171" s="1351"/>
      <c r="K171" s="1347"/>
      <c r="L171" s="1352"/>
    </row>
    <row r="172">
      <c r="A172" s="1353"/>
      <c r="B172" s="1354"/>
      <c r="C172" s="1360"/>
      <c r="D172" s="1369"/>
      <c r="E172" s="1357"/>
      <c r="F172" s="1358"/>
      <c r="G172" s="1359"/>
      <c r="H172" s="1360"/>
      <c r="I172" s="1361"/>
      <c r="J172" s="1362"/>
      <c r="K172" s="1363"/>
      <c r="L172" s="1364"/>
    </row>
    <row r="173">
      <c r="A173" s="1346"/>
      <c r="B173" s="1351"/>
      <c r="C173" s="1351"/>
      <c r="D173" s="1351"/>
      <c r="E173" s="1351"/>
      <c r="F173" s="1351"/>
      <c r="G173" s="1351"/>
      <c r="H173" s="1351"/>
      <c r="I173" s="1351"/>
      <c r="J173" s="1351"/>
      <c r="K173" s="1347"/>
      <c r="L173" s="1352"/>
    </row>
    <row r="174">
      <c r="A174" s="1353"/>
      <c r="B174" s="1354"/>
      <c r="C174" s="1360"/>
      <c r="D174" s="1369"/>
      <c r="E174" s="1357"/>
      <c r="F174" s="1358"/>
      <c r="G174" s="1359"/>
      <c r="H174" s="1360"/>
      <c r="I174" s="1361"/>
      <c r="J174" s="1362"/>
      <c r="K174" s="1363"/>
      <c r="L174" s="1364"/>
    </row>
    <row r="175">
      <c r="A175" s="1346"/>
      <c r="B175" s="1351"/>
      <c r="C175" s="1351"/>
      <c r="D175" s="1351"/>
      <c r="E175" s="1351"/>
      <c r="F175" s="1351"/>
      <c r="G175" s="1351"/>
      <c r="H175" s="1351"/>
      <c r="I175" s="1351"/>
      <c r="J175" s="1351"/>
      <c r="K175" s="1347"/>
      <c r="L175" s="1352"/>
    </row>
    <row r="176">
      <c r="A176" s="1353"/>
      <c r="B176" s="1354"/>
      <c r="C176" s="1360"/>
      <c r="D176" s="1369"/>
      <c r="E176" s="1357"/>
      <c r="F176" s="1358"/>
      <c r="G176" s="1359"/>
      <c r="H176" s="1360"/>
      <c r="I176" s="1361"/>
      <c r="J176" s="1362"/>
      <c r="K176" s="1363"/>
      <c r="L176" s="1364"/>
    </row>
    <row r="177">
      <c r="A177" s="1346"/>
      <c r="B177" s="1351"/>
      <c r="C177" s="1351"/>
      <c r="D177" s="1351"/>
      <c r="E177" s="1351"/>
      <c r="F177" s="1351"/>
      <c r="G177" s="1351"/>
      <c r="H177" s="1351"/>
      <c r="I177" s="1351"/>
      <c r="J177" s="1351"/>
      <c r="K177" s="1347"/>
      <c r="L177" s="1352"/>
    </row>
    <row r="178">
      <c r="A178" s="1353"/>
      <c r="B178" s="1354"/>
      <c r="C178" s="1360"/>
      <c r="D178" s="1369"/>
      <c r="E178" s="1357"/>
      <c r="F178" s="1358"/>
      <c r="G178" s="1359"/>
      <c r="H178" s="1360"/>
      <c r="I178" s="1361"/>
      <c r="J178" s="1362"/>
      <c r="K178" s="1363"/>
      <c r="L178" s="1364"/>
    </row>
    <row r="179">
      <c r="A179" s="1346"/>
      <c r="B179" s="1351"/>
      <c r="C179" s="1351"/>
      <c r="D179" s="1351"/>
      <c r="E179" s="1351"/>
      <c r="F179" s="1351"/>
      <c r="G179" s="1351"/>
      <c r="H179" s="1351"/>
      <c r="I179" s="1351"/>
      <c r="J179" s="1351"/>
      <c r="K179" s="1347"/>
      <c r="L179" s="1352"/>
    </row>
    <row r="180">
      <c r="A180" s="1353"/>
      <c r="B180" s="1354"/>
      <c r="C180" s="1360"/>
      <c r="D180" s="1369"/>
      <c r="E180" s="1357"/>
      <c r="F180" s="1358"/>
      <c r="G180" s="1359"/>
      <c r="H180" s="1360"/>
      <c r="I180" s="1361"/>
      <c r="J180" s="1362"/>
      <c r="K180" s="1363"/>
      <c r="L180" s="1364"/>
    </row>
    <row r="181">
      <c r="A181" s="1346"/>
      <c r="B181" s="1351"/>
      <c r="C181" s="1351"/>
      <c r="D181" s="1351"/>
      <c r="E181" s="1351"/>
      <c r="F181" s="1351"/>
      <c r="G181" s="1351"/>
      <c r="H181" s="1351"/>
      <c r="I181" s="1351"/>
      <c r="J181" s="1351"/>
      <c r="K181" s="1347"/>
      <c r="L181" s="1352"/>
    </row>
    <row r="182">
      <c r="A182" s="1353"/>
      <c r="B182" s="1354"/>
      <c r="C182" s="1360"/>
      <c r="D182" s="1369"/>
      <c r="E182" s="1357"/>
      <c r="F182" s="1358"/>
      <c r="G182" s="1359"/>
      <c r="H182" s="1360"/>
      <c r="I182" s="1361"/>
      <c r="J182" s="1362"/>
      <c r="K182" s="1363"/>
      <c r="L182" s="1364"/>
    </row>
    <row r="183">
      <c r="A183" s="1346"/>
      <c r="B183" s="1351"/>
      <c r="C183" s="1351"/>
      <c r="D183" s="1351"/>
      <c r="E183" s="1351"/>
      <c r="F183" s="1351"/>
      <c r="G183" s="1351"/>
      <c r="H183" s="1351"/>
      <c r="I183" s="1351"/>
      <c r="J183" s="1351"/>
      <c r="K183" s="1347"/>
      <c r="L183" s="1352"/>
    </row>
    <row r="184">
      <c r="A184" s="1353"/>
      <c r="B184" s="1354"/>
      <c r="C184" s="1360"/>
      <c r="D184" s="1369"/>
      <c r="E184" s="1357"/>
      <c r="F184" s="1358"/>
      <c r="G184" s="1359"/>
      <c r="H184" s="1360"/>
      <c r="I184" s="1361"/>
      <c r="J184" s="1362"/>
      <c r="K184" s="1363"/>
      <c r="L184" s="1364"/>
    </row>
    <row r="185">
      <c r="A185" s="1346"/>
      <c r="B185" s="1351"/>
      <c r="C185" s="1351"/>
      <c r="D185" s="1351"/>
      <c r="E185" s="1351"/>
      <c r="F185" s="1351"/>
      <c r="G185" s="1351"/>
      <c r="H185" s="1351"/>
      <c r="I185" s="1351"/>
      <c r="J185" s="1351"/>
      <c r="K185" s="1347"/>
      <c r="L185" s="1352"/>
    </row>
    <row r="186">
      <c r="A186" s="1353"/>
      <c r="B186" s="1354"/>
      <c r="C186" s="1360"/>
      <c r="D186" s="1369"/>
      <c r="E186" s="1357"/>
      <c r="F186" s="1358"/>
      <c r="G186" s="1359"/>
      <c r="H186" s="1360"/>
      <c r="I186" s="1361"/>
      <c r="J186" s="1362"/>
      <c r="K186" s="1363"/>
      <c r="L186" s="1364"/>
    </row>
    <row r="187">
      <c r="A187" s="1346"/>
      <c r="B187" s="1351"/>
      <c r="C187" s="1351"/>
      <c r="D187" s="1351"/>
      <c r="E187" s="1351"/>
      <c r="F187" s="1351"/>
      <c r="G187" s="1351"/>
      <c r="H187" s="1351"/>
      <c r="I187" s="1351"/>
      <c r="J187" s="1351"/>
      <c r="K187" s="1347"/>
      <c r="L187" s="1352"/>
    </row>
    <row r="188">
      <c r="A188" s="1353"/>
      <c r="B188" s="1354"/>
      <c r="C188" s="1360"/>
      <c r="D188" s="1369"/>
      <c r="E188" s="1357"/>
      <c r="F188" s="1358"/>
      <c r="G188" s="1359"/>
      <c r="H188" s="1360"/>
      <c r="I188" s="1361"/>
      <c r="J188" s="1362"/>
      <c r="K188" s="1363"/>
      <c r="L188" s="1364"/>
    </row>
    <row r="189">
      <c r="A189" s="1346"/>
      <c r="B189" s="1351"/>
      <c r="C189" s="1351"/>
      <c r="D189" s="1351"/>
      <c r="E189" s="1351"/>
      <c r="F189" s="1351"/>
      <c r="G189" s="1351"/>
      <c r="H189" s="1351"/>
      <c r="I189" s="1351"/>
      <c r="J189" s="1351"/>
      <c r="K189" s="1347"/>
      <c r="L189" s="1352"/>
    </row>
    <row r="190">
      <c r="A190" s="1353"/>
      <c r="B190" s="1354"/>
      <c r="C190" s="1360"/>
      <c r="D190" s="1369"/>
      <c r="E190" s="1357"/>
      <c r="F190" s="1358"/>
      <c r="G190" s="1359"/>
      <c r="H190" s="1360"/>
      <c r="I190" s="1361"/>
      <c r="J190" s="1362"/>
      <c r="K190" s="1363"/>
      <c r="L190" s="1364"/>
    </row>
    <row r="191">
      <c r="A191" s="1346"/>
      <c r="B191" s="1351"/>
      <c r="C191" s="1351"/>
      <c r="D191" s="1351"/>
      <c r="E191" s="1351"/>
      <c r="F191" s="1351"/>
      <c r="G191" s="1351"/>
      <c r="H191" s="1351"/>
      <c r="I191" s="1351"/>
      <c r="J191" s="1351"/>
      <c r="K191" s="1347"/>
      <c r="L191" s="1352"/>
    </row>
    <row r="192">
      <c r="A192" s="1353"/>
      <c r="B192" s="1354"/>
      <c r="C192" s="1360"/>
      <c r="D192" s="1369"/>
      <c r="E192" s="1357"/>
      <c r="F192" s="1358"/>
      <c r="G192" s="1359"/>
      <c r="H192" s="1360"/>
      <c r="I192" s="1361"/>
      <c r="J192" s="1362"/>
      <c r="K192" s="1363"/>
      <c r="L192" s="1364"/>
    </row>
    <row r="193">
      <c r="A193" s="1346"/>
      <c r="B193" s="1351"/>
      <c r="C193" s="1351"/>
      <c r="D193" s="1351"/>
      <c r="E193" s="1351"/>
      <c r="F193" s="1351"/>
      <c r="G193" s="1351"/>
      <c r="H193" s="1351"/>
      <c r="I193" s="1351"/>
      <c r="J193" s="1351"/>
      <c r="K193" s="1347"/>
      <c r="L193" s="1352"/>
    </row>
    <row r="194">
      <c r="A194" s="1353"/>
      <c r="B194" s="1354"/>
      <c r="C194" s="1360"/>
      <c r="D194" s="1369"/>
      <c r="E194" s="1357"/>
      <c r="F194" s="1358"/>
      <c r="G194" s="1359"/>
      <c r="H194" s="1360"/>
      <c r="I194" s="1361"/>
      <c r="J194" s="1362"/>
      <c r="K194" s="1363"/>
      <c r="L194" s="1364"/>
    </row>
    <row r="195">
      <c r="A195" s="1346"/>
      <c r="B195" s="1351"/>
      <c r="C195" s="1351"/>
      <c r="D195" s="1351"/>
      <c r="E195" s="1351"/>
      <c r="F195" s="1351"/>
      <c r="G195" s="1351"/>
      <c r="H195" s="1351"/>
      <c r="I195" s="1351"/>
      <c r="J195" s="1351"/>
      <c r="K195" s="1347"/>
      <c r="L195" s="1352"/>
    </row>
    <row r="196">
      <c r="A196" s="1353"/>
      <c r="B196" s="1354"/>
      <c r="C196" s="1360"/>
      <c r="D196" s="1369"/>
      <c r="E196" s="1357"/>
      <c r="F196" s="1358"/>
      <c r="G196" s="1359"/>
      <c r="H196" s="1360"/>
      <c r="I196" s="1361"/>
      <c r="J196" s="1362"/>
      <c r="K196" s="1363"/>
      <c r="L196" s="1364"/>
    </row>
    <row r="197">
      <c r="A197" s="1346"/>
      <c r="B197" s="1351"/>
      <c r="C197" s="1351"/>
      <c r="D197" s="1351"/>
      <c r="E197" s="1351"/>
      <c r="F197" s="1351"/>
      <c r="G197" s="1351"/>
      <c r="H197" s="1351"/>
      <c r="I197" s="1351"/>
      <c r="J197" s="1351"/>
      <c r="K197" s="1347"/>
      <c r="L197" s="1352"/>
    </row>
    <row r="198">
      <c r="A198" s="1353"/>
      <c r="B198" s="1354"/>
      <c r="C198" s="1360"/>
      <c r="D198" s="1369"/>
      <c r="E198" s="1357"/>
      <c r="F198" s="1358"/>
      <c r="G198" s="1359"/>
      <c r="H198" s="1360"/>
      <c r="I198" s="1361"/>
      <c r="J198" s="1362"/>
      <c r="K198" s="1363"/>
      <c r="L198" s="1364"/>
    </row>
    <row r="199">
      <c r="A199" s="1346"/>
      <c r="B199" s="1351"/>
      <c r="C199" s="1351"/>
      <c r="D199" s="1351"/>
      <c r="E199" s="1351"/>
      <c r="F199" s="1351"/>
      <c r="G199" s="1351"/>
      <c r="H199" s="1351"/>
      <c r="I199" s="1351"/>
      <c r="J199" s="1351"/>
      <c r="K199" s="1347"/>
      <c r="L199" s="1352"/>
    </row>
    <row r="200">
      <c r="A200" s="1353"/>
      <c r="B200" s="1354"/>
      <c r="C200" s="1360"/>
      <c r="D200" s="1369"/>
      <c r="E200" s="1357"/>
      <c r="F200" s="1358"/>
      <c r="G200" s="1359"/>
      <c r="H200" s="1360"/>
      <c r="I200" s="1361"/>
      <c r="J200" s="1362"/>
      <c r="K200" s="1363"/>
      <c r="L200" s="1364"/>
    </row>
    <row r="201">
      <c r="A201" s="1346"/>
      <c r="B201" s="1351"/>
      <c r="C201" s="1351"/>
      <c r="D201" s="1351"/>
      <c r="E201" s="1351"/>
      <c r="F201" s="1351"/>
      <c r="G201" s="1351"/>
      <c r="H201" s="1351"/>
      <c r="I201" s="1351"/>
      <c r="J201" s="1351"/>
      <c r="K201" s="1347"/>
      <c r="L201" s="1352"/>
    </row>
    <row r="202">
      <c r="A202" s="1353"/>
      <c r="B202" s="1354"/>
      <c r="C202" s="1360"/>
      <c r="D202" s="1369"/>
      <c r="E202" s="1357"/>
      <c r="F202" s="1358"/>
      <c r="G202" s="1359"/>
      <c r="H202" s="1360"/>
      <c r="I202" s="1361"/>
      <c r="J202" s="1362"/>
      <c r="K202" s="1363"/>
      <c r="L202" s="1364"/>
    </row>
    <row r="203">
      <c r="A203" s="1346"/>
      <c r="B203" s="1351"/>
      <c r="C203" s="1351"/>
      <c r="D203" s="1351"/>
      <c r="E203" s="1351"/>
      <c r="F203" s="1351"/>
      <c r="G203" s="1351"/>
      <c r="H203" s="1351"/>
      <c r="I203" s="1351"/>
      <c r="J203" s="1351"/>
      <c r="K203" s="1347"/>
      <c r="L203" s="1352"/>
    </row>
    <row r="204">
      <c r="A204" s="1353"/>
      <c r="B204" s="1354"/>
      <c r="C204" s="1360"/>
      <c r="D204" s="1369"/>
      <c r="E204" s="1357"/>
      <c r="F204" s="1358"/>
      <c r="G204" s="1359"/>
      <c r="H204" s="1360"/>
      <c r="I204" s="1361"/>
      <c r="J204" s="1362"/>
      <c r="K204" s="1363"/>
      <c r="L204" s="1364"/>
    </row>
    <row r="205">
      <c r="A205" s="1346"/>
      <c r="B205" s="1351"/>
      <c r="C205" s="1351"/>
      <c r="D205" s="1351"/>
      <c r="E205" s="1351"/>
      <c r="F205" s="1351"/>
      <c r="G205" s="1351"/>
      <c r="H205" s="1351"/>
      <c r="I205" s="1351"/>
      <c r="J205" s="1351"/>
      <c r="K205" s="1347"/>
      <c r="L205" s="1352"/>
    </row>
    <row r="206">
      <c r="A206" s="1353"/>
      <c r="B206" s="1354"/>
      <c r="C206" s="1360"/>
      <c r="D206" s="1369"/>
      <c r="E206" s="1357"/>
      <c r="F206" s="1358"/>
      <c r="G206" s="1359"/>
      <c r="H206" s="1360"/>
      <c r="I206" s="1361"/>
      <c r="J206" s="1362"/>
      <c r="K206" s="1363"/>
      <c r="L206" s="1364"/>
    </row>
    <row r="207">
      <c r="A207" s="1346"/>
      <c r="B207" s="1351"/>
      <c r="C207" s="1351"/>
      <c r="D207" s="1351"/>
      <c r="E207" s="1351"/>
      <c r="F207" s="1351"/>
      <c r="G207" s="1351"/>
      <c r="H207" s="1351"/>
      <c r="I207" s="1351"/>
      <c r="J207" s="1351"/>
      <c r="K207" s="1347"/>
      <c r="L207" s="1352"/>
    </row>
    <row r="208">
      <c r="A208" s="1353"/>
      <c r="B208" s="1354"/>
      <c r="C208" s="1360"/>
      <c r="D208" s="1369"/>
      <c r="E208" s="1357"/>
      <c r="F208" s="1358"/>
      <c r="G208" s="1359"/>
      <c r="H208" s="1360"/>
      <c r="I208" s="1361"/>
      <c r="J208" s="1362"/>
      <c r="K208" s="1363"/>
      <c r="L208" s="1364"/>
    </row>
    <row r="209">
      <c r="A209" s="1346"/>
      <c r="B209" s="1351"/>
      <c r="C209" s="1351"/>
      <c r="D209" s="1351"/>
      <c r="E209" s="1351"/>
      <c r="F209" s="1351"/>
      <c r="G209" s="1351"/>
      <c r="H209" s="1351"/>
      <c r="I209" s="1351"/>
      <c r="J209" s="1351"/>
      <c r="K209" s="1347"/>
      <c r="L209" s="1352"/>
    </row>
    <row r="210">
      <c r="A210" s="1353"/>
      <c r="B210" s="1354"/>
      <c r="C210" s="1360"/>
      <c r="D210" s="1369"/>
      <c r="E210" s="1357"/>
      <c r="F210" s="1358"/>
      <c r="G210" s="1359"/>
      <c r="H210" s="1360"/>
      <c r="I210" s="1361"/>
      <c r="J210" s="1362"/>
      <c r="K210" s="1363"/>
      <c r="L210" s="1364"/>
    </row>
    <row r="211">
      <c r="A211" s="1346"/>
      <c r="B211" s="1351"/>
      <c r="C211" s="1351"/>
      <c r="D211" s="1351"/>
      <c r="E211" s="1351"/>
      <c r="F211" s="1351"/>
      <c r="G211" s="1351"/>
      <c r="H211" s="1351"/>
      <c r="I211" s="1351"/>
      <c r="J211" s="1351"/>
      <c r="K211" s="1347"/>
      <c r="L211" s="1352"/>
    </row>
    <row r="212">
      <c r="A212" s="1353"/>
      <c r="B212" s="1354"/>
      <c r="C212" s="1360"/>
      <c r="D212" s="1369"/>
      <c r="E212" s="1357"/>
      <c r="F212" s="1358"/>
      <c r="G212" s="1359"/>
      <c r="H212" s="1360"/>
      <c r="I212" s="1361"/>
      <c r="J212" s="1362"/>
      <c r="K212" s="1363"/>
      <c r="L212" s="1364"/>
    </row>
    <row r="213">
      <c r="A213" s="1346"/>
      <c r="B213" s="1351"/>
      <c r="C213" s="1351"/>
      <c r="D213" s="1351"/>
      <c r="E213" s="1351"/>
      <c r="F213" s="1351"/>
      <c r="G213" s="1351"/>
      <c r="H213" s="1351"/>
      <c r="I213" s="1351"/>
      <c r="J213" s="1351"/>
      <c r="K213" s="1347"/>
      <c r="L213" s="1352"/>
    </row>
    <row r="214">
      <c r="A214" s="1353"/>
      <c r="B214" s="1354"/>
      <c r="C214" s="1360"/>
      <c r="D214" s="1369"/>
      <c r="E214" s="1357"/>
      <c r="F214" s="1358"/>
      <c r="G214" s="1359"/>
      <c r="H214" s="1360"/>
      <c r="I214" s="1361"/>
      <c r="J214" s="1362"/>
      <c r="K214" s="1363"/>
      <c r="L214" s="1364"/>
    </row>
    <row r="215">
      <c r="A215" s="1346"/>
      <c r="B215" s="1351"/>
      <c r="C215" s="1351"/>
      <c r="D215" s="1351"/>
      <c r="E215" s="1351"/>
      <c r="F215" s="1351"/>
      <c r="G215" s="1351"/>
      <c r="H215" s="1351"/>
      <c r="I215" s="1351"/>
      <c r="J215" s="1351"/>
      <c r="K215" s="1347"/>
      <c r="L215" s="1352"/>
    </row>
    <row r="216">
      <c r="A216" s="1353"/>
      <c r="B216" s="1354"/>
      <c r="C216" s="1360"/>
      <c r="D216" s="1369"/>
      <c r="E216" s="1357"/>
      <c r="F216" s="1358"/>
      <c r="G216" s="1359"/>
      <c r="H216" s="1360"/>
      <c r="I216" s="1361"/>
      <c r="J216" s="1362"/>
      <c r="K216" s="1363"/>
      <c r="L216" s="1364"/>
    </row>
    <row r="217">
      <c r="A217" s="1346"/>
      <c r="B217" s="1351"/>
      <c r="C217" s="1351"/>
      <c r="D217" s="1351"/>
      <c r="E217" s="1351"/>
      <c r="F217" s="1351"/>
      <c r="G217" s="1351"/>
      <c r="H217" s="1351"/>
      <c r="I217" s="1351"/>
      <c r="J217" s="1351"/>
      <c r="K217" s="1347"/>
      <c r="L217" s="1352"/>
    </row>
    <row r="218">
      <c r="A218" s="1353"/>
      <c r="B218" s="1354"/>
      <c r="C218" s="1360"/>
      <c r="D218" s="1369"/>
      <c r="E218" s="1357"/>
      <c r="F218" s="1358"/>
      <c r="G218" s="1359"/>
      <c r="H218" s="1360"/>
      <c r="I218" s="1361"/>
      <c r="J218" s="1362"/>
      <c r="K218" s="1363"/>
      <c r="L218" s="1364"/>
    </row>
    <row r="219">
      <c r="A219" s="1346"/>
      <c r="B219" s="1351"/>
      <c r="C219" s="1351"/>
      <c r="D219" s="1351"/>
      <c r="E219" s="1351"/>
      <c r="F219" s="1351"/>
      <c r="G219" s="1351"/>
      <c r="H219" s="1351"/>
      <c r="I219" s="1351"/>
      <c r="J219" s="1351"/>
      <c r="K219" s="1347"/>
      <c r="L219" s="1352"/>
    </row>
    <row r="220">
      <c r="A220" s="1353"/>
      <c r="B220" s="1354"/>
      <c r="C220" s="1360"/>
      <c r="D220" s="1369"/>
      <c r="E220" s="1357"/>
      <c r="F220" s="1358"/>
      <c r="G220" s="1359"/>
      <c r="H220" s="1360"/>
      <c r="I220" s="1361"/>
      <c r="J220" s="1362"/>
      <c r="K220" s="1363"/>
      <c r="L220" s="1364"/>
    </row>
    <row r="221">
      <c r="A221" s="1346"/>
      <c r="B221" s="1351"/>
      <c r="C221" s="1351"/>
      <c r="D221" s="1351"/>
      <c r="E221" s="1351"/>
      <c r="F221" s="1351"/>
      <c r="G221" s="1351"/>
      <c r="H221" s="1351"/>
      <c r="I221" s="1351"/>
      <c r="J221" s="1351"/>
      <c r="K221" s="1347"/>
      <c r="L221" s="1352"/>
    </row>
    <row r="222">
      <c r="A222" s="1353"/>
      <c r="B222" s="1354"/>
      <c r="C222" s="1360"/>
      <c r="D222" s="1369"/>
      <c r="E222" s="1357"/>
      <c r="F222" s="1358"/>
      <c r="G222" s="1359"/>
      <c r="H222" s="1360"/>
      <c r="I222" s="1361"/>
      <c r="J222" s="1362"/>
      <c r="K222" s="1363"/>
      <c r="L222" s="1364"/>
    </row>
    <row r="223">
      <c r="A223" s="1346"/>
      <c r="B223" s="1351"/>
      <c r="C223" s="1351"/>
      <c r="D223" s="1351"/>
      <c r="E223" s="1351"/>
      <c r="F223" s="1351"/>
      <c r="G223" s="1351"/>
      <c r="H223" s="1351"/>
      <c r="I223" s="1351"/>
      <c r="J223" s="1351"/>
      <c r="K223" s="1347"/>
      <c r="L223" s="1352"/>
    </row>
    <row r="224">
      <c r="A224" s="1353"/>
      <c r="B224" s="1354"/>
      <c r="C224" s="1360"/>
      <c r="D224" s="1369"/>
      <c r="E224" s="1357"/>
      <c r="F224" s="1358"/>
      <c r="G224" s="1359"/>
      <c r="H224" s="1360"/>
      <c r="I224" s="1361"/>
      <c r="J224" s="1362"/>
      <c r="K224" s="1363"/>
      <c r="L224" s="1364"/>
    </row>
    <row r="225">
      <c r="A225" s="1346"/>
      <c r="B225" s="1351"/>
      <c r="C225" s="1351"/>
      <c r="D225" s="1351"/>
      <c r="E225" s="1351"/>
      <c r="F225" s="1351"/>
      <c r="G225" s="1351"/>
      <c r="H225" s="1351"/>
      <c r="I225" s="1351"/>
      <c r="J225" s="1351"/>
      <c r="K225" s="1347"/>
      <c r="L225" s="1352"/>
    </row>
    <row r="226">
      <c r="A226" s="1353"/>
      <c r="B226" s="1354"/>
      <c r="C226" s="1360"/>
      <c r="D226" s="1369"/>
      <c r="E226" s="1357"/>
      <c r="F226" s="1358"/>
      <c r="G226" s="1359"/>
      <c r="H226" s="1360"/>
      <c r="I226" s="1361"/>
      <c r="J226" s="1362"/>
      <c r="K226" s="1363"/>
      <c r="L226" s="1364"/>
    </row>
    <row r="227">
      <c r="A227" s="1346"/>
      <c r="B227" s="1351"/>
      <c r="C227" s="1351"/>
      <c r="D227" s="1351"/>
      <c r="E227" s="1351"/>
      <c r="F227" s="1351"/>
      <c r="G227" s="1351"/>
      <c r="H227" s="1351"/>
      <c r="I227" s="1351"/>
      <c r="J227" s="1351"/>
      <c r="K227" s="1347"/>
      <c r="L227" s="1352"/>
    </row>
    <row r="228">
      <c r="A228" s="1353"/>
      <c r="B228" s="1354"/>
      <c r="C228" s="1360"/>
      <c r="D228" s="1369"/>
      <c r="E228" s="1357"/>
      <c r="F228" s="1358"/>
      <c r="G228" s="1359"/>
      <c r="H228" s="1360"/>
      <c r="I228" s="1361"/>
      <c r="J228" s="1362"/>
      <c r="K228" s="1363"/>
      <c r="L228" s="1364"/>
    </row>
    <row r="229">
      <c r="A229" s="1346"/>
      <c r="B229" s="1351"/>
      <c r="C229" s="1351"/>
      <c r="D229" s="1351"/>
      <c r="E229" s="1351"/>
      <c r="F229" s="1351"/>
      <c r="G229" s="1351"/>
      <c r="H229" s="1351"/>
      <c r="I229" s="1351"/>
      <c r="J229" s="1351"/>
      <c r="K229" s="1347"/>
      <c r="L229" s="1352"/>
    </row>
    <row r="230">
      <c r="A230" s="1353"/>
      <c r="B230" s="1354"/>
      <c r="C230" s="1360"/>
      <c r="D230" s="1369"/>
      <c r="E230" s="1357"/>
      <c r="F230" s="1358"/>
      <c r="G230" s="1359"/>
      <c r="H230" s="1360"/>
      <c r="I230" s="1361"/>
      <c r="J230" s="1362"/>
      <c r="K230" s="1363"/>
      <c r="L230" s="1364"/>
    </row>
    <row r="231">
      <c r="A231" s="1346"/>
      <c r="B231" s="1351"/>
      <c r="C231" s="1351"/>
      <c r="D231" s="1351"/>
      <c r="E231" s="1351"/>
      <c r="F231" s="1351"/>
      <c r="G231" s="1351"/>
      <c r="H231" s="1351"/>
      <c r="I231" s="1351"/>
      <c r="J231" s="1351"/>
      <c r="K231" s="1347"/>
      <c r="L231" s="1352"/>
    </row>
    <row r="232">
      <c r="A232" s="1353"/>
      <c r="B232" s="1354"/>
      <c r="C232" s="1360"/>
      <c r="D232" s="1369"/>
      <c r="E232" s="1357"/>
      <c r="F232" s="1358"/>
      <c r="G232" s="1359"/>
      <c r="H232" s="1360"/>
      <c r="I232" s="1361"/>
      <c r="J232" s="1362"/>
      <c r="K232" s="1363"/>
      <c r="L232" s="1364"/>
    </row>
    <row r="233">
      <c r="A233" s="1346"/>
      <c r="B233" s="1351"/>
      <c r="C233" s="1351"/>
      <c r="D233" s="1351"/>
      <c r="E233" s="1351"/>
      <c r="F233" s="1351"/>
      <c r="G233" s="1351"/>
      <c r="H233" s="1351"/>
      <c r="I233" s="1351"/>
      <c r="J233" s="1351"/>
      <c r="K233" s="1347"/>
      <c r="L233" s="1352"/>
    </row>
    <row r="234">
      <c r="A234" s="1353"/>
      <c r="B234" s="1354"/>
      <c r="C234" s="1360"/>
      <c r="D234" s="1369"/>
      <c r="E234" s="1357"/>
      <c r="F234" s="1358"/>
      <c r="G234" s="1359"/>
      <c r="H234" s="1360"/>
      <c r="I234" s="1361"/>
      <c r="J234" s="1362"/>
      <c r="K234" s="1363"/>
      <c r="L234" s="1364"/>
    </row>
    <row r="235">
      <c r="A235" s="1346"/>
      <c r="B235" s="1351"/>
      <c r="C235" s="1351"/>
      <c r="D235" s="1351"/>
      <c r="E235" s="1351"/>
      <c r="F235" s="1351"/>
      <c r="G235" s="1351"/>
      <c r="H235" s="1351"/>
      <c r="I235" s="1351"/>
      <c r="J235" s="1351"/>
      <c r="K235" s="1347"/>
      <c r="L235" s="1352"/>
    </row>
    <row r="236">
      <c r="A236" s="1353"/>
      <c r="B236" s="1354"/>
      <c r="C236" s="1360"/>
      <c r="D236" s="1369"/>
      <c r="E236" s="1357"/>
      <c r="F236" s="1358"/>
      <c r="G236" s="1359"/>
      <c r="H236" s="1360"/>
      <c r="I236" s="1361"/>
      <c r="J236" s="1362"/>
      <c r="K236" s="1363"/>
      <c r="L236" s="1364"/>
    </row>
    <row r="237">
      <c r="A237" s="1346"/>
      <c r="B237" s="1351"/>
      <c r="C237" s="1351"/>
      <c r="D237" s="1351"/>
      <c r="E237" s="1351"/>
      <c r="F237" s="1351"/>
      <c r="G237" s="1351"/>
      <c r="H237" s="1351"/>
      <c r="I237" s="1351"/>
      <c r="J237" s="1351"/>
      <c r="K237" s="1347"/>
      <c r="L237" s="1352"/>
    </row>
    <row r="238">
      <c r="A238" s="1353"/>
      <c r="B238" s="1354"/>
      <c r="C238" s="1360"/>
      <c r="D238" s="1369"/>
      <c r="E238" s="1357"/>
      <c r="F238" s="1358"/>
      <c r="G238" s="1359"/>
      <c r="H238" s="1360"/>
      <c r="I238" s="1361"/>
      <c r="J238" s="1362"/>
      <c r="K238" s="1363"/>
      <c r="L238" s="1364"/>
    </row>
    <row r="239">
      <c r="A239" s="1346"/>
      <c r="B239" s="1351"/>
      <c r="C239" s="1351"/>
      <c r="D239" s="1351"/>
      <c r="E239" s="1351"/>
      <c r="F239" s="1351"/>
      <c r="G239" s="1351"/>
      <c r="H239" s="1351"/>
      <c r="I239" s="1351"/>
      <c r="J239" s="1351"/>
      <c r="K239" s="1347"/>
      <c r="L239" s="1352"/>
    </row>
    <row r="240">
      <c r="A240" s="1353"/>
      <c r="B240" s="1354"/>
      <c r="C240" s="1360"/>
      <c r="D240" s="1369"/>
      <c r="E240" s="1357"/>
      <c r="F240" s="1358"/>
      <c r="G240" s="1359"/>
      <c r="H240" s="1360"/>
      <c r="I240" s="1361"/>
      <c r="J240" s="1362"/>
      <c r="K240" s="1363"/>
      <c r="L240" s="1364"/>
    </row>
    <row r="241">
      <c r="A241" s="1346"/>
      <c r="B241" s="1351"/>
      <c r="C241" s="1351"/>
      <c r="D241" s="1351"/>
      <c r="E241" s="1351"/>
      <c r="F241" s="1351"/>
      <c r="G241" s="1351"/>
      <c r="H241" s="1351"/>
      <c r="I241" s="1351"/>
      <c r="J241" s="1351"/>
      <c r="K241" s="1347"/>
      <c r="L241" s="1352"/>
    </row>
    <row r="242">
      <c r="A242" s="1353"/>
      <c r="B242" s="1354"/>
      <c r="C242" s="1360"/>
      <c r="D242" s="1369"/>
      <c r="E242" s="1357"/>
      <c r="F242" s="1358"/>
      <c r="G242" s="1359"/>
      <c r="H242" s="1360"/>
      <c r="I242" s="1361"/>
      <c r="J242" s="1362"/>
      <c r="K242" s="1363"/>
      <c r="L242" s="1364"/>
    </row>
    <row r="243">
      <c r="A243" s="1346"/>
      <c r="B243" s="1351"/>
      <c r="C243" s="1351"/>
      <c r="D243" s="1351"/>
      <c r="E243" s="1351"/>
      <c r="F243" s="1351"/>
      <c r="G243" s="1351"/>
      <c r="H243" s="1351"/>
      <c r="I243" s="1351"/>
      <c r="J243" s="1351"/>
      <c r="K243" s="1347"/>
      <c r="L243" s="1352"/>
    </row>
    <row r="244">
      <c r="A244" s="1353"/>
      <c r="B244" s="1354"/>
      <c r="C244" s="1360"/>
      <c r="D244" s="1369"/>
      <c r="E244" s="1357"/>
      <c r="F244" s="1358"/>
      <c r="G244" s="1359"/>
      <c r="H244" s="1360"/>
      <c r="I244" s="1361"/>
      <c r="J244" s="1362"/>
      <c r="K244" s="1363"/>
      <c r="L244" s="1364"/>
    </row>
    <row r="245">
      <c r="A245" s="1346"/>
      <c r="B245" s="1351"/>
      <c r="C245" s="1351"/>
      <c r="D245" s="1351"/>
      <c r="E245" s="1351"/>
      <c r="F245" s="1351"/>
      <c r="G245" s="1351"/>
      <c r="H245" s="1351"/>
      <c r="I245" s="1351"/>
      <c r="J245" s="1351"/>
      <c r="K245" s="1347"/>
      <c r="L245" s="1352"/>
    </row>
    <row r="246">
      <c r="A246" s="1353"/>
      <c r="B246" s="1354"/>
      <c r="C246" s="1360"/>
      <c r="D246" s="1369"/>
      <c r="E246" s="1357"/>
      <c r="F246" s="1358"/>
      <c r="G246" s="1359"/>
      <c r="H246" s="1360"/>
      <c r="I246" s="1361"/>
      <c r="J246" s="1362"/>
      <c r="K246" s="1363"/>
      <c r="L246" s="1364"/>
    </row>
    <row r="247">
      <c r="A247" s="1346"/>
      <c r="B247" s="1351"/>
      <c r="C247" s="1351"/>
      <c r="D247" s="1351"/>
      <c r="E247" s="1351"/>
      <c r="F247" s="1351"/>
      <c r="G247" s="1351"/>
      <c r="H247" s="1351"/>
      <c r="I247" s="1351"/>
      <c r="J247" s="1351"/>
      <c r="K247" s="1347"/>
      <c r="L247" s="1352"/>
    </row>
    <row r="248">
      <c r="A248" s="1353"/>
      <c r="B248" s="1354"/>
      <c r="C248" s="1360"/>
      <c r="D248" s="1369"/>
      <c r="E248" s="1357"/>
      <c r="F248" s="1358"/>
      <c r="G248" s="1359"/>
      <c r="H248" s="1360"/>
      <c r="I248" s="1361"/>
      <c r="J248" s="1362"/>
      <c r="K248" s="1363"/>
      <c r="L248" s="1364"/>
    </row>
    <row r="249">
      <c r="A249" s="1346"/>
      <c r="B249" s="1351"/>
      <c r="C249" s="1351"/>
      <c r="D249" s="1351"/>
      <c r="E249" s="1351"/>
      <c r="F249" s="1351"/>
      <c r="G249" s="1351"/>
      <c r="H249" s="1351"/>
      <c r="I249" s="1351"/>
      <c r="J249" s="1351"/>
      <c r="K249" s="1347"/>
      <c r="L249" s="1352"/>
    </row>
    <row r="250">
      <c r="A250" s="1353"/>
      <c r="B250" s="1354"/>
      <c r="C250" s="1360"/>
      <c r="D250" s="1369"/>
      <c r="E250" s="1357"/>
      <c r="F250" s="1358"/>
      <c r="G250" s="1359"/>
      <c r="H250" s="1360"/>
      <c r="I250" s="1361"/>
      <c r="J250" s="1362"/>
      <c r="K250" s="1363"/>
      <c r="L250" s="1364"/>
    </row>
    <row r="251">
      <c r="A251" s="1346"/>
      <c r="B251" s="1351"/>
      <c r="C251" s="1351"/>
      <c r="D251" s="1351"/>
      <c r="E251" s="1351"/>
      <c r="F251" s="1351"/>
      <c r="G251" s="1351"/>
      <c r="H251" s="1351"/>
      <c r="I251" s="1351"/>
      <c r="J251" s="1351"/>
      <c r="K251" s="1347"/>
      <c r="L251" s="1352"/>
    </row>
    <row r="252">
      <c r="A252" s="1353"/>
      <c r="B252" s="1354"/>
      <c r="C252" s="1360"/>
      <c r="D252" s="1369"/>
      <c r="E252" s="1357"/>
      <c r="F252" s="1358"/>
      <c r="G252" s="1359"/>
      <c r="H252" s="1360"/>
      <c r="I252" s="1361"/>
      <c r="J252" s="1362"/>
      <c r="K252" s="1363"/>
      <c r="L252" s="1364"/>
    </row>
    <row r="253">
      <c r="A253" s="1346"/>
      <c r="B253" s="1351"/>
      <c r="C253" s="1351"/>
      <c r="D253" s="1351"/>
      <c r="E253" s="1351"/>
      <c r="F253" s="1351"/>
      <c r="G253" s="1351"/>
      <c r="H253" s="1351"/>
      <c r="I253" s="1351"/>
      <c r="J253" s="1351"/>
      <c r="K253" s="1347"/>
      <c r="L253" s="1352"/>
    </row>
    <row r="254">
      <c r="A254" s="1353"/>
      <c r="B254" s="1354"/>
      <c r="C254" s="1360"/>
      <c r="D254" s="1369"/>
      <c r="E254" s="1357"/>
      <c r="F254" s="1358"/>
      <c r="G254" s="1359"/>
      <c r="H254" s="1360"/>
      <c r="I254" s="1361"/>
      <c r="J254" s="1362"/>
      <c r="K254" s="1363"/>
      <c r="L254" s="1364"/>
    </row>
    <row r="255">
      <c r="A255" s="1346"/>
      <c r="B255" s="1351"/>
      <c r="C255" s="1351"/>
      <c r="D255" s="1351"/>
      <c r="E255" s="1351"/>
      <c r="F255" s="1351"/>
      <c r="G255" s="1351"/>
      <c r="H255" s="1351"/>
      <c r="I255" s="1351"/>
      <c r="J255" s="1351"/>
      <c r="K255" s="1347"/>
      <c r="L255" s="1352"/>
    </row>
    <row r="256">
      <c r="A256" s="1353"/>
      <c r="B256" s="1354"/>
      <c r="C256" s="1360"/>
      <c r="D256" s="1369"/>
      <c r="E256" s="1357"/>
      <c r="F256" s="1358"/>
      <c r="G256" s="1359"/>
      <c r="H256" s="1360"/>
      <c r="I256" s="1361"/>
      <c r="J256" s="1362"/>
      <c r="K256" s="1363"/>
      <c r="L256" s="1364"/>
    </row>
    <row r="257">
      <c r="A257" s="1346"/>
      <c r="B257" s="1351"/>
      <c r="C257" s="1351"/>
      <c r="D257" s="1351"/>
      <c r="E257" s="1351"/>
      <c r="F257" s="1351"/>
      <c r="G257" s="1351"/>
      <c r="H257" s="1351"/>
      <c r="I257" s="1351"/>
      <c r="J257" s="1351"/>
      <c r="K257" s="1347"/>
      <c r="L257" s="1352"/>
    </row>
    <row r="258">
      <c r="A258" s="1353"/>
      <c r="B258" s="1354"/>
      <c r="C258" s="1360"/>
      <c r="D258" s="1369"/>
      <c r="E258" s="1357"/>
      <c r="F258" s="1358"/>
      <c r="G258" s="1359"/>
      <c r="H258" s="1360"/>
      <c r="I258" s="1361"/>
      <c r="J258" s="1362"/>
      <c r="K258" s="1363"/>
      <c r="L258" s="1364"/>
    </row>
    <row r="259">
      <c r="A259" s="1346"/>
      <c r="B259" s="1351"/>
      <c r="C259" s="1351"/>
      <c r="D259" s="1351"/>
      <c r="E259" s="1351"/>
      <c r="F259" s="1351"/>
      <c r="G259" s="1351"/>
      <c r="H259" s="1351"/>
      <c r="I259" s="1351"/>
      <c r="J259" s="1351"/>
      <c r="K259" s="1347"/>
      <c r="L259" s="1352"/>
    </row>
    <row r="260">
      <c r="A260" s="1353"/>
      <c r="B260" s="1354"/>
      <c r="C260" s="1360"/>
      <c r="D260" s="1369"/>
      <c r="E260" s="1357"/>
      <c r="F260" s="1358"/>
      <c r="G260" s="1359"/>
      <c r="H260" s="1360"/>
      <c r="I260" s="1361"/>
      <c r="J260" s="1362"/>
      <c r="K260" s="1363"/>
      <c r="L260" s="1364"/>
    </row>
    <row r="261">
      <c r="A261" s="1346"/>
      <c r="B261" s="1351"/>
      <c r="C261" s="1351"/>
      <c r="D261" s="1351"/>
      <c r="E261" s="1351"/>
      <c r="F261" s="1351"/>
      <c r="G261" s="1351"/>
      <c r="H261" s="1351"/>
      <c r="I261" s="1351"/>
      <c r="J261" s="1351"/>
      <c r="K261" s="1347"/>
      <c r="L261" s="1352"/>
    </row>
    <row r="262">
      <c r="A262" s="1353"/>
      <c r="B262" s="1354"/>
      <c r="C262" s="1360"/>
      <c r="D262" s="1369"/>
      <c r="E262" s="1357"/>
      <c r="F262" s="1358"/>
      <c r="G262" s="1359"/>
      <c r="H262" s="1360"/>
      <c r="I262" s="1361"/>
      <c r="J262" s="1362"/>
      <c r="K262" s="1363"/>
      <c r="L262" s="1364"/>
    </row>
    <row r="263">
      <c r="A263" s="1346"/>
      <c r="B263" s="1351"/>
      <c r="C263" s="1351"/>
      <c r="D263" s="1351"/>
      <c r="E263" s="1351"/>
      <c r="F263" s="1351"/>
      <c r="G263" s="1351"/>
      <c r="H263" s="1351"/>
      <c r="I263" s="1351"/>
      <c r="J263" s="1351"/>
      <c r="K263" s="1347"/>
      <c r="L263" s="1352"/>
    </row>
    <row r="264">
      <c r="A264" s="1353"/>
      <c r="B264" s="1354"/>
      <c r="C264" s="1360"/>
      <c r="D264" s="1369"/>
      <c r="E264" s="1357"/>
      <c r="F264" s="1358"/>
      <c r="G264" s="1359"/>
      <c r="H264" s="1360"/>
      <c r="I264" s="1361"/>
      <c r="J264" s="1362"/>
      <c r="K264" s="1363"/>
      <c r="L264" s="1364"/>
    </row>
    <row r="265">
      <c r="A265" s="1346"/>
      <c r="B265" s="1351"/>
      <c r="C265" s="1351"/>
      <c r="D265" s="1351"/>
      <c r="E265" s="1351"/>
      <c r="F265" s="1351"/>
      <c r="G265" s="1351"/>
      <c r="H265" s="1351"/>
      <c r="I265" s="1351"/>
      <c r="J265" s="1351"/>
      <c r="K265" s="1347"/>
      <c r="L265" s="1352"/>
    </row>
    <row r="266">
      <c r="A266" s="1353"/>
      <c r="B266" s="1354"/>
      <c r="C266" s="1360"/>
      <c r="D266" s="1369"/>
      <c r="E266" s="1357"/>
      <c r="F266" s="1358"/>
      <c r="G266" s="1359"/>
      <c r="H266" s="1360"/>
      <c r="I266" s="1361"/>
      <c r="J266" s="1362"/>
      <c r="K266" s="1363"/>
      <c r="L266" s="1364"/>
    </row>
    <row r="267">
      <c r="A267" s="1346"/>
      <c r="B267" s="1351"/>
      <c r="C267" s="1351"/>
      <c r="D267" s="1351"/>
      <c r="E267" s="1351"/>
      <c r="F267" s="1351"/>
      <c r="G267" s="1351"/>
      <c r="H267" s="1351"/>
      <c r="I267" s="1351"/>
      <c r="J267" s="1351"/>
      <c r="K267" s="1347"/>
      <c r="L267" s="1352"/>
    </row>
    <row r="268">
      <c r="A268" s="1353"/>
      <c r="B268" s="1354"/>
      <c r="C268" s="1360"/>
      <c r="D268" s="1369"/>
      <c r="E268" s="1357"/>
      <c r="F268" s="1358"/>
      <c r="G268" s="1359"/>
      <c r="H268" s="1360"/>
      <c r="I268" s="1361"/>
      <c r="J268" s="1362"/>
      <c r="K268" s="1363"/>
      <c r="L268" s="1364"/>
    </row>
    <row r="269">
      <c r="A269" s="1346"/>
      <c r="B269" s="1351"/>
      <c r="C269" s="1351"/>
      <c r="D269" s="1351"/>
      <c r="E269" s="1351"/>
      <c r="F269" s="1351"/>
      <c r="G269" s="1351"/>
      <c r="H269" s="1351"/>
      <c r="I269" s="1351"/>
      <c r="J269" s="1351"/>
      <c r="K269" s="1347"/>
      <c r="L269" s="1352"/>
    </row>
    <row r="270">
      <c r="A270" s="1353"/>
      <c r="B270" s="1354"/>
      <c r="C270" s="1360"/>
      <c r="D270" s="1369"/>
      <c r="E270" s="1357"/>
      <c r="F270" s="1358"/>
      <c r="G270" s="1359"/>
      <c r="H270" s="1360"/>
      <c r="I270" s="1361"/>
      <c r="J270" s="1362"/>
      <c r="K270" s="1363"/>
      <c r="L270" s="1364"/>
    </row>
    <row r="271">
      <c r="A271" s="1346"/>
      <c r="B271" s="1351"/>
      <c r="C271" s="1351"/>
      <c r="D271" s="1351"/>
      <c r="E271" s="1351"/>
      <c r="F271" s="1351"/>
      <c r="G271" s="1351"/>
      <c r="H271" s="1351"/>
      <c r="I271" s="1351"/>
      <c r="J271" s="1351"/>
      <c r="K271" s="1347"/>
      <c r="L271" s="1352"/>
    </row>
    <row r="272">
      <c r="A272" s="1353"/>
      <c r="B272" s="1354"/>
      <c r="C272" s="1360"/>
      <c r="D272" s="1369"/>
      <c r="E272" s="1357"/>
      <c r="F272" s="1358"/>
      <c r="G272" s="1359"/>
      <c r="H272" s="1360"/>
      <c r="I272" s="1361"/>
      <c r="J272" s="1362"/>
      <c r="K272" s="1363"/>
      <c r="L272" s="1364"/>
    </row>
    <row r="273">
      <c r="A273" s="1346"/>
      <c r="B273" s="1351"/>
      <c r="C273" s="1351"/>
      <c r="D273" s="1351"/>
      <c r="E273" s="1351"/>
      <c r="F273" s="1351"/>
      <c r="G273" s="1351"/>
      <c r="H273" s="1351"/>
      <c r="I273" s="1351"/>
      <c r="J273" s="1351"/>
      <c r="K273" s="1347"/>
      <c r="L273" s="1352"/>
    </row>
    <row r="274">
      <c r="A274" s="1353"/>
      <c r="B274" s="1354"/>
      <c r="C274" s="1360"/>
      <c r="D274" s="1369"/>
      <c r="E274" s="1357"/>
      <c r="F274" s="1358"/>
      <c r="G274" s="1359"/>
      <c r="H274" s="1360"/>
      <c r="I274" s="1361"/>
      <c r="J274" s="1362"/>
      <c r="K274" s="1363"/>
      <c r="L274" s="1364"/>
    </row>
    <row r="275">
      <c r="A275" s="1346"/>
      <c r="B275" s="1351"/>
      <c r="C275" s="1351"/>
      <c r="D275" s="1351"/>
      <c r="E275" s="1351"/>
      <c r="F275" s="1351"/>
      <c r="G275" s="1351"/>
      <c r="H275" s="1351"/>
      <c r="I275" s="1351"/>
      <c r="J275" s="1351"/>
      <c r="K275" s="1347"/>
      <c r="L275" s="1352"/>
    </row>
    <row r="276">
      <c r="A276" s="1353"/>
      <c r="B276" s="1354"/>
      <c r="C276" s="1360"/>
      <c r="D276" s="1369"/>
      <c r="E276" s="1357"/>
      <c r="F276" s="1358"/>
      <c r="G276" s="1359"/>
      <c r="H276" s="1360"/>
      <c r="I276" s="1361"/>
      <c r="J276" s="1362"/>
      <c r="K276" s="1363"/>
      <c r="L276" s="1364"/>
    </row>
    <row r="277">
      <c r="A277" s="1346"/>
      <c r="B277" s="1351"/>
      <c r="C277" s="1351"/>
      <c r="D277" s="1351"/>
      <c r="E277" s="1351"/>
      <c r="F277" s="1351"/>
      <c r="G277" s="1351"/>
      <c r="H277" s="1351"/>
      <c r="I277" s="1351"/>
      <c r="J277" s="1351"/>
      <c r="K277" s="1347"/>
      <c r="L277" s="1352"/>
    </row>
    <row r="278">
      <c r="A278" s="1353"/>
      <c r="B278" s="1354"/>
      <c r="C278" s="1360"/>
      <c r="D278" s="1369"/>
      <c r="E278" s="1357"/>
      <c r="F278" s="1358"/>
      <c r="G278" s="1359"/>
      <c r="H278" s="1360"/>
      <c r="I278" s="1361"/>
      <c r="J278" s="1362"/>
      <c r="K278" s="1363"/>
      <c r="L278" s="1364"/>
    </row>
    <row r="279">
      <c r="A279" s="1346"/>
      <c r="B279" s="1351"/>
      <c r="C279" s="1351"/>
      <c r="D279" s="1351"/>
      <c r="E279" s="1351"/>
      <c r="F279" s="1351"/>
      <c r="G279" s="1351"/>
      <c r="H279" s="1351"/>
      <c r="I279" s="1351"/>
      <c r="J279" s="1351"/>
      <c r="K279" s="1347"/>
      <c r="L279" s="1352"/>
    </row>
    <row r="280">
      <c r="A280" s="1353"/>
      <c r="B280" s="1354"/>
      <c r="C280" s="1360"/>
      <c r="D280" s="1369"/>
      <c r="E280" s="1357"/>
      <c r="F280" s="1358"/>
      <c r="G280" s="1359"/>
      <c r="H280" s="1360"/>
      <c r="I280" s="1361"/>
      <c r="J280" s="1362"/>
      <c r="K280" s="1363"/>
      <c r="L280" s="1364"/>
    </row>
    <row r="281">
      <c r="A281" s="1346"/>
      <c r="B281" s="1351"/>
      <c r="C281" s="1351"/>
      <c r="D281" s="1351"/>
      <c r="E281" s="1351"/>
      <c r="F281" s="1351"/>
      <c r="G281" s="1351"/>
      <c r="H281" s="1351"/>
      <c r="I281" s="1351"/>
      <c r="J281" s="1351"/>
      <c r="K281" s="1347"/>
      <c r="L281" s="1352"/>
    </row>
    <row r="282">
      <c r="A282" s="1353"/>
      <c r="B282" s="1354"/>
      <c r="C282" s="1360"/>
      <c r="D282" s="1369"/>
      <c r="E282" s="1357"/>
      <c r="F282" s="1358"/>
      <c r="G282" s="1359"/>
      <c r="H282" s="1360"/>
      <c r="I282" s="1361"/>
      <c r="J282" s="1362"/>
      <c r="K282" s="1363"/>
      <c r="L282" s="1364"/>
    </row>
    <row r="283">
      <c r="A283" s="1346"/>
      <c r="B283" s="1351"/>
      <c r="C283" s="1351"/>
      <c r="D283" s="1351"/>
      <c r="E283" s="1351"/>
      <c r="F283" s="1351"/>
      <c r="G283" s="1351"/>
      <c r="H283" s="1351"/>
      <c r="I283" s="1351"/>
      <c r="J283" s="1351"/>
      <c r="K283" s="1347"/>
      <c r="L283" s="1352"/>
    </row>
    <row r="284">
      <c r="A284" s="1353"/>
      <c r="B284" s="1354"/>
      <c r="C284" s="1360"/>
      <c r="D284" s="1369"/>
      <c r="E284" s="1357"/>
      <c r="F284" s="1358"/>
      <c r="G284" s="1359"/>
      <c r="H284" s="1360"/>
      <c r="I284" s="1361"/>
      <c r="J284" s="1362"/>
      <c r="K284" s="1363"/>
      <c r="L284" s="1364"/>
    </row>
    <row r="285">
      <c r="A285" s="1346"/>
      <c r="B285" s="1351"/>
      <c r="C285" s="1351"/>
      <c r="D285" s="1351"/>
      <c r="E285" s="1351"/>
      <c r="F285" s="1351"/>
      <c r="G285" s="1351"/>
      <c r="H285" s="1351"/>
      <c r="I285" s="1351"/>
      <c r="J285" s="1351"/>
      <c r="K285" s="1347"/>
      <c r="L285" s="1352"/>
    </row>
    <row r="286">
      <c r="A286" s="1353"/>
      <c r="B286" s="1354"/>
      <c r="C286" s="1360"/>
      <c r="D286" s="1369"/>
      <c r="E286" s="1357"/>
      <c r="F286" s="1358"/>
      <c r="G286" s="1359"/>
      <c r="H286" s="1360"/>
      <c r="I286" s="1361"/>
      <c r="J286" s="1362"/>
      <c r="K286" s="1363"/>
      <c r="L286" s="1364"/>
    </row>
    <row r="287">
      <c r="A287" s="1346"/>
      <c r="B287" s="1351"/>
      <c r="C287" s="1351"/>
      <c r="D287" s="1351"/>
      <c r="E287" s="1351"/>
      <c r="F287" s="1351"/>
      <c r="G287" s="1351"/>
      <c r="H287" s="1351"/>
      <c r="I287" s="1351"/>
      <c r="J287" s="1351"/>
      <c r="K287" s="1347"/>
      <c r="L287" s="1352"/>
    </row>
    <row r="288">
      <c r="A288" s="1353"/>
      <c r="B288" s="1354"/>
      <c r="C288" s="1360"/>
      <c r="D288" s="1369"/>
      <c r="E288" s="1357"/>
      <c r="F288" s="1358"/>
      <c r="G288" s="1359"/>
      <c r="H288" s="1360"/>
      <c r="I288" s="1361"/>
      <c r="J288" s="1362"/>
      <c r="K288" s="1363"/>
      <c r="L288" s="1364"/>
    </row>
    <row r="289">
      <c r="A289" s="1346"/>
      <c r="B289" s="1351"/>
      <c r="C289" s="1351"/>
      <c r="D289" s="1351"/>
      <c r="E289" s="1351"/>
      <c r="F289" s="1351"/>
      <c r="G289" s="1351"/>
      <c r="H289" s="1351"/>
      <c r="I289" s="1351"/>
      <c r="J289" s="1351"/>
      <c r="K289" s="1347"/>
      <c r="L289" s="1352"/>
    </row>
    <row r="290">
      <c r="A290" s="1353"/>
      <c r="B290" s="1354"/>
      <c r="C290" s="1360"/>
      <c r="D290" s="1369"/>
      <c r="E290" s="1357"/>
      <c r="F290" s="1358"/>
      <c r="G290" s="1359"/>
      <c r="H290" s="1360"/>
      <c r="I290" s="1361"/>
      <c r="J290" s="1362"/>
      <c r="K290" s="1363"/>
      <c r="L290" s="1364"/>
    </row>
    <row r="291">
      <c r="A291" s="1346"/>
      <c r="B291" s="1351"/>
      <c r="C291" s="1351"/>
      <c r="D291" s="1351"/>
      <c r="E291" s="1351"/>
      <c r="F291" s="1351"/>
      <c r="G291" s="1351"/>
      <c r="H291" s="1351"/>
      <c r="I291" s="1351"/>
      <c r="J291" s="1351"/>
      <c r="K291" s="1347"/>
      <c r="L291" s="1352"/>
    </row>
    <row r="292">
      <c r="A292" s="1353"/>
      <c r="B292" s="1354"/>
      <c r="C292" s="1360"/>
      <c r="D292" s="1369"/>
      <c r="E292" s="1357"/>
      <c r="F292" s="1358"/>
      <c r="G292" s="1359"/>
      <c r="H292" s="1360"/>
      <c r="I292" s="1361"/>
      <c r="J292" s="1362"/>
      <c r="K292" s="1363"/>
      <c r="L292" s="1364"/>
    </row>
    <row r="293">
      <c r="A293" s="1346"/>
      <c r="B293" s="1351"/>
      <c r="C293" s="1351"/>
      <c r="D293" s="1351"/>
      <c r="E293" s="1351"/>
      <c r="F293" s="1351"/>
      <c r="G293" s="1351"/>
      <c r="H293" s="1351"/>
      <c r="I293" s="1351"/>
      <c r="J293" s="1351"/>
      <c r="K293" s="1347"/>
      <c r="L293" s="1352"/>
    </row>
    <row r="294">
      <c r="A294" s="1353"/>
      <c r="B294" s="1354"/>
      <c r="C294" s="1360"/>
      <c r="D294" s="1369"/>
      <c r="E294" s="1357"/>
      <c r="F294" s="1358"/>
      <c r="G294" s="1359"/>
      <c r="H294" s="1360"/>
      <c r="I294" s="1361"/>
      <c r="J294" s="1362"/>
      <c r="K294" s="1363"/>
      <c r="L294" s="1364"/>
    </row>
    <row r="295">
      <c r="A295" s="1346"/>
      <c r="B295" s="1351"/>
      <c r="C295" s="1351"/>
      <c r="D295" s="1351"/>
      <c r="E295" s="1351"/>
      <c r="F295" s="1351"/>
      <c r="G295" s="1351"/>
      <c r="H295" s="1351"/>
      <c r="I295" s="1351"/>
      <c r="J295" s="1351"/>
      <c r="K295" s="1347"/>
      <c r="L295" s="1352"/>
    </row>
    <row r="296">
      <c r="A296" s="1353"/>
      <c r="B296" s="1354"/>
      <c r="C296" s="1360"/>
      <c r="D296" s="1369"/>
      <c r="E296" s="1357"/>
      <c r="F296" s="1358"/>
      <c r="G296" s="1359"/>
      <c r="H296" s="1360"/>
      <c r="I296" s="1361"/>
      <c r="J296" s="1362"/>
      <c r="K296" s="1363"/>
      <c r="L296" s="1364"/>
    </row>
    <row r="297">
      <c r="A297" s="1346"/>
      <c r="B297" s="1351"/>
      <c r="C297" s="1351"/>
      <c r="D297" s="1351"/>
      <c r="E297" s="1351"/>
      <c r="F297" s="1351"/>
      <c r="G297" s="1351"/>
      <c r="H297" s="1351"/>
      <c r="I297" s="1351"/>
      <c r="J297" s="1351"/>
      <c r="K297" s="1347"/>
      <c r="L297" s="1352"/>
    </row>
    <row r="298">
      <c r="A298" s="1353"/>
      <c r="B298" s="1354"/>
      <c r="C298" s="1360"/>
      <c r="D298" s="1369"/>
      <c r="E298" s="1357"/>
      <c r="F298" s="1358"/>
      <c r="G298" s="1359"/>
      <c r="H298" s="1360"/>
      <c r="I298" s="1361"/>
      <c r="J298" s="1362"/>
      <c r="K298" s="1363"/>
      <c r="L298" s="1364"/>
    </row>
    <row r="299">
      <c r="A299" s="1346"/>
      <c r="B299" s="1351"/>
      <c r="C299" s="1351"/>
      <c r="D299" s="1351"/>
      <c r="E299" s="1351"/>
      <c r="F299" s="1351"/>
      <c r="G299" s="1351"/>
      <c r="H299" s="1351"/>
      <c r="I299" s="1351"/>
      <c r="J299" s="1351"/>
      <c r="K299" s="1347"/>
      <c r="L299" s="1352"/>
    </row>
    <row r="300">
      <c r="A300" s="1353"/>
      <c r="B300" s="1354"/>
      <c r="C300" s="1360"/>
      <c r="D300" s="1369"/>
      <c r="E300" s="1357"/>
      <c r="F300" s="1358"/>
      <c r="G300" s="1359"/>
      <c r="H300" s="1360"/>
      <c r="I300" s="1361"/>
      <c r="J300" s="1362"/>
      <c r="K300" s="1363"/>
      <c r="L300" s="1364"/>
    </row>
    <row r="301">
      <c r="A301" s="1346"/>
      <c r="B301" s="1351"/>
      <c r="C301" s="1351"/>
      <c r="D301" s="1351"/>
      <c r="E301" s="1351"/>
      <c r="F301" s="1351"/>
      <c r="G301" s="1351"/>
      <c r="H301" s="1351"/>
      <c r="I301" s="1351"/>
      <c r="J301" s="1351"/>
      <c r="K301" s="1347"/>
      <c r="L301" s="1352"/>
    </row>
    <row r="302">
      <c r="A302" s="1353"/>
      <c r="B302" s="1354"/>
      <c r="C302" s="1360"/>
      <c r="D302" s="1369"/>
      <c r="E302" s="1357"/>
      <c r="F302" s="1358"/>
      <c r="G302" s="1359"/>
      <c r="H302" s="1360"/>
      <c r="I302" s="1361"/>
      <c r="J302" s="1362"/>
      <c r="K302" s="1363"/>
      <c r="L302" s="1364"/>
    </row>
    <row r="303">
      <c r="A303" s="1346"/>
      <c r="B303" s="1351"/>
      <c r="C303" s="1351"/>
      <c r="D303" s="1351"/>
      <c r="E303" s="1351"/>
      <c r="F303" s="1351"/>
      <c r="G303" s="1351"/>
      <c r="H303" s="1351"/>
      <c r="I303" s="1351"/>
      <c r="J303" s="1351"/>
      <c r="K303" s="1347"/>
      <c r="L303" s="1352"/>
    </row>
    <row r="304">
      <c r="A304" s="1353"/>
      <c r="B304" s="1354"/>
      <c r="C304" s="1360"/>
      <c r="D304" s="1369"/>
      <c r="E304" s="1357"/>
      <c r="F304" s="1358"/>
      <c r="G304" s="1359"/>
      <c r="H304" s="1360"/>
      <c r="I304" s="1361"/>
      <c r="J304" s="1362"/>
      <c r="K304" s="1363"/>
      <c r="L304" s="1364"/>
    </row>
    <row r="305">
      <c r="A305" s="1346"/>
      <c r="B305" s="1351"/>
      <c r="C305" s="1351"/>
      <c r="D305" s="1351"/>
      <c r="E305" s="1351"/>
      <c r="F305" s="1351"/>
      <c r="G305" s="1351"/>
      <c r="H305" s="1351"/>
      <c r="I305" s="1351"/>
      <c r="J305" s="1351"/>
      <c r="K305" s="1347"/>
      <c r="L305" s="1352"/>
    </row>
    <row r="306">
      <c r="A306" s="1353"/>
      <c r="B306" s="1354"/>
      <c r="C306" s="1360"/>
      <c r="D306" s="1369"/>
      <c r="E306" s="1357"/>
      <c r="F306" s="1358"/>
      <c r="G306" s="1359"/>
      <c r="H306" s="1360"/>
      <c r="I306" s="1361"/>
      <c r="J306" s="1362"/>
      <c r="K306" s="1363"/>
      <c r="L306" s="1364"/>
    </row>
    <row r="307">
      <c r="A307" s="1346"/>
      <c r="B307" s="1351"/>
      <c r="C307" s="1351"/>
      <c r="D307" s="1351"/>
      <c r="E307" s="1351"/>
      <c r="F307" s="1351"/>
      <c r="G307" s="1351"/>
      <c r="H307" s="1351"/>
      <c r="I307" s="1351"/>
      <c r="J307" s="1351"/>
      <c r="K307" s="1347"/>
      <c r="L307" s="1352"/>
    </row>
    <row r="308">
      <c r="A308" s="1353"/>
      <c r="B308" s="1354"/>
      <c r="C308" s="1360"/>
      <c r="D308" s="1369"/>
      <c r="E308" s="1357"/>
      <c r="F308" s="1358"/>
      <c r="G308" s="1359"/>
      <c r="H308" s="1360"/>
      <c r="I308" s="1361"/>
      <c r="J308" s="1362"/>
      <c r="K308" s="1363"/>
      <c r="L308" s="1364"/>
    </row>
    <row r="309">
      <c r="A309" s="1346"/>
      <c r="B309" s="1351"/>
      <c r="C309" s="1351"/>
      <c r="D309" s="1351"/>
      <c r="E309" s="1351"/>
      <c r="F309" s="1351"/>
      <c r="G309" s="1351"/>
      <c r="H309" s="1351"/>
      <c r="I309" s="1351"/>
      <c r="J309" s="1351"/>
      <c r="K309" s="1347"/>
      <c r="L309" s="1352"/>
    </row>
    <row r="310">
      <c r="A310" s="1353"/>
      <c r="B310" s="1354"/>
      <c r="C310" s="1360"/>
      <c r="D310" s="1369"/>
      <c r="E310" s="1357"/>
      <c r="F310" s="1358"/>
      <c r="G310" s="1359"/>
      <c r="H310" s="1360"/>
      <c r="I310" s="1361"/>
      <c r="J310" s="1362"/>
      <c r="K310" s="1363"/>
      <c r="L310" s="1364"/>
    </row>
    <row r="311">
      <c r="A311" s="1346"/>
      <c r="B311" s="1351"/>
      <c r="C311" s="1351"/>
      <c r="D311" s="1351"/>
      <c r="E311" s="1351"/>
      <c r="F311" s="1351"/>
      <c r="G311" s="1351"/>
      <c r="H311" s="1351"/>
      <c r="I311" s="1351"/>
      <c r="J311" s="1351"/>
      <c r="K311" s="1347"/>
      <c r="L311" s="1352"/>
    </row>
    <row r="312">
      <c r="A312" s="1353"/>
      <c r="B312" s="1354"/>
      <c r="C312" s="1360"/>
      <c r="D312" s="1369"/>
      <c r="E312" s="1357"/>
      <c r="F312" s="1358"/>
      <c r="G312" s="1359"/>
      <c r="H312" s="1360"/>
      <c r="I312" s="1361"/>
      <c r="J312" s="1362"/>
      <c r="K312" s="1363"/>
      <c r="L312" s="1364"/>
    </row>
    <row r="313">
      <c r="A313" s="1346"/>
      <c r="B313" s="1351"/>
      <c r="C313" s="1351"/>
      <c r="D313" s="1351"/>
      <c r="E313" s="1351"/>
      <c r="F313" s="1351"/>
      <c r="G313" s="1351"/>
      <c r="H313" s="1351"/>
      <c r="I313" s="1351"/>
      <c r="J313" s="1351"/>
      <c r="K313" s="1347"/>
      <c r="L313" s="1352"/>
    </row>
    <row r="314">
      <c r="A314" s="1353"/>
      <c r="B314" s="1354"/>
      <c r="C314" s="1360"/>
      <c r="D314" s="1369"/>
      <c r="E314" s="1357"/>
      <c r="F314" s="1358"/>
      <c r="G314" s="1359"/>
      <c r="H314" s="1360"/>
      <c r="I314" s="1361"/>
      <c r="J314" s="1362"/>
      <c r="K314" s="1363"/>
      <c r="L314" s="1364"/>
    </row>
    <row r="315">
      <c r="A315" s="1346"/>
      <c r="B315" s="1351"/>
      <c r="C315" s="1351"/>
      <c r="D315" s="1351"/>
      <c r="E315" s="1351"/>
      <c r="F315" s="1351"/>
      <c r="G315" s="1351"/>
      <c r="H315" s="1351"/>
      <c r="I315" s="1351"/>
      <c r="J315" s="1351"/>
      <c r="K315" s="1347"/>
      <c r="L315" s="1352"/>
    </row>
    <row r="316">
      <c r="A316" s="1353"/>
      <c r="B316" s="1354"/>
      <c r="C316" s="1360"/>
      <c r="D316" s="1369"/>
      <c r="E316" s="1357"/>
      <c r="F316" s="1358"/>
      <c r="G316" s="1359"/>
      <c r="H316" s="1360"/>
      <c r="I316" s="1361"/>
      <c r="J316" s="1362"/>
      <c r="K316" s="1363"/>
      <c r="L316" s="1364"/>
    </row>
    <row r="317">
      <c r="A317" s="1346"/>
      <c r="B317" s="1351"/>
      <c r="C317" s="1351"/>
      <c r="D317" s="1351"/>
      <c r="E317" s="1351"/>
      <c r="F317" s="1351"/>
      <c r="G317" s="1351"/>
      <c r="H317" s="1351"/>
      <c r="I317" s="1351"/>
      <c r="J317" s="1351"/>
      <c r="K317" s="1347"/>
      <c r="L317" s="1352"/>
    </row>
    <row r="318">
      <c r="A318" s="1353"/>
      <c r="B318" s="1354"/>
      <c r="C318" s="1360"/>
      <c r="D318" s="1369"/>
      <c r="E318" s="1357"/>
      <c r="F318" s="1358"/>
      <c r="G318" s="1359"/>
      <c r="H318" s="1360"/>
      <c r="I318" s="1361"/>
      <c r="J318" s="1362"/>
      <c r="K318" s="1363"/>
      <c r="L318" s="1364"/>
    </row>
    <row r="319">
      <c r="A319" s="1346"/>
      <c r="B319" s="1351"/>
      <c r="C319" s="1351"/>
      <c r="D319" s="1351"/>
      <c r="E319" s="1351"/>
      <c r="F319" s="1351"/>
      <c r="G319" s="1351"/>
      <c r="H319" s="1351"/>
      <c r="I319" s="1351"/>
      <c r="J319" s="1351"/>
      <c r="K319" s="1347"/>
      <c r="L319" s="1352"/>
    </row>
    <row r="320">
      <c r="A320" s="1353"/>
      <c r="B320" s="1354"/>
      <c r="C320" s="1360"/>
      <c r="D320" s="1369"/>
      <c r="E320" s="1357"/>
      <c r="F320" s="1358"/>
      <c r="G320" s="1359"/>
      <c r="H320" s="1360"/>
      <c r="I320" s="1361"/>
      <c r="J320" s="1362"/>
      <c r="K320" s="1363"/>
      <c r="L320" s="1364"/>
    </row>
    <row r="321">
      <c r="A321" s="1346"/>
      <c r="B321" s="1351"/>
      <c r="C321" s="1351"/>
      <c r="D321" s="1351"/>
      <c r="E321" s="1351"/>
      <c r="F321" s="1351"/>
      <c r="G321" s="1351"/>
      <c r="H321" s="1351"/>
      <c r="I321" s="1351"/>
      <c r="J321" s="1351"/>
      <c r="K321" s="1347"/>
      <c r="L321" s="1352"/>
    </row>
    <row r="322">
      <c r="A322" s="1353"/>
      <c r="B322" s="1354"/>
      <c r="C322" s="1360"/>
      <c r="D322" s="1369"/>
      <c r="E322" s="1357"/>
      <c r="F322" s="1358"/>
      <c r="G322" s="1359"/>
      <c r="H322" s="1360"/>
      <c r="I322" s="1361"/>
      <c r="J322" s="1362"/>
      <c r="K322" s="1363"/>
      <c r="L322" s="1364"/>
    </row>
    <row r="323">
      <c r="A323" s="1346"/>
      <c r="B323" s="1351"/>
      <c r="C323" s="1351"/>
      <c r="D323" s="1351"/>
      <c r="E323" s="1351"/>
      <c r="F323" s="1351"/>
      <c r="G323" s="1351"/>
      <c r="H323" s="1351"/>
      <c r="I323" s="1351"/>
      <c r="J323" s="1351"/>
      <c r="K323" s="1347"/>
      <c r="L323" s="1352"/>
    </row>
    <row r="324">
      <c r="A324" s="1353"/>
      <c r="B324" s="1354"/>
      <c r="C324" s="1360"/>
      <c r="D324" s="1369"/>
      <c r="E324" s="1357"/>
      <c r="F324" s="1358"/>
      <c r="G324" s="1359"/>
      <c r="H324" s="1360"/>
      <c r="I324" s="1361"/>
      <c r="J324" s="1362"/>
      <c r="K324" s="1363"/>
      <c r="L324" s="1364"/>
    </row>
    <row r="325">
      <c r="A325" s="1346"/>
      <c r="B325" s="1351"/>
      <c r="C325" s="1351"/>
      <c r="D325" s="1351"/>
      <c r="E325" s="1351"/>
      <c r="F325" s="1351"/>
      <c r="G325" s="1351"/>
      <c r="H325" s="1351"/>
      <c r="I325" s="1351"/>
      <c r="J325" s="1351"/>
      <c r="K325" s="1347"/>
      <c r="L325" s="1352"/>
    </row>
    <row r="326">
      <c r="A326" s="1353"/>
      <c r="B326" s="1354"/>
      <c r="C326" s="1360"/>
      <c r="D326" s="1369"/>
      <c r="E326" s="1357"/>
      <c r="F326" s="1358"/>
      <c r="G326" s="1359"/>
      <c r="H326" s="1360"/>
      <c r="I326" s="1361"/>
      <c r="J326" s="1362"/>
      <c r="K326" s="1363"/>
      <c r="L326" s="1364"/>
    </row>
    <row r="327">
      <c r="A327" s="1346"/>
      <c r="B327" s="1351"/>
      <c r="C327" s="1351"/>
      <c r="D327" s="1351"/>
      <c r="E327" s="1351"/>
      <c r="F327" s="1351"/>
      <c r="G327" s="1351"/>
      <c r="H327" s="1351"/>
      <c r="I327" s="1351"/>
      <c r="J327" s="1351"/>
      <c r="K327" s="1347"/>
      <c r="L327" s="1352"/>
    </row>
    <row r="328">
      <c r="A328" s="1353"/>
      <c r="B328" s="1354"/>
      <c r="C328" s="1360"/>
      <c r="D328" s="1369"/>
      <c r="E328" s="1357"/>
      <c r="F328" s="1358"/>
      <c r="G328" s="1359"/>
      <c r="H328" s="1360"/>
      <c r="I328" s="1361"/>
      <c r="J328" s="1362"/>
      <c r="K328" s="1363"/>
      <c r="L328" s="1364"/>
    </row>
    <row r="329">
      <c r="A329" s="1346"/>
      <c r="B329" s="1351"/>
      <c r="C329" s="1351"/>
      <c r="D329" s="1351"/>
      <c r="E329" s="1351"/>
      <c r="F329" s="1351"/>
      <c r="G329" s="1351"/>
      <c r="H329" s="1351"/>
      <c r="I329" s="1351"/>
      <c r="J329" s="1351"/>
      <c r="K329" s="1347"/>
      <c r="L329" s="1352"/>
    </row>
    <row r="330">
      <c r="A330" s="1353"/>
      <c r="B330" s="1354"/>
      <c r="C330" s="1360"/>
      <c r="D330" s="1369"/>
      <c r="E330" s="1357"/>
      <c r="F330" s="1358"/>
      <c r="G330" s="1359"/>
      <c r="H330" s="1360"/>
      <c r="I330" s="1361"/>
      <c r="J330" s="1362"/>
      <c r="K330" s="1363"/>
      <c r="L330" s="1364"/>
    </row>
    <row r="331">
      <c r="A331" s="1346"/>
      <c r="B331" s="1351"/>
      <c r="C331" s="1351"/>
      <c r="D331" s="1351"/>
      <c r="E331" s="1351"/>
      <c r="F331" s="1351"/>
      <c r="G331" s="1351"/>
      <c r="H331" s="1351"/>
      <c r="I331" s="1351"/>
      <c r="J331" s="1351"/>
      <c r="K331" s="1347"/>
      <c r="L331" s="1352"/>
    </row>
    <row r="332">
      <c r="A332" s="1353"/>
      <c r="B332" s="1354"/>
      <c r="C332" s="1360"/>
      <c r="D332" s="1369"/>
      <c r="E332" s="1357"/>
      <c r="F332" s="1358"/>
      <c r="G332" s="1359"/>
      <c r="H332" s="1360"/>
      <c r="I332" s="1361"/>
      <c r="J332" s="1362"/>
      <c r="K332" s="1363"/>
      <c r="L332" s="1364"/>
    </row>
    <row r="333">
      <c r="A333" s="1346"/>
      <c r="B333" s="1351"/>
      <c r="C333" s="1351"/>
      <c r="D333" s="1351"/>
      <c r="E333" s="1351"/>
      <c r="F333" s="1351"/>
      <c r="G333" s="1351"/>
      <c r="H333" s="1351"/>
      <c r="I333" s="1351"/>
      <c r="J333" s="1351"/>
      <c r="K333" s="1347"/>
      <c r="L333" s="1352"/>
    </row>
    <row r="334">
      <c r="A334" s="1353"/>
      <c r="B334" s="1354"/>
      <c r="C334" s="1360"/>
      <c r="D334" s="1369"/>
      <c r="E334" s="1357"/>
      <c r="F334" s="1358"/>
      <c r="G334" s="1359"/>
      <c r="H334" s="1360"/>
      <c r="I334" s="1361"/>
      <c r="J334" s="1362"/>
      <c r="K334" s="1363"/>
      <c r="L334" s="1364"/>
    </row>
    <row r="335">
      <c r="A335" s="1346"/>
      <c r="B335" s="1351"/>
      <c r="C335" s="1351"/>
      <c r="D335" s="1351"/>
      <c r="E335" s="1351"/>
      <c r="F335" s="1351"/>
      <c r="G335" s="1351"/>
      <c r="H335" s="1351"/>
      <c r="I335" s="1351"/>
      <c r="J335" s="1351"/>
      <c r="K335" s="1347"/>
      <c r="L335" s="1352"/>
    </row>
    <row r="336">
      <c r="A336" s="1353"/>
      <c r="B336" s="1354"/>
      <c r="C336" s="1360"/>
      <c r="D336" s="1369"/>
      <c r="E336" s="1357"/>
      <c r="F336" s="1358"/>
      <c r="G336" s="1359"/>
      <c r="H336" s="1360"/>
      <c r="I336" s="1361"/>
      <c r="J336" s="1362"/>
      <c r="K336" s="1363"/>
      <c r="L336" s="1364"/>
    </row>
    <row r="337">
      <c r="A337" s="1346"/>
      <c r="B337" s="1351"/>
      <c r="C337" s="1351"/>
      <c r="D337" s="1351"/>
      <c r="E337" s="1351"/>
      <c r="F337" s="1351"/>
      <c r="G337" s="1351"/>
      <c r="H337" s="1351"/>
      <c r="I337" s="1351"/>
      <c r="J337" s="1351"/>
      <c r="K337" s="1347"/>
      <c r="L337" s="1352"/>
    </row>
    <row r="338">
      <c r="A338" s="1353"/>
      <c r="B338" s="1354"/>
      <c r="C338" s="1360"/>
      <c r="D338" s="1369"/>
      <c r="E338" s="1357"/>
      <c r="F338" s="1358"/>
      <c r="G338" s="1359"/>
      <c r="H338" s="1360"/>
      <c r="I338" s="1361"/>
      <c r="J338" s="1362"/>
      <c r="K338" s="1363"/>
      <c r="L338" s="1364"/>
    </row>
    <row r="339">
      <c r="A339" s="1346"/>
      <c r="B339" s="1351"/>
      <c r="C339" s="1351"/>
      <c r="D339" s="1351"/>
      <c r="E339" s="1351"/>
      <c r="F339" s="1351"/>
      <c r="G339" s="1351"/>
      <c r="H339" s="1351"/>
      <c r="I339" s="1351"/>
      <c r="J339" s="1351"/>
      <c r="K339" s="1347"/>
      <c r="L339" s="1352"/>
    </row>
    <row r="340">
      <c r="A340" s="1353"/>
      <c r="B340" s="1354"/>
      <c r="C340" s="1360"/>
      <c r="D340" s="1369"/>
      <c r="E340" s="1357"/>
      <c r="F340" s="1358"/>
      <c r="G340" s="1359"/>
      <c r="H340" s="1360"/>
      <c r="I340" s="1361"/>
      <c r="J340" s="1362"/>
      <c r="K340" s="1363"/>
      <c r="L340" s="1364"/>
    </row>
    <row r="341">
      <c r="A341" s="1346"/>
      <c r="B341" s="1351"/>
      <c r="C341" s="1351"/>
      <c r="D341" s="1351"/>
      <c r="E341" s="1351"/>
      <c r="F341" s="1351"/>
      <c r="G341" s="1351"/>
      <c r="H341" s="1351"/>
      <c r="I341" s="1351"/>
      <c r="J341" s="1351"/>
      <c r="K341" s="1347"/>
      <c r="L341" s="1352"/>
    </row>
    <row r="342">
      <c r="A342" s="1353"/>
      <c r="B342" s="1354"/>
      <c r="C342" s="1360"/>
      <c r="D342" s="1369"/>
      <c r="E342" s="1357"/>
      <c r="F342" s="1358"/>
      <c r="G342" s="1359"/>
      <c r="H342" s="1360"/>
      <c r="I342" s="1361"/>
      <c r="J342" s="1362"/>
      <c r="K342" s="1363"/>
      <c r="L342" s="1364"/>
    </row>
    <row r="343">
      <c r="A343" s="1346"/>
      <c r="B343" s="1351"/>
      <c r="C343" s="1351"/>
      <c r="D343" s="1351"/>
      <c r="E343" s="1351"/>
      <c r="F343" s="1351"/>
      <c r="G343" s="1351"/>
      <c r="H343" s="1351"/>
      <c r="I343" s="1351"/>
      <c r="J343" s="1351"/>
      <c r="K343" s="1347"/>
      <c r="L343" s="1352"/>
    </row>
    <row r="344">
      <c r="A344" s="1353"/>
      <c r="B344" s="1354"/>
      <c r="C344" s="1360"/>
      <c r="D344" s="1369"/>
      <c r="E344" s="1357"/>
      <c r="F344" s="1358"/>
      <c r="G344" s="1359"/>
      <c r="H344" s="1360"/>
      <c r="I344" s="1361"/>
      <c r="J344" s="1362"/>
      <c r="K344" s="1363"/>
      <c r="L344" s="1364"/>
    </row>
    <row r="345">
      <c r="A345" s="1346"/>
      <c r="B345" s="1351"/>
      <c r="C345" s="1351"/>
      <c r="D345" s="1351"/>
      <c r="E345" s="1351"/>
      <c r="F345" s="1351"/>
      <c r="G345" s="1351"/>
      <c r="H345" s="1351"/>
      <c r="I345" s="1351"/>
      <c r="J345" s="1351"/>
      <c r="K345" s="1347"/>
      <c r="L345" s="1352"/>
    </row>
    <row r="346">
      <c r="A346" s="1353"/>
      <c r="B346" s="1354"/>
      <c r="C346" s="1360"/>
      <c r="D346" s="1369"/>
      <c r="E346" s="1357"/>
      <c r="F346" s="1358"/>
      <c r="G346" s="1359"/>
      <c r="H346" s="1360"/>
      <c r="I346" s="1361"/>
      <c r="J346" s="1362"/>
      <c r="K346" s="1363"/>
      <c r="L346" s="1364"/>
    </row>
    <row r="347">
      <c r="A347" s="1346"/>
      <c r="B347" s="1351"/>
      <c r="C347" s="1351"/>
      <c r="D347" s="1351"/>
      <c r="E347" s="1351"/>
      <c r="F347" s="1351"/>
      <c r="G347" s="1351"/>
      <c r="H347" s="1351"/>
      <c r="I347" s="1351"/>
      <c r="J347" s="1351"/>
      <c r="K347" s="1347"/>
      <c r="L347" s="1352"/>
    </row>
    <row r="348">
      <c r="A348" s="1353"/>
      <c r="B348" s="1354"/>
      <c r="C348" s="1360"/>
      <c r="D348" s="1369"/>
      <c r="E348" s="1357"/>
      <c r="F348" s="1358"/>
      <c r="G348" s="1359"/>
      <c r="H348" s="1360"/>
      <c r="I348" s="1361"/>
      <c r="J348" s="1362"/>
      <c r="K348" s="1363"/>
      <c r="L348" s="1364"/>
    </row>
    <row r="349">
      <c r="A349" s="1346"/>
      <c r="B349" s="1351"/>
      <c r="C349" s="1351"/>
      <c r="D349" s="1351"/>
      <c r="E349" s="1351"/>
      <c r="F349" s="1351"/>
      <c r="G349" s="1351"/>
      <c r="H349" s="1351"/>
      <c r="I349" s="1351"/>
      <c r="J349" s="1351"/>
      <c r="K349" s="1347"/>
      <c r="L349" s="1352"/>
    </row>
    <row r="350">
      <c r="A350" s="1353"/>
      <c r="B350" s="1354"/>
      <c r="C350" s="1360"/>
      <c r="D350" s="1369"/>
      <c r="E350" s="1357"/>
      <c r="F350" s="1358"/>
      <c r="G350" s="1359"/>
      <c r="H350" s="1360"/>
      <c r="I350" s="1361"/>
      <c r="J350" s="1362"/>
      <c r="K350" s="1363"/>
      <c r="L350" s="1364"/>
    </row>
    <row r="351">
      <c r="A351" s="1346"/>
      <c r="B351" s="1351"/>
      <c r="C351" s="1351"/>
      <c r="D351" s="1351"/>
      <c r="E351" s="1351"/>
      <c r="F351" s="1351"/>
      <c r="G351" s="1351"/>
      <c r="H351" s="1351"/>
      <c r="I351" s="1351"/>
      <c r="J351" s="1351"/>
      <c r="K351" s="1347"/>
      <c r="L351" s="1352"/>
    </row>
    <row r="352">
      <c r="A352" s="1353"/>
      <c r="B352" s="1354"/>
      <c r="C352" s="1360"/>
      <c r="D352" s="1369"/>
      <c r="E352" s="1357"/>
      <c r="F352" s="1358"/>
      <c r="G352" s="1359"/>
      <c r="H352" s="1360"/>
      <c r="I352" s="1361"/>
      <c r="J352" s="1362"/>
      <c r="K352" s="1363"/>
      <c r="L352" s="1364"/>
    </row>
    <row r="353">
      <c r="A353" s="1346"/>
      <c r="B353" s="1351"/>
      <c r="C353" s="1351"/>
      <c r="D353" s="1351"/>
      <c r="E353" s="1351"/>
      <c r="F353" s="1351"/>
      <c r="G353" s="1351"/>
      <c r="H353" s="1351"/>
      <c r="I353" s="1351"/>
      <c r="J353" s="1351"/>
      <c r="K353" s="1347"/>
      <c r="L353" s="1352"/>
    </row>
    <row r="354">
      <c r="A354" s="1353"/>
      <c r="B354" s="1354"/>
      <c r="C354" s="1360"/>
      <c r="D354" s="1369"/>
      <c r="E354" s="1357"/>
      <c r="F354" s="1358"/>
      <c r="G354" s="1359"/>
      <c r="H354" s="1360"/>
      <c r="I354" s="1361"/>
      <c r="J354" s="1362"/>
      <c r="K354" s="1363"/>
      <c r="L354" s="1364"/>
    </row>
    <row r="355">
      <c r="A355" s="1346"/>
      <c r="B355" s="1351"/>
      <c r="C355" s="1351"/>
      <c r="D355" s="1351"/>
      <c r="E355" s="1351"/>
      <c r="F355" s="1351"/>
      <c r="G355" s="1351"/>
      <c r="H355" s="1351"/>
      <c r="I355" s="1351"/>
      <c r="J355" s="1351"/>
      <c r="K355" s="1347"/>
      <c r="L355" s="1352"/>
    </row>
    <row r="356">
      <c r="A356" s="1353"/>
      <c r="B356" s="1354"/>
      <c r="C356" s="1360"/>
      <c r="D356" s="1369"/>
      <c r="E356" s="1357"/>
      <c r="F356" s="1358"/>
      <c r="G356" s="1359"/>
      <c r="H356" s="1360"/>
      <c r="I356" s="1361"/>
      <c r="J356" s="1362"/>
      <c r="K356" s="1363"/>
      <c r="L356" s="1364"/>
    </row>
    <row r="357">
      <c r="A357" s="1346"/>
      <c r="B357" s="1351"/>
      <c r="C357" s="1351"/>
      <c r="D357" s="1351"/>
      <c r="E357" s="1351"/>
      <c r="F357" s="1351"/>
      <c r="G357" s="1351"/>
      <c r="H357" s="1351"/>
      <c r="I357" s="1351"/>
      <c r="J357" s="1351"/>
      <c r="K357" s="1347"/>
      <c r="L357" s="1352"/>
    </row>
    <row r="358">
      <c r="A358" s="1353"/>
      <c r="B358" s="1354"/>
      <c r="C358" s="1360"/>
      <c r="D358" s="1369"/>
      <c r="E358" s="1357"/>
      <c r="F358" s="1358"/>
      <c r="G358" s="1359"/>
      <c r="H358" s="1360"/>
      <c r="I358" s="1361"/>
      <c r="J358" s="1362"/>
      <c r="K358" s="1363"/>
      <c r="L358" s="1364"/>
    </row>
    <row r="359">
      <c r="A359" s="1346"/>
      <c r="B359" s="1351"/>
      <c r="C359" s="1351"/>
      <c r="D359" s="1351"/>
      <c r="E359" s="1351"/>
      <c r="F359" s="1351"/>
      <c r="G359" s="1351"/>
      <c r="H359" s="1351"/>
      <c r="I359" s="1351"/>
      <c r="J359" s="1351"/>
      <c r="K359" s="1347"/>
      <c r="L359" s="1352"/>
    </row>
    <row r="360">
      <c r="A360" s="1353"/>
      <c r="B360" s="1354"/>
      <c r="C360" s="1360"/>
      <c r="D360" s="1369"/>
      <c r="E360" s="1357"/>
      <c r="F360" s="1358"/>
      <c r="G360" s="1359"/>
      <c r="H360" s="1360"/>
      <c r="I360" s="1361"/>
      <c r="J360" s="1362"/>
      <c r="K360" s="1363"/>
      <c r="L360" s="1364"/>
    </row>
    <row r="361">
      <c r="A361" s="1346"/>
      <c r="B361" s="1351"/>
      <c r="C361" s="1351"/>
      <c r="D361" s="1351"/>
      <c r="E361" s="1351"/>
      <c r="F361" s="1351"/>
      <c r="G361" s="1351"/>
      <c r="H361" s="1351"/>
      <c r="I361" s="1351"/>
      <c r="J361" s="1351"/>
      <c r="K361" s="1347"/>
      <c r="L361" s="1352"/>
    </row>
    <row r="362">
      <c r="A362" s="1353"/>
      <c r="B362" s="1354"/>
      <c r="C362" s="1360"/>
      <c r="D362" s="1369"/>
      <c r="E362" s="1357"/>
      <c r="F362" s="1358"/>
      <c r="G362" s="1359"/>
      <c r="H362" s="1360"/>
      <c r="I362" s="1361"/>
      <c r="J362" s="1362"/>
      <c r="K362" s="1363"/>
      <c r="L362" s="1364"/>
    </row>
    <row r="363">
      <c r="A363" s="1346"/>
      <c r="B363" s="1351"/>
      <c r="C363" s="1351"/>
      <c r="D363" s="1351"/>
      <c r="E363" s="1351"/>
      <c r="F363" s="1351"/>
      <c r="G363" s="1351"/>
      <c r="H363" s="1351"/>
      <c r="I363" s="1351"/>
      <c r="J363" s="1351"/>
      <c r="K363" s="1347"/>
      <c r="L363" s="1352"/>
    </row>
    <row r="364">
      <c r="A364" s="1353"/>
      <c r="B364" s="1354"/>
      <c r="C364" s="1360"/>
      <c r="D364" s="1369"/>
      <c r="E364" s="1357"/>
      <c r="F364" s="1358"/>
      <c r="G364" s="1359"/>
      <c r="H364" s="1360"/>
      <c r="I364" s="1361"/>
      <c r="J364" s="1362"/>
      <c r="K364" s="1363"/>
      <c r="L364" s="1364"/>
    </row>
    <row r="365">
      <c r="A365" s="1346"/>
      <c r="B365" s="1351"/>
      <c r="C365" s="1351"/>
      <c r="D365" s="1351"/>
      <c r="E365" s="1351"/>
      <c r="F365" s="1351"/>
      <c r="G365" s="1351"/>
      <c r="H365" s="1351"/>
      <c r="I365" s="1351"/>
      <c r="J365" s="1351"/>
      <c r="K365" s="1347"/>
      <c r="L365" s="1352"/>
    </row>
    <row r="366">
      <c r="A366" s="1353"/>
      <c r="B366" s="1354"/>
      <c r="C366" s="1360"/>
      <c r="D366" s="1369"/>
      <c r="E366" s="1357"/>
      <c r="F366" s="1358"/>
      <c r="G366" s="1359"/>
      <c r="H366" s="1360"/>
      <c r="I366" s="1361"/>
      <c r="J366" s="1362"/>
      <c r="K366" s="1363"/>
      <c r="L366" s="1364"/>
    </row>
    <row r="367">
      <c r="A367" s="1346"/>
      <c r="B367" s="1351"/>
      <c r="C367" s="1351"/>
      <c r="D367" s="1351"/>
      <c r="E367" s="1351"/>
      <c r="F367" s="1351"/>
      <c r="G367" s="1351"/>
      <c r="H367" s="1351"/>
      <c r="I367" s="1351"/>
      <c r="J367" s="1351"/>
      <c r="K367" s="1347"/>
      <c r="L367" s="1352"/>
    </row>
    <row r="368">
      <c r="A368" s="1353"/>
      <c r="B368" s="1354"/>
      <c r="C368" s="1360"/>
      <c r="D368" s="1369"/>
      <c r="E368" s="1357"/>
      <c r="F368" s="1358"/>
      <c r="G368" s="1359"/>
      <c r="H368" s="1360"/>
      <c r="I368" s="1361"/>
      <c r="J368" s="1362"/>
      <c r="K368" s="1363"/>
      <c r="L368" s="1364"/>
    </row>
    <row r="369">
      <c r="A369" s="1346"/>
      <c r="B369" s="1351"/>
      <c r="C369" s="1351"/>
      <c r="D369" s="1351"/>
      <c r="E369" s="1351"/>
      <c r="F369" s="1351"/>
      <c r="G369" s="1351"/>
      <c r="H369" s="1351"/>
      <c r="I369" s="1351"/>
      <c r="J369" s="1351"/>
      <c r="K369" s="1347"/>
      <c r="L369" s="1352"/>
    </row>
    <row r="370">
      <c r="A370" s="1353"/>
      <c r="B370" s="1354"/>
      <c r="C370" s="1360"/>
      <c r="D370" s="1369"/>
      <c r="E370" s="1357"/>
      <c r="F370" s="1358"/>
      <c r="G370" s="1359"/>
      <c r="H370" s="1360"/>
      <c r="I370" s="1361"/>
      <c r="J370" s="1362"/>
      <c r="K370" s="1363"/>
      <c r="L370" s="1364"/>
    </row>
    <row r="371">
      <c r="A371" s="1346"/>
      <c r="B371" s="1351"/>
      <c r="C371" s="1351"/>
      <c r="D371" s="1351"/>
      <c r="E371" s="1351"/>
      <c r="F371" s="1351"/>
      <c r="G371" s="1351"/>
      <c r="H371" s="1351"/>
      <c r="I371" s="1351"/>
      <c r="J371" s="1351"/>
      <c r="K371" s="1347"/>
      <c r="L371" s="1352"/>
    </row>
    <row r="372">
      <c r="A372" s="1353"/>
      <c r="B372" s="1354"/>
      <c r="C372" s="1360"/>
      <c r="D372" s="1369"/>
      <c r="E372" s="1357"/>
      <c r="F372" s="1358"/>
      <c r="G372" s="1359"/>
      <c r="H372" s="1360"/>
      <c r="I372" s="1361"/>
      <c r="J372" s="1362"/>
      <c r="K372" s="1363"/>
      <c r="L372" s="1364"/>
    </row>
    <row r="373">
      <c r="A373" s="1346"/>
      <c r="B373" s="1351"/>
      <c r="C373" s="1351"/>
      <c r="D373" s="1351"/>
      <c r="E373" s="1351"/>
      <c r="F373" s="1351"/>
      <c r="G373" s="1351"/>
      <c r="H373" s="1351"/>
      <c r="I373" s="1351"/>
      <c r="J373" s="1351"/>
      <c r="K373" s="1347"/>
      <c r="L373" s="1352"/>
    </row>
    <row r="374">
      <c r="A374" s="1353"/>
      <c r="B374" s="1354"/>
      <c r="C374" s="1360"/>
      <c r="D374" s="1369"/>
      <c r="E374" s="1357"/>
      <c r="F374" s="1358"/>
      <c r="G374" s="1359"/>
      <c r="H374" s="1360"/>
      <c r="I374" s="1361"/>
      <c r="J374" s="1362"/>
      <c r="K374" s="1363"/>
      <c r="L374" s="1364"/>
    </row>
    <row r="375">
      <c r="A375" s="1346"/>
      <c r="B375" s="1351"/>
      <c r="C375" s="1351"/>
      <c r="D375" s="1351"/>
      <c r="E375" s="1351"/>
      <c r="F375" s="1351"/>
      <c r="G375" s="1351"/>
      <c r="H375" s="1351"/>
      <c r="I375" s="1351"/>
      <c r="J375" s="1351"/>
      <c r="K375" s="1347"/>
      <c r="L375" s="1352"/>
    </row>
    <row r="376">
      <c r="A376" s="1353"/>
      <c r="B376" s="1354"/>
      <c r="C376" s="1360"/>
      <c r="D376" s="1369"/>
      <c r="E376" s="1357"/>
      <c r="F376" s="1358"/>
      <c r="G376" s="1359"/>
      <c r="H376" s="1360"/>
      <c r="I376" s="1361"/>
      <c r="J376" s="1362"/>
      <c r="K376" s="1363"/>
      <c r="L376" s="1364"/>
    </row>
    <row r="377">
      <c r="A377" s="1346"/>
      <c r="B377" s="1351"/>
      <c r="C377" s="1351"/>
      <c r="D377" s="1351"/>
      <c r="E377" s="1351"/>
      <c r="F377" s="1351"/>
      <c r="G377" s="1351"/>
      <c r="H377" s="1351"/>
      <c r="I377" s="1351"/>
      <c r="J377" s="1351"/>
      <c r="K377" s="1347"/>
      <c r="L377" s="1352"/>
    </row>
    <row r="378">
      <c r="A378" s="1353"/>
      <c r="B378" s="1354"/>
      <c r="C378" s="1360"/>
      <c r="D378" s="1369"/>
      <c r="E378" s="1357"/>
      <c r="F378" s="1358"/>
      <c r="G378" s="1359"/>
      <c r="H378" s="1360"/>
      <c r="I378" s="1361"/>
      <c r="J378" s="1362"/>
      <c r="K378" s="1363"/>
      <c r="L378" s="1364"/>
    </row>
    <row r="379">
      <c r="A379" s="1346"/>
      <c r="B379" s="1351"/>
      <c r="C379" s="1351"/>
      <c r="D379" s="1351"/>
      <c r="E379" s="1351"/>
      <c r="F379" s="1351"/>
      <c r="G379" s="1351"/>
      <c r="H379" s="1351"/>
      <c r="I379" s="1351"/>
      <c r="J379" s="1351"/>
      <c r="K379" s="1347"/>
      <c r="L379" s="1352"/>
    </row>
    <row r="380">
      <c r="A380" s="1353"/>
      <c r="B380" s="1354"/>
      <c r="C380" s="1360"/>
      <c r="D380" s="1369"/>
      <c r="E380" s="1357"/>
      <c r="F380" s="1358"/>
      <c r="G380" s="1359"/>
      <c r="H380" s="1360"/>
      <c r="I380" s="1361"/>
      <c r="J380" s="1362"/>
      <c r="K380" s="1363"/>
      <c r="L380" s="1364"/>
    </row>
    <row r="381">
      <c r="A381" s="1346"/>
      <c r="B381" s="1351"/>
      <c r="C381" s="1351"/>
      <c r="D381" s="1351"/>
      <c r="E381" s="1351"/>
      <c r="F381" s="1351"/>
      <c r="G381" s="1351"/>
      <c r="H381" s="1351"/>
      <c r="I381" s="1351"/>
      <c r="J381" s="1351"/>
      <c r="K381" s="1347"/>
      <c r="L381" s="1352"/>
    </row>
    <row r="382">
      <c r="A382" s="1353"/>
      <c r="B382" s="1354"/>
      <c r="C382" s="1360"/>
      <c r="D382" s="1369"/>
      <c r="E382" s="1357"/>
      <c r="F382" s="1358"/>
      <c r="G382" s="1359"/>
      <c r="H382" s="1360"/>
      <c r="I382" s="1361"/>
      <c r="J382" s="1362"/>
      <c r="K382" s="1363"/>
      <c r="L382" s="1364"/>
    </row>
    <row r="383">
      <c r="A383" s="1346"/>
      <c r="B383" s="1351"/>
      <c r="C383" s="1351"/>
      <c r="D383" s="1351"/>
      <c r="E383" s="1351"/>
      <c r="F383" s="1351"/>
      <c r="G383" s="1351"/>
      <c r="H383" s="1351"/>
      <c r="I383" s="1351"/>
      <c r="J383" s="1351"/>
      <c r="K383" s="1347"/>
      <c r="L383" s="1352"/>
    </row>
    <row r="384">
      <c r="A384" s="1353"/>
      <c r="B384" s="1354"/>
      <c r="C384" s="1360"/>
      <c r="D384" s="1369"/>
      <c r="E384" s="1357"/>
      <c r="F384" s="1358"/>
      <c r="G384" s="1359"/>
      <c r="H384" s="1360"/>
      <c r="I384" s="1361"/>
      <c r="J384" s="1362"/>
      <c r="K384" s="1363"/>
      <c r="L384" s="1364"/>
    </row>
    <row r="385">
      <c r="A385" s="1346"/>
      <c r="B385" s="1351"/>
      <c r="C385" s="1351"/>
      <c r="D385" s="1351"/>
      <c r="E385" s="1351"/>
      <c r="F385" s="1351"/>
      <c r="G385" s="1351"/>
      <c r="H385" s="1351"/>
      <c r="I385" s="1351"/>
      <c r="J385" s="1351"/>
      <c r="K385" s="1347"/>
      <c r="L385" s="1352"/>
    </row>
    <row r="386">
      <c r="A386" s="1353"/>
      <c r="B386" s="1354"/>
      <c r="C386" s="1360"/>
      <c r="D386" s="1369"/>
      <c r="E386" s="1357"/>
      <c r="F386" s="1358"/>
      <c r="G386" s="1359"/>
      <c r="H386" s="1360"/>
      <c r="I386" s="1361"/>
      <c r="J386" s="1362"/>
      <c r="K386" s="1363"/>
      <c r="L386" s="1364"/>
    </row>
    <row r="387">
      <c r="A387" s="1346"/>
      <c r="B387" s="1351"/>
      <c r="C387" s="1351"/>
      <c r="D387" s="1351"/>
      <c r="E387" s="1351"/>
      <c r="F387" s="1351"/>
      <c r="G387" s="1351"/>
      <c r="H387" s="1351"/>
      <c r="I387" s="1351"/>
      <c r="J387" s="1351"/>
      <c r="K387" s="1347"/>
      <c r="L387" s="1352"/>
    </row>
    <row r="388">
      <c r="A388" s="1353"/>
      <c r="B388" s="1354"/>
      <c r="C388" s="1360"/>
      <c r="D388" s="1369"/>
      <c r="E388" s="1357"/>
      <c r="F388" s="1358"/>
      <c r="G388" s="1359"/>
      <c r="H388" s="1360"/>
      <c r="I388" s="1361"/>
      <c r="J388" s="1362"/>
      <c r="K388" s="1363"/>
      <c r="L388" s="1364"/>
    </row>
    <row r="389">
      <c r="A389" s="1346"/>
      <c r="B389" s="1351"/>
      <c r="C389" s="1351"/>
      <c r="D389" s="1351"/>
      <c r="E389" s="1351"/>
      <c r="F389" s="1351"/>
      <c r="G389" s="1351"/>
      <c r="H389" s="1351"/>
      <c r="I389" s="1351"/>
      <c r="J389" s="1351"/>
      <c r="K389" s="1347"/>
      <c r="L389" s="1352"/>
    </row>
    <row r="390">
      <c r="A390" s="1353"/>
      <c r="B390" s="1354"/>
      <c r="C390" s="1360"/>
      <c r="D390" s="1369"/>
      <c r="E390" s="1357"/>
      <c r="F390" s="1358"/>
      <c r="G390" s="1359"/>
      <c r="H390" s="1360"/>
      <c r="I390" s="1361"/>
      <c r="J390" s="1362"/>
      <c r="K390" s="1363"/>
      <c r="L390" s="1364"/>
    </row>
    <row r="391">
      <c r="A391" s="1346"/>
      <c r="B391" s="1351"/>
      <c r="C391" s="1351"/>
      <c r="D391" s="1351"/>
      <c r="E391" s="1351"/>
      <c r="F391" s="1351"/>
      <c r="G391" s="1351"/>
      <c r="H391" s="1351"/>
      <c r="I391" s="1351"/>
      <c r="J391" s="1351"/>
      <c r="K391" s="1347"/>
      <c r="L391" s="1352"/>
    </row>
    <row r="392">
      <c r="A392" s="1353"/>
      <c r="B392" s="1354"/>
      <c r="C392" s="1360"/>
      <c r="D392" s="1369"/>
      <c r="E392" s="1357"/>
      <c r="F392" s="1358"/>
      <c r="G392" s="1359"/>
      <c r="H392" s="1360"/>
      <c r="I392" s="1361"/>
      <c r="J392" s="1362"/>
      <c r="K392" s="1363"/>
      <c r="L392" s="1364"/>
    </row>
    <row r="393">
      <c r="A393" s="1346"/>
      <c r="B393" s="1351"/>
      <c r="C393" s="1351"/>
      <c r="D393" s="1351"/>
      <c r="E393" s="1351"/>
      <c r="F393" s="1351"/>
      <c r="G393" s="1351"/>
      <c r="H393" s="1351"/>
      <c r="I393" s="1351"/>
      <c r="J393" s="1351"/>
      <c r="K393" s="1347"/>
      <c r="L393" s="1352"/>
    </row>
    <row r="394">
      <c r="A394" s="1353"/>
      <c r="B394" s="1354"/>
      <c r="C394" s="1360"/>
      <c r="D394" s="1369"/>
      <c r="E394" s="1357"/>
      <c r="F394" s="1358"/>
      <c r="G394" s="1359"/>
      <c r="H394" s="1360"/>
      <c r="I394" s="1361"/>
      <c r="J394" s="1362"/>
      <c r="K394" s="1363"/>
      <c r="L394" s="1364"/>
    </row>
    <row r="395">
      <c r="A395" s="1346"/>
      <c r="B395" s="1351"/>
      <c r="C395" s="1351"/>
      <c r="D395" s="1351"/>
      <c r="E395" s="1351"/>
      <c r="F395" s="1351"/>
      <c r="G395" s="1351"/>
      <c r="H395" s="1351"/>
      <c r="I395" s="1351"/>
      <c r="J395" s="1351"/>
      <c r="K395" s="1347"/>
      <c r="L395" s="1352"/>
    </row>
    <row r="396">
      <c r="A396" s="1353"/>
      <c r="B396" s="1354"/>
      <c r="C396" s="1360"/>
      <c r="D396" s="1369"/>
      <c r="E396" s="1357"/>
      <c r="F396" s="1358"/>
      <c r="G396" s="1359"/>
      <c r="H396" s="1360"/>
      <c r="I396" s="1361"/>
      <c r="J396" s="1362"/>
      <c r="K396" s="1363"/>
      <c r="L396" s="1364"/>
    </row>
    <row r="397">
      <c r="A397" s="1346"/>
      <c r="B397" s="1351"/>
      <c r="C397" s="1351"/>
      <c r="D397" s="1351"/>
      <c r="E397" s="1351"/>
      <c r="F397" s="1351"/>
      <c r="G397" s="1351"/>
      <c r="H397" s="1351"/>
      <c r="I397" s="1351"/>
      <c r="J397" s="1351"/>
      <c r="K397" s="1347"/>
      <c r="L397" s="1352"/>
    </row>
    <row r="398">
      <c r="A398" s="1353"/>
      <c r="B398" s="1354"/>
      <c r="C398" s="1360"/>
      <c r="D398" s="1369"/>
      <c r="E398" s="1357"/>
      <c r="F398" s="1358"/>
      <c r="G398" s="1359"/>
      <c r="H398" s="1360"/>
      <c r="I398" s="1361"/>
      <c r="J398" s="1362"/>
      <c r="K398" s="1363"/>
      <c r="L398" s="1364"/>
    </row>
    <row r="399">
      <c r="A399" s="1346"/>
      <c r="B399" s="1351"/>
      <c r="C399" s="1351"/>
      <c r="D399" s="1351"/>
      <c r="E399" s="1351"/>
      <c r="F399" s="1351"/>
      <c r="G399" s="1351"/>
      <c r="H399" s="1351"/>
      <c r="I399" s="1351"/>
      <c r="J399" s="1351"/>
      <c r="K399" s="1347"/>
      <c r="L399" s="1352"/>
    </row>
    <row r="400">
      <c r="A400" s="1353"/>
      <c r="B400" s="1354"/>
      <c r="C400" s="1360"/>
      <c r="D400" s="1369"/>
      <c r="E400" s="1357"/>
      <c r="F400" s="1358"/>
      <c r="G400" s="1359"/>
      <c r="H400" s="1360"/>
      <c r="I400" s="1361"/>
      <c r="J400" s="1362"/>
      <c r="K400" s="1363"/>
      <c r="L400" s="1364"/>
    </row>
    <row r="401">
      <c r="A401" s="1346"/>
      <c r="B401" s="1351"/>
      <c r="C401" s="1351"/>
      <c r="D401" s="1351"/>
      <c r="E401" s="1351"/>
      <c r="F401" s="1351"/>
      <c r="G401" s="1351"/>
      <c r="H401" s="1351"/>
      <c r="I401" s="1351"/>
      <c r="J401" s="1351"/>
      <c r="K401" s="1347"/>
      <c r="L401" s="1352"/>
    </row>
    <row r="402">
      <c r="A402" s="1353"/>
      <c r="B402" s="1354"/>
      <c r="C402" s="1360"/>
      <c r="D402" s="1369"/>
      <c r="E402" s="1357"/>
      <c r="F402" s="1358"/>
      <c r="G402" s="1359"/>
      <c r="H402" s="1360"/>
      <c r="I402" s="1361"/>
      <c r="J402" s="1362"/>
      <c r="K402" s="1363"/>
      <c r="L402" s="1364"/>
    </row>
    <row r="403">
      <c r="A403" s="1346"/>
      <c r="B403" s="1351"/>
      <c r="C403" s="1351"/>
      <c r="D403" s="1351"/>
      <c r="E403" s="1351"/>
      <c r="F403" s="1351"/>
      <c r="G403" s="1351"/>
      <c r="H403" s="1351"/>
      <c r="I403" s="1351"/>
      <c r="J403" s="1351"/>
      <c r="K403" s="1347"/>
      <c r="L403" s="1352"/>
    </row>
    <row r="404">
      <c r="A404" s="1353"/>
      <c r="B404" s="1354"/>
      <c r="C404" s="1360"/>
      <c r="D404" s="1369"/>
      <c r="E404" s="1357"/>
      <c r="F404" s="1358"/>
      <c r="G404" s="1359"/>
      <c r="H404" s="1360"/>
      <c r="I404" s="1361"/>
      <c r="J404" s="1362"/>
      <c r="K404" s="1363"/>
      <c r="L404" s="1364"/>
    </row>
    <row r="405">
      <c r="A405" s="1346"/>
      <c r="B405" s="1351"/>
      <c r="C405" s="1351"/>
      <c r="D405" s="1351"/>
      <c r="E405" s="1351"/>
      <c r="F405" s="1351"/>
      <c r="G405" s="1351"/>
      <c r="H405" s="1351"/>
      <c r="I405" s="1351"/>
      <c r="J405" s="1351"/>
      <c r="K405" s="1347"/>
      <c r="L405" s="1352"/>
    </row>
    <row r="406">
      <c r="A406" s="1353"/>
      <c r="B406" s="1354"/>
      <c r="C406" s="1360"/>
      <c r="D406" s="1369"/>
      <c r="E406" s="1357"/>
      <c r="F406" s="1358"/>
      <c r="G406" s="1359"/>
      <c r="H406" s="1360"/>
      <c r="I406" s="1361"/>
      <c r="J406" s="1362"/>
      <c r="K406" s="1363"/>
      <c r="L406" s="1364"/>
    </row>
    <row r="407">
      <c r="A407" s="1346"/>
      <c r="B407" s="1351"/>
      <c r="C407" s="1351"/>
      <c r="D407" s="1351"/>
      <c r="E407" s="1351"/>
      <c r="F407" s="1351"/>
      <c r="G407" s="1351"/>
      <c r="H407" s="1351"/>
      <c r="I407" s="1351"/>
      <c r="J407" s="1351"/>
      <c r="K407" s="1347"/>
      <c r="L407" s="1352"/>
    </row>
    <row r="408">
      <c r="A408" s="1353"/>
      <c r="B408" s="1354"/>
      <c r="C408" s="1360"/>
      <c r="D408" s="1369"/>
      <c r="E408" s="1357"/>
      <c r="F408" s="1358"/>
      <c r="G408" s="1359"/>
      <c r="H408" s="1360"/>
      <c r="I408" s="1361"/>
      <c r="J408" s="1362"/>
      <c r="K408" s="1363"/>
      <c r="L408" s="1364"/>
    </row>
    <row r="409">
      <c r="A409" s="1346"/>
      <c r="B409" s="1351"/>
      <c r="C409" s="1351"/>
      <c r="D409" s="1351"/>
      <c r="E409" s="1351"/>
      <c r="F409" s="1351"/>
      <c r="G409" s="1351"/>
      <c r="H409" s="1351"/>
      <c r="I409" s="1351"/>
      <c r="J409" s="1351"/>
      <c r="K409" s="1347"/>
      <c r="L409" s="1352"/>
    </row>
    <row r="410">
      <c r="A410" s="1353"/>
      <c r="B410" s="1354"/>
      <c r="C410" s="1360"/>
      <c r="D410" s="1369"/>
      <c r="E410" s="1357"/>
      <c r="F410" s="1358"/>
      <c r="G410" s="1359"/>
      <c r="H410" s="1360"/>
      <c r="I410" s="1361"/>
      <c r="J410" s="1362"/>
      <c r="K410" s="1363"/>
      <c r="L410" s="1364"/>
    </row>
    <row r="411">
      <c r="A411" s="1346"/>
      <c r="B411" s="1351"/>
      <c r="C411" s="1351"/>
      <c r="D411" s="1351"/>
      <c r="E411" s="1351"/>
      <c r="F411" s="1351"/>
      <c r="G411" s="1351"/>
      <c r="H411" s="1351"/>
      <c r="I411" s="1351"/>
      <c r="J411" s="1351"/>
      <c r="K411" s="1347"/>
      <c r="L411" s="1352"/>
    </row>
    <row r="412">
      <c r="A412" s="1353"/>
      <c r="B412" s="1354"/>
      <c r="C412" s="1360"/>
      <c r="D412" s="1369"/>
      <c r="E412" s="1357"/>
      <c r="F412" s="1358"/>
      <c r="G412" s="1359"/>
      <c r="H412" s="1360"/>
      <c r="I412" s="1361"/>
      <c r="J412" s="1362"/>
      <c r="K412" s="1363"/>
      <c r="L412" s="1364"/>
    </row>
    <row r="413">
      <c r="A413" s="1346"/>
      <c r="B413" s="1351"/>
      <c r="C413" s="1351"/>
      <c r="D413" s="1351"/>
      <c r="E413" s="1351"/>
      <c r="F413" s="1351"/>
      <c r="G413" s="1351"/>
      <c r="H413" s="1351"/>
      <c r="I413" s="1351"/>
      <c r="J413" s="1351"/>
      <c r="K413" s="1347"/>
      <c r="L413" s="1352"/>
    </row>
    <row r="414">
      <c r="A414" s="1353"/>
      <c r="B414" s="1354"/>
      <c r="C414" s="1360"/>
      <c r="D414" s="1369"/>
      <c r="E414" s="1357"/>
      <c r="F414" s="1358"/>
      <c r="G414" s="1359"/>
      <c r="H414" s="1360"/>
      <c r="I414" s="1361"/>
      <c r="J414" s="1362"/>
      <c r="K414" s="1363"/>
      <c r="L414" s="1364"/>
    </row>
    <row r="415">
      <c r="A415" s="1346"/>
      <c r="B415" s="1351"/>
      <c r="C415" s="1351"/>
      <c r="D415" s="1351"/>
      <c r="E415" s="1351"/>
      <c r="F415" s="1351"/>
      <c r="G415" s="1351"/>
      <c r="H415" s="1351"/>
      <c r="I415" s="1351"/>
      <c r="J415" s="1351"/>
      <c r="K415" s="1347"/>
      <c r="L415" s="1352"/>
    </row>
    <row r="416">
      <c r="A416" s="1353"/>
      <c r="B416" s="1354"/>
      <c r="C416" s="1360"/>
      <c r="D416" s="1369"/>
      <c r="E416" s="1357"/>
      <c r="F416" s="1358"/>
      <c r="G416" s="1359"/>
      <c r="H416" s="1360"/>
      <c r="I416" s="1361"/>
      <c r="J416" s="1362"/>
      <c r="K416" s="1363"/>
      <c r="L416" s="1364"/>
    </row>
    <row r="417">
      <c r="A417" s="1346"/>
      <c r="B417" s="1351"/>
      <c r="C417" s="1351"/>
      <c r="D417" s="1351"/>
      <c r="E417" s="1351"/>
      <c r="F417" s="1351"/>
      <c r="G417" s="1351"/>
      <c r="H417" s="1351"/>
      <c r="I417" s="1351"/>
      <c r="J417" s="1351"/>
      <c r="K417" s="1347"/>
      <c r="L417" s="1352"/>
    </row>
    <row r="418">
      <c r="A418" s="1353"/>
      <c r="B418" s="1354"/>
      <c r="C418" s="1360"/>
      <c r="D418" s="1369"/>
      <c r="E418" s="1357"/>
      <c r="F418" s="1358"/>
      <c r="G418" s="1359"/>
      <c r="H418" s="1360"/>
      <c r="I418" s="1361"/>
      <c r="J418" s="1362"/>
      <c r="K418" s="1363"/>
      <c r="L418" s="1364"/>
    </row>
    <row r="419">
      <c r="A419" s="1346"/>
      <c r="B419" s="1351"/>
      <c r="C419" s="1351"/>
      <c r="D419" s="1351"/>
      <c r="E419" s="1351"/>
      <c r="F419" s="1351"/>
      <c r="G419" s="1351"/>
      <c r="H419" s="1351"/>
      <c r="I419" s="1351"/>
      <c r="J419" s="1351"/>
      <c r="K419" s="1347"/>
      <c r="L419" s="1352"/>
    </row>
    <row r="420">
      <c r="A420" s="1353"/>
      <c r="B420" s="1354"/>
      <c r="C420" s="1360"/>
      <c r="D420" s="1369"/>
      <c r="E420" s="1357"/>
      <c r="F420" s="1358"/>
      <c r="G420" s="1359"/>
      <c r="H420" s="1360"/>
      <c r="I420" s="1361"/>
      <c r="J420" s="1362"/>
      <c r="K420" s="1363"/>
      <c r="L420" s="1364"/>
    </row>
    <row r="421">
      <c r="A421" s="1346"/>
      <c r="B421" s="1351"/>
      <c r="C421" s="1351"/>
      <c r="D421" s="1351"/>
      <c r="E421" s="1351"/>
      <c r="F421" s="1351"/>
      <c r="G421" s="1351"/>
      <c r="H421" s="1351"/>
      <c r="I421" s="1351"/>
      <c r="J421" s="1351"/>
      <c r="K421" s="1347"/>
      <c r="L421" s="1352"/>
    </row>
    <row r="422">
      <c r="A422" s="1353"/>
      <c r="B422" s="1354"/>
      <c r="C422" s="1360"/>
      <c r="D422" s="1369"/>
      <c r="E422" s="1357"/>
      <c r="F422" s="1358"/>
      <c r="G422" s="1359"/>
      <c r="H422" s="1360"/>
      <c r="I422" s="1361"/>
      <c r="J422" s="1362"/>
      <c r="K422" s="1363"/>
      <c r="L422" s="1364"/>
    </row>
    <row r="423">
      <c r="A423" s="1346"/>
      <c r="B423" s="1351"/>
      <c r="C423" s="1351"/>
      <c r="D423" s="1351"/>
      <c r="E423" s="1351"/>
      <c r="F423" s="1351"/>
      <c r="G423" s="1351"/>
      <c r="H423" s="1351"/>
      <c r="I423" s="1351"/>
      <c r="J423" s="1351"/>
      <c r="K423" s="1347"/>
      <c r="L423" s="1352"/>
    </row>
    <row r="424">
      <c r="A424" s="1353"/>
      <c r="B424" s="1354"/>
      <c r="C424" s="1360"/>
      <c r="D424" s="1369"/>
      <c r="E424" s="1357"/>
      <c r="F424" s="1358"/>
      <c r="G424" s="1359"/>
      <c r="H424" s="1360"/>
      <c r="I424" s="1361"/>
      <c r="J424" s="1362"/>
      <c r="K424" s="1363"/>
      <c r="L424" s="1364"/>
    </row>
    <row r="425">
      <c r="A425" s="1346"/>
      <c r="B425" s="1351"/>
      <c r="C425" s="1351"/>
      <c r="D425" s="1351"/>
      <c r="E425" s="1351"/>
      <c r="F425" s="1351"/>
      <c r="G425" s="1351"/>
      <c r="H425" s="1351"/>
      <c r="I425" s="1351"/>
      <c r="J425" s="1351"/>
      <c r="K425" s="1347"/>
      <c r="L425" s="1352"/>
    </row>
    <row r="426">
      <c r="A426" s="1353"/>
      <c r="B426" s="1354"/>
      <c r="C426" s="1360"/>
      <c r="D426" s="1369"/>
      <c r="E426" s="1357"/>
      <c r="F426" s="1358"/>
      <c r="G426" s="1359"/>
      <c r="H426" s="1360"/>
      <c r="I426" s="1361"/>
      <c r="J426" s="1362"/>
      <c r="K426" s="1363"/>
      <c r="L426" s="1364"/>
    </row>
    <row r="427">
      <c r="A427" s="1346"/>
      <c r="B427" s="1351"/>
      <c r="C427" s="1351"/>
      <c r="D427" s="1351"/>
      <c r="E427" s="1351"/>
      <c r="F427" s="1351"/>
      <c r="G427" s="1351"/>
      <c r="H427" s="1351"/>
      <c r="I427" s="1351"/>
      <c r="J427" s="1351"/>
      <c r="K427" s="1347"/>
      <c r="L427" s="1352"/>
    </row>
    <row r="428">
      <c r="A428" s="1353"/>
      <c r="B428" s="1354"/>
      <c r="C428" s="1360"/>
      <c r="D428" s="1369"/>
      <c r="E428" s="1357"/>
      <c r="F428" s="1358"/>
      <c r="G428" s="1359"/>
      <c r="H428" s="1360"/>
      <c r="I428" s="1361"/>
      <c r="J428" s="1362"/>
      <c r="K428" s="1363"/>
      <c r="L428" s="1364"/>
    </row>
    <row r="429">
      <c r="A429" s="1346"/>
      <c r="B429" s="1351"/>
      <c r="C429" s="1351"/>
      <c r="D429" s="1351"/>
      <c r="E429" s="1351"/>
      <c r="F429" s="1351"/>
      <c r="G429" s="1351"/>
      <c r="H429" s="1351"/>
      <c r="I429" s="1351"/>
      <c r="J429" s="1351"/>
      <c r="K429" s="1347"/>
      <c r="L429" s="1352"/>
    </row>
    <row r="430">
      <c r="A430" s="1353"/>
      <c r="B430" s="1354"/>
      <c r="C430" s="1360"/>
      <c r="D430" s="1369"/>
      <c r="E430" s="1357"/>
      <c r="F430" s="1358"/>
      <c r="G430" s="1359"/>
      <c r="H430" s="1360"/>
      <c r="I430" s="1361"/>
      <c r="J430" s="1362"/>
      <c r="K430" s="1363"/>
      <c r="L430" s="1364"/>
    </row>
    <row r="431">
      <c r="A431" s="1346"/>
      <c r="B431" s="1351"/>
      <c r="C431" s="1351"/>
      <c r="D431" s="1351"/>
      <c r="E431" s="1351"/>
      <c r="F431" s="1351"/>
      <c r="G431" s="1351"/>
      <c r="H431" s="1351"/>
      <c r="I431" s="1351"/>
      <c r="J431" s="1351"/>
      <c r="K431" s="1347"/>
      <c r="L431" s="1352"/>
    </row>
    <row r="432">
      <c r="A432" s="1353"/>
      <c r="B432" s="1354"/>
      <c r="C432" s="1360"/>
      <c r="D432" s="1369"/>
      <c r="E432" s="1357"/>
      <c r="F432" s="1358"/>
      <c r="G432" s="1359"/>
      <c r="H432" s="1360"/>
      <c r="I432" s="1361"/>
      <c r="J432" s="1362"/>
      <c r="K432" s="1363"/>
      <c r="L432" s="1364"/>
    </row>
    <row r="433">
      <c r="A433" s="1346"/>
      <c r="B433" s="1351"/>
      <c r="C433" s="1351"/>
      <c r="D433" s="1351"/>
      <c r="E433" s="1351"/>
      <c r="F433" s="1351"/>
      <c r="G433" s="1351"/>
      <c r="H433" s="1351"/>
      <c r="I433" s="1351"/>
      <c r="J433" s="1351"/>
      <c r="K433" s="1347"/>
      <c r="L433" s="1352"/>
    </row>
    <row r="434">
      <c r="A434" s="1353"/>
      <c r="B434" s="1354"/>
      <c r="C434" s="1360"/>
      <c r="D434" s="1369"/>
      <c r="E434" s="1357"/>
      <c r="F434" s="1358"/>
      <c r="G434" s="1359"/>
      <c r="H434" s="1360"/>
      <c r="I434" s="1361"/>
      <c r="J434" s="1362"/>
      <c r="K434" s="1363"/>
      <c r="L434" s="1364"/>
    </row>
    <row r="435">
      <c r="A435" s="1346"/>
      <c r="B435" s="1351"/>
      <c r="C435" s="1351"/>
      <c r="D435" s="1351"/>
      <c r="E435" s="1351"/>
      <c r="F435" s="1351"/>
      <c r="G435" s="1351"/>
      <c r="H435" s="1351"/>
      <c r="I435" s="1351"/>
      <c r="J435" s="1351"/>
      <c r="K435" s="1347"/>
      <c r="L435" s="1352"/>
    </row>
    <row r="436">
      <c r="A436" s="1353"/>
      <c r="B436" s="1354"/>
      <c r="C436" s="1360"/>
      <c r="D436" s="1369"/>
      <c r="E436" s="1357"/>
      <c r="F436" s="1358"/>
      <c r="G436" s="1359"/>
      <c r="H436" s="1360"/>
      <c r="I436" s="1361"/>
      <c r="J436" s="1362"/>
      <c r="K436" s="1363"/>
      <c r="L436" s="1364"/>
    </row>
    <row r="437">
      <c r="A437" s="1346"/>
      <c r="B437" s="1351"/>
      <c r="C437" s="1351"/>
      <c r="D437" s="1351"/>
      <c r="E437" s="1351"/>
      <c r="F437" s="1351"/>
      <c r="G437" s="1351"/>
      <c r="H437" s="1351"/>
      <c r="I437" s="1351"/>
      <c r="J437" s="1351"/>
      <c r="K437" s="1347"/>
      <c r="L437" s="1352"/>
    </row>
    <row r="438">
      <c r="A438" s="1353"/>
      <c r="B438" s="1354"/>
      <c r="C438" s="1360"/>
      <c r="D438" s="1369"/>
      <c r="E438" s="1357"/>
      <c r="F438" s="1358"/>
      <c r="G438" s="1359"/>
      <c r="H438" s="1360"/>
      <c r="I438" s="1361"/>
      <c r="J438" s="1362"/>
      <c r="K438" s="1363"/>
      <c r="L438" s="1364"/>
    </row>
    <row r="439">
      <c r="A439" s="1346"/>
      <c r="B439" s="1351"/>
      <c r="C439" s="1351"/>
      <c r="D439" s="1351"/>
      <c r="E439" s="1351"/>
      <c r="F439" s="1351"/>
      <c r="G439" s="1351"/>
      <c r="H439" s="1351"/>
      <c r="I439" s="1351"/>
      <c r="J439" s="1351"/>
      <c r="K439" s="1347"/>
      <c r="L439" s="1352"/>
    </row>
    <row r="440">
      <c r="A440" s="1353"/>
      <c r="B440" s="1354"/>
      <c r="C440" s="1360"/>
      <c r="D440" s="1369"/>
      <c r="E440" s="1357"/>
      <c r="F440" s="1358"/>
      <c r="G440" s="1359"/>
      <c r="H440" s="1360"/>
      <c r="I440" s="1361"/>
      <c r="J440" s="1362"/>
      <c r="K440" s="1363"/>
      <c r="L440" s="1364"/>
    </row>
    <row r="441">
      <c r="A441" s="1346"/>
      <c r="B441" s="1351"/>
      <c r="C441" s="1351"/>
      <c r="D441" s="1351"/>
      <c r="E441" s="1351"/>
      <c r="F441" s="1351"/>
      <c r="G441" s="1351"/>
      <c r="H441" s="1351"/>
      <c r="I441" s="1351"/>
      <c r="J441" s="1351"/>
      <c r="K441" s="1347"/>
      <c r="L441" s="1352"/>
    </row>
    <row r="442">
      <c r="A442" s="1353"/>
      <c r="B442" s="1354"/>
      <c r="C442" s="1360"/>
      <c r="D442" s="1369"/>
      <c r="E442" s="1357"/>
      <c r="F442" s="1358"/>
      <c r="G442" s="1359"/>
      <c r="H442" s="1360"/>
      <c r="I442" s="1361"/>
      <c r="J442" s="1362"/>
      <c r="K442" s="1363"/>
      <c r="L442" s="1364"/>
    </row>
    <row r="443">
      <c r="A443" s="1346"/>
      <c r="B443" s="1351"/>
      <c r="C443" s="1351"/>
      <c r="D443" s="1351"/>
      <c r="E443" s="1351"/>
      <c r="F443" s="1351"/>
      <c r="G443" s="1351"/>
      <c r="H443" s="1351"/>
      <c r="I443" s="1351"/>
      <c r="J443" s="1351"/>
      <c r="K443" s="1347"/>
      <c r="L443" s="1352"/>
    </row>
    <row r="444">
      <c r="A444" s="1353"/>
      <c r="B444" s="1354"/>
      <c r="C444" s="1360"/>
      <c r="D444" s="1369"/>
      <c r="E444" s="1357"/>
      <c r="F444" s="1358"/>
      <c r="G444" s="1359"/>
      <c r="H444" s="1360"/>
      <c r="I444" s="1361"/>
      <c r="J444" s="1362"/>
      <c r="K444" s="1363"/>
      <c r="L444" s="1364"/>
    </row>
    <row r="445">
      <c r="A445" s="1346"/>
      <c r="B445" s="1351"/>
      <c r="C445" s="1351"/>
      <c r="D445" s="1351"/>
      <c r="E445" s="1351"/>
      <c r="F445" s="1351"/>
      <c r="G445" s="1351"/>
      <c r="H445" s="1351"/>
      <c r="I445" s="1351"/>
      <c r="J445" s="1351"/>
      <c r="K445" s="1347"/>
      <c r="L445" s="1352"/>
    </row>
    <row r="446">
      <c r="A446" s="1353"/>
      <c r="B446" s="1354"/>
      <c r="C446" s="1360"/>
      <c r="D446" s="1369"/>
      <c r="E446" s="1357"/>
      <c r="F446" s="1358"/>
      <c r="G446" s="1359"/>
      <c r="H446" s="1360"/>
      <c r="I446" s="1361"/>
      <c r="J446" s="1362"/>
      <c r="K446" s="1363"/>
      <c r="L446" s="1364"/>
    </row>
    <row r="447">
      <c r="A447" s="1346"/>
      <c r="B447" s="1351"/>
      <c r="C447" s="1351"/>
      <c r="D447" s="1351"/>
      <c r="E447" s="1351"/>
      <c r="F447" s="1351"/>
      <c r="G447" s="1351"/>
      <c r="H447" s="1351"/>
      <c r="I447" s="1351"/>
      <c r="J447" s="1351"/>
      <c r="K447" s="1347"/>
      <c r="L447" s="1352"/>
    </row>
    <row r="448">
      <c r="A448" s="1353"/>
      <c r="B448" s="1354"/>
      <c r="C448" s="1360"/>
      <c r="D448" s="1369"/>
      <c r="E448" s="1357"/>
      <c r="F448" s="1358"/>
      <c r="G448" s="1359"/>
      <c r="H448" s="1360"/>
      <c r="I448" s="1361"/>
      <c r="J448" s="1362"/>
      <c r="K448" s="1363"/>
      <c r="L448" s="1364"/>
    </row>
    <row r="449">
      <c r="A449" s="1346"/>
      <c r="B449" s="1351"/>
      <c r="C449" s="1351"/>
      <c r="D449" s="1351"/>
      <c r="E449" s="1351"/>
      <c r="F449" s="1351"/>
      <c r="G449" s="1351"/>
      <c r="H449" s="1351"/>
      <c r="I449" s="1351"/>
      <c r="J449" s="1351"/>
      <c r="K449" s="1347"/>
      <c r="L449" s="1352"/>
    </row>
    <row r="450">
      <c r="A450" s="1353"/>
      <c r="B450" s="1354"/>
      <c r="C450" s="1360"/>
      <c r="D450" s="1369"/>
      <c r="E450" s="1357"/>
      <c r="F450" s="1358"/>
      <c r="G450" s="1359"/>
      <c r="H450" s="1360"/>
      <c r="I450" s="1361"/>
      <c r="J450" s="1362"/>
      <c r="K450" s="1363"/>
      <c r="L450" s="1364"/>
    </row>
    <row r="451">
      <c r="A451" s="1346"/>
      <c r="B451" s="1351"/>
      <c r="C451" s="1351"/>
      <c r="D451" s="1351"/>
      <c r="E451" s="1351"/>
      <c r="F451" s="1351"/>
      <c r="G451" s="1351"/>
      <c r="H451" s="1351"/>
      <c r="I451" s="1351"/>
      <c r="J451" s="1351"/>
      <c r="K451" s="1347"/>
      <c r="L451" s="1352"/>
    </row>
    <row r="452">
      <c r="A452" s="1353"/>
      <c r="B452" s="1354"/>
      <c r="C452" s="1360"/>
      <c r="D452" s="1369"/>
      <c r="E452" s="1357"/>
      <c r="F452" s="1358"/>
      <c r="G452" s="1359"/>
      <c r="H452" s="1360"/>
      <c r="I452" s="1361"/>
      <c r="J452" s="1362"/>
      <c r="K452" s="1363"/>
      <c r="L452" s="1364"/>
    </row>
    <row r="453">
      <c r="A453" s="1346"/>
      <c r="B453" s="1351"/>
      <c r="C453" s="1351"/>
      <c r="D453" s="1351"/>
      <c r="E453" s="1351"/>
      <c r="F453" s="1351"/>
      <c r="G453" s="1351"/>
      <c r="H453" s="1351"/>
      <c r="I453" s="1351"/>
      <c r="J453" s="1351"/>
      <c r="K453" s="1347"/>
      <c r="L453" s="1352"/>
    </row>
    <row r="454">
      <c r="A454" s="1353"/>
      <c r="B454" s="1354"/>
      <c r="C454" s="1360"/>
      <c r="D454" s="1369"/>
      <c r="E454" s="1357"/>
      <c r="F454" s="1358"/>
      <c r="G454" s="1359"/>
      <c r="H454" s="1360"/>
      <c r="I454" s="1361"/>
      <c r="J454" s="1362"/>
      <c r="K454" s="1363"/>
      <c r="L454" s="1364"/>
    </row>
    <row r="455">
      <c r="A455" s="1346"/>
      <c r="B455" s="1351"/>
      <c r="C455" s="1351"/>
      <c r="D455" s="1351"/>
      <c r="E455" s="1351"/>
      <c r="F455" s="1351"/>
      <c r="G455" s="1351"/>
      <c r="H455" s="1351"/>
      <c r="I455" s="1351"/>
      <c r="J455" s="1351"/>
      <c r="K455" s="1347"/>
      <c r="L455" s="1352"/>
    </row>
    <row r="456">
      <c r="A456" s="1353"/>
      <c r="B456" s="1354"/>
      <c r="C456" s="1360"/>
      <c r="D456" s="1369"/>
      <c r="E456" s="1357"/>
      <c r="F456" s="1358"/>
      <c r="G456" s="1359"/>
      <c r="H456" s="1360"/>
      <c r="I456" s="1361"/>
      <c r="J456" s="1362"/>
      <c r="K456" s="1363"/>
      <c r="L456" s="1364"/>
    </row>
    <row r="457">
      <c r="A457" s="1346"/>
      <c r="B457" s="1351"/>
      <c r="C457" s="1351"/>
      <c r="D457" s="1351"/>
      <c r="E457" s="1351"/>
      <c r="F457" s="1351"/>
      <c r="G457" s="1351"/>
      <c r="H457" s="1351"/>
      <c r="I457" s="1351"/>
      <c r="J457" s="1351"/>
      <c r="K457" s="1347"/>
      <c r="L457" s="1352"/>
    </row>
    <row r="458">
      <c r="A458" s="1353"/>
      <c r="B458" s="1354"/>
      <c r="C458" s="1360"/>
      <c r="D458" s="1369"/>
      <c r="E458" s="1357"/>
      <c r="F458" s="1358"/>
      <c r="G458" s="1359"/>
      <c r="H458" s="1360"/>
      <c r="I458" s="1361"/>
      <c r="J458" s="1362"/>
      <c r="K458" s="1363"/>
      <c r="L458" s="1364"/>
    </row>
    <row r="459">
      <c r="A459" s="1346"/>
      <c r="B459" s="1351"/>
      <c r="C459" s="1351"/>
      <c r="D459" s="1351"/>
      <c r="E459" s="1351"/>
      <c r="F459" s="1351"/>
      <c r="G459" s="1351"/>
      <c r="H459" s="1351"/>
      <c r="I459" s="1351"/>
      <c r="J459" s="1351"/>
      <c r="K459" s="1347"/>
      <c r="L459" s="1352"/>
    </row>
    <row r="460">
      <c r="A460" s="1353"/>
      <c r="B460" s="1354"/>
      <c r="C460" s="1360"/>
      <c r="D460" s="1369"/>
      <c r="E460" s="1357"/>
      <c r="F460" s="1358"/>
      <c r="G460" s="1359"/>
      <c r="H460" s="1360"/>
      <c r="I460" s="1361"/>
      <c r="J460" s="1362"/>
      <c r="K460" s="1363"/>
      <c r="L460" s="1364"/>
    </row>
    <row r="461">
      <c r="A461" s="1346"/>
      <c r="B461" s="1351"/>
      <c r="C461" s="1351"/>
      <c r="D461" s="1351"/>
      <c r="E461" s="1351"/>
      <c r="F461" s="1351"/>
      <c r="G461" s="1351"/>
      <c r="H461" s="1351"/>
      <c r="I461" s="1351"/>
      <c r="J461" s="1351"/>
      <c r="K461" s="1347"/>
      <c r="L461" s="1352"/>
    </row>
    <row r="462">
      <c r="A462" s="1353"/>
      <c r="B462" s="1354"/>
      <c r="C462" s="1360"/>
      <c r="D462" s="1369"/>
      <c r="E462" s="1357"/>
      <c r="F462" s="1358"/>
      <c r="G462" s="1359"/>
      <c r="H462" s="1360"/>
      <c r="I462" s="1361"/>
      <c r="J462" s="1362"/>
      <c r="K462" s="1363"/>
      <c r="L462" s="1364"/>
    </row>
    <row r="463">
      <c r="A463" s="1346"/>
      <c r="B463" s="1351"/>
      <c r="C463" s="1351"/>
      <c r="D463" s="1351"/>
      <c r="E463" s="1351"/>
      <c r="F463" s="1351"/>
      <c r="G463" s="1351"/>
      <c r="H463" s="1351"/>
      <c r="I463" s="1351"/>
      <c r="J463" s="1351"/>
      <c r="K463" s="1347"/>
      <c r="L463" s="1352"/>
    </row>
    <row r="464">
      <c r="A464" s="1353"/>
      <c r="B464" s="1354"/>
      <c r="C464" s="1360"/>
      <c r="D464" s="1369"/>
      <c r="E464" s="1357"/>
      <c r="F464" s="1358"/>
      <c r="G464" s="1359"/>
      <c r="H464" s="1360"/>
      <c r="I464" s="1361"/>
      <c r="J464" s="1362"/>
      <c r="K464" s="1363"/>
      <c r="L464" s="1364"/>
    </row>
    <row r="465">
      <c r="A465" s="1346"/>
      <c r="B465" s="1351"/>
      <c r="C465" s="1351"/>
      <c r="D465" s="1351"/>
      <c r="E465" s="1351"/>
      <c r="F465" s="1351"/>
      <c r="G465" s="1351"/>
      <c r="H465" s="1351"/>
      <c r="I465" s="1351"/>
      <c r="J465" s="1351"/>
      <c r="K465" s="1347"/>
      <c r="L465" s="1352"/>
    </row>
    <row r="466">
      <c r="A466" s="1353"/>
      <c r="B466" s="1354"/>
      <c r="C466" s="1360"/>
      <c r="D466" s="1369"/>
      <c r="E466" s="1357"/>
      <c r="F466" s="1358"/>
      <c r="G466" s="1359"/>
      <c r="H466" s="1360"/>
      <c r="I466" s="1361"/>
      <c r="J466" s="1362"/>
      <c r="K466" s="1363"/>
      <c r="L466" s="1364"/>
    </row>
    <row r="467">
      <c r="A467" s="1346"/>
      <c r="B467" s="1351"/>
      <c r="C467" s="1351"/>
      <c r="D467" s="1351"/>
      <c r="E467" s="1351"/>
      <c r="F467" s="1351"/>
      <c r="G467" s="1351"/>
      <c r="H467" s="1351"/>
      <c r="I467" s="1351"/>
      <c r="J467" s="1351"/>
      <c r="K467" s="1347"/>
      <c r="L467" s="1352"/>
    </row>
    <row r="468">
      <c r="A468" s="1353"/>
      <c r="B468" s="1354"/>
      <c r="C468" s="1360"/>
      <c r="D468" s="1369"/>
      <c r="E468" s="1357"/>
      <c r="F468" s="1358"/>
      <c r="G468" s="1359"/>
      <c r="H468" s="1360"/>
      <c r="I468" s="1361"/>
      <c r="J468" s="1362"/>
      <c r="K468" s="1363"/>
      <c r="L468" s="1364"/>
    </row>
    <row r="469">
      <c r="A469" s="1346"/>
      <c r="B469" s="1351"/>
      <c r="C469" s="1351"/>
      <c r="D469" s="1351"/>
      <c r="E469" s="1351"/>
      <c r="F469" s="1351"/>
      <c r="G469" s="1351"/>
      <c r="H469" s="1351"/>
      <c r="I469" s="1351"/>
      <c r="J469" s="1351"/>
      <c r="K469" s="1347"/>
      <c r="L469" s="1352"/>
    </row>
    <row r="470">
      <c r="A470" s="1353"/>
      <c r="B470" s="1354"/>
      <c r="C470" s="1360"/>
      <c r="D470" s="1369"/>
      <c r="E470" s="1357"/>
      <c r="F470" s="1358"/>
      <c r="G470" s="1359"/>
      <c r="H470" s="1360"/>
      <c r="I470" s="1361"/>
      <c r="J470" s="1362"/>
      <c r="K470" s="1363"/>
      <c r="L470" s="1364"/>
    </row>
    <row r="471">
      <c r="A471" s="1346"/>
      <c r="B471" s="1351"/>
      <c r="C471" s="1351"/>
      <c r="D471" s="1351"/>
      <c r="E471" s="1351"/>
      <c r="F471" s="1351"/>
      <c r="G471" s="1351"/>
      <c r="H471" s="1351"/>
      <c r="I471" s="1351"/>
      <c r="J471" s="1351"/>
      <c r="K471" s="1347"/>
      <c r="L471" s="1352"/>
    </row>
    <row r="472">
      <c r="A472" s="1353"/>
      <c r="B472" s="1354"/>
      <c r="C472" s="1360"/>
      <c r="D472" s="1369"/>
      <c r="E472" s="1357"/>
      <c r="F472" s="1358"/>
      <c r="G472" s="1359"/>
      <c r="H472" s="1360"/>
      <c r="I472" s="1361"/>
      <c r="J472" s="1362"/>
      <c r="K472" s="1363"/>
      <c r="L472" s="1364"/>
    </row>
    <row r="473">
      <c r="A473" s="1346"/>
      <c r="B473" s="1351"/>
      <c r="C473" s="1351"/>
      <c r="D473" s="1351"/>
      <c r="E473" s="1351"/>
      <c r="F473" s="1351"/>
      <c r="G473" s="1351"/>
      <c r="H473" s="1351"/>
      <c r="I473" s="1351"/>
      <c r="J473" s="1351"/>
      <c r="K473" s="1347"/>
      <c r="L473" s="1352"/>
    </row>
    <row r="474">
      <c r="A474" s="1353"/>
      <c r="B474" s="1354"/>
      <c r="C474" s="1360"/>
      <c r="D474" s="1369"/>
      <c r="E474" s="1357"/>
      <c r="F474" s="1358"/>
      <c r="G474" s="1359"/>
      <c r="H474" s="1360"/>
      <c r="I474" s="1361"/>
      <c r="J474" s="1362"/>
      <c r="K474" s="1363"/>
      <c r="L474" s="1364"/>
    </row>
    <row r="475">
      <c r="A475" s="1346"/>
      <c r="B475" s="1351"/>
      <c r="C475" s="1351"/>
      <c r="D475" s="1351"/>
      <c r="E475" s="1351"/>
      <c r="F475" s="1351"/>
      <c r="G475" s="1351"/>
      <c r="H475" s="1351"/>
      <c r="I475" s="1351"/>
      <c r="J475" s="1351"/>
      <c r="K475" s="1347"/>
      <c r="L475" s="1352"/>
    </row>
    <row r="476">
      <c r="A476" s="1353"/>
      <c r="B476" s="1354"/>
      <c r="C476" s="1360"/>
      <c r="D476" s="1369"/>
      <c r="E476" s="1357"/>
      <c r="F476" s="1358"/>
      <c r="G476" s="1359"/>
      <c r="H476" s="1360"/>
      <c r="I476" s="1361"/>
      <c r="J476" s="1362"/>
      <c r="K476" s="1363"/>
      <c r="L476" s="1364"/>
    </row>
    <row r="477">
      <c r="A477" s="1346"/>
      <c r="B477" s="1351"/>
      <c r="C477" s="1351"/>
      <c r="D477" s="1351"/>
      <c r="E477" s="1351"/>
      <c r="F477" s="1351"/>
      <c r="G477" s="1351"/>
      <c r="H477" s="1351"/>
      <c r="I477" s="1351"/>
      <c r="J477" s="1351"/>
      <c r="K477" s="1347"/>
      <c r="L477" s="1352"/>
    </row>
    <row r="478">
      <c r="A478" s="1353"/>
      <c r="B478" s="1354"/>
      <c r="C478" s="1360"/>
      <c r="D478" s="1369"/>
      <c r="E478" s="1357"/>
      <c r="F478" s="1358"/>
      <c r="G478" s="1359"/>
      <c r="H478" s="1360"/>
      <c r="I478" s="1361"/>
      <c r="J478" s="1362"/>
      <c r="K478" s="1363"/>
      <c r="L478" s="1364"/>
    </row>
    <row r="479">
      <c r="A479" s="1346"/>
      <c r="B479" s="1351"/>
      <c r="C479" s="1351"/>
      <c r="D479" s="1351"/>
      <c r="E479" s="1351"/>
      <c r="F479" s="1351"/>
      <c r="G479" s="1351"/>
      <c r="H479" s="1351"/>
      <c r="I479" s="1351"/>
      <c r="J479" s="1351"/>
      <c r="K479" s="1347"/>
      <c r="L479" s="1352"/>
    </row>
    <row r="480">
      <c r="A480" s="1353"/>
      <c r="B480" s="1354"/>
      <c r="C480" s="1360"/>
      <c r="D480" s="1369"/>
      <c r="E480" s="1357"/>
      <c r="F480" s="1358"/>
      <c r="G480" s="1359"/>
      <c r="H480" s="1360"/>
      <c r="I480" s="1361"/>
      <c r="J480" s="1362"/>
      <c r="K480" s="1363"/>
      <c r="L480" s="1364"/>
    </row>
    <row r="481">
      <c r="A481" s="1346"/>
      <c r="B481" s="1351"/>
      <c r="C481" s="1351"/>
      <c r="D481" s="1351"/>
      <c r="E481" s="1351"/>
      <c r="F481" s="1351"/>
      <c r="G481" s="1351"/>
      <c r="H481" s="1351"/>
      <c r="I481" s="1351"/>
      <c r="J481" s="1351"/>
      <c r="K481" s="1347"/>
      <c r="L481" s="1352"/>
    </row>
    <row r="482">
      <c r="A482" s="1353"/>
      <c r="B482" s="1354"/>
      <c r="C482" s="1360"/>
      <c r="D482" s="1369"/>
      <c r="E482" s="1357"/>
      <c r="F482" s="1358"/>
      <c r="G482" s="1359"/>
      <c r="H482" s="1360"/>
      <c r="I482" s="1361"/>
      <c r="J482" s="1362"/>
      <c r="K482" s="1363"/>
      <c r="L482" s="1364"/>
    </row>
    <row r="483">
      <c r="A483" s="1346"/>
      <c r="B483" s="1351"/>
      <c r="C483" s="1351"/>
      <c r="D483" s="1351"/>
      <c r="E483" s="1351"/>
      <c r="F483" s="1351"/>
      <c r="G483" s="1351"/>
      <c r="H483" s="1351"/>
      <c r="I483" s="1351"/>
      <c r="J483" s="1351"/>
      <c r="K483" s="1347"/>
      <c r="L483" s="1352"/>
    </row>
    <row r="484">
      <c r="A484" s="1353"/>
      <c r="B484" s="1354"/>
      <c r="C484" s="1360"/>
      <c r="D484" s="1369"/>
      <c r="E484" s="1357"/>
      <c r="F484" s="1358"/>
      <c r="G484" s="1359"/>
      <c r="H484" s="1360"/>
      <c r="I484" s="1361"/>
      <c r="J484" s="1362"/>
      <c r="K484" s="1363"/>
      <c r="L484" s="1364"/>
    </row>
    <row r="485">
      <c r="A485" s="1346"/>
      <c r="B485" s="1351"/>
      <c r="C485" s="1351"/>
      <c r="D485" s="1351"/>
      <c r="E485" s="1351"/>
      <c r="F485" s="1351"/>
      <c r="G485" s="1351"/>
      <c r="H485" s="1351"/>
      <c r="I485" s="1351"/>
      <c r="J485" s="1351"/>
      <c r="K485" s="1347"/>
      <c r="L485" s="1352"/>
    </row>
    <row r="486">
      <c r="A486" s="1353"/>
      <c r="B486" s="1354"/>
      <c r="C486" s="1360"/>
      <c r="D486" s="1369"/>
      <c r="E486" s="1357"/>
      <c r="F486" s="1358"/>
      <c r="G486" s="1359"/>
      <c r="H486" s="1360"/>
      <c r="I486" s="1361"/>
      <c r="J486" s="1362"/>
      <c r="K486" s="1363"/>
      <c r="L486" s="1364"/>
    </row>
    <row r="487">
      <c r="A487" s="1346"/>
      <c r="B487" s="1351"/>
      <c r="C487" s="1351"/>
      <c r="D487" s="1351"/>
      <c r="E487" s="1351"/>
      <c r="F487" s="1351"/>
      <c r="G487" s="1351"/>
      <c r="H487" s="1351"/>
      <c r="I487" s="1351"/>
      <c r="J487" s="1351"/>
      <c r="K487" s="1347"/>
      <c r="L487" s="1352"/>
    </row>
    <row r="488">
      <c r="A488" s="1353"/>
      <c r="B488" s="1354"/>
      <c r="C488" s="1360"/>
      <c r="D488" s="1369"/>
      <c r="E488" s="1357"/>
      <c r="F488" s="1358"/>
      <c r="G488" s="1359"/>
      <c r="H488" s="1360"/>
      <c r="I488" s="1361"/>
      <c r="J488" s="1362"/>
      <c r="K488" s="1363"/>
      <c r="L488" s="1364"/>
    </row>
    <row r="489">
      <c r="A489" s="1346"/>
      <c r="B489" s="1351"/>
      <c r="C489" s="1351"/>
      <c r="D489" s="1351"/>
      <c r="E489" s="1351"/>
      <c r="F489" s="1351"/>
      <c r="G489" s="1351"/>
      <c r="H489" s="1351"/>
      <c r="I489" s="1351"/>
      <c r="J489" s="1351"/>
      <c r="K489" s="1347"/>
      <c r="L489" s="1352"/>
    </row>
    <row r="490">
      <c r="A490" s="1353"/>
      <c r="B490" s="1354"/>
      <c r="C490" s="1360"/>
      <c r="D490" s="1369"/>
      <c r="E490" s="1357"/>
      <c r="F490" s="1358"/>
      <c r="G490" s="1359"/>
      <c r="H490" s="1360"/>
      <c r="I490" s="1361"/>
      <c r="J490" s="1362"/>
      <c r="K490" s="1363"/>
      <c r="L490" s="1364"/>
    </row>
    <row r="491">
      <c r="A491" s="1346"/>
      <c r="B491" s="1351"/>
      <c r="C491" s="1351"/>
      <c r="D491" s="1351"/>
      <c r="E491" s="1351"/>
      <c r="F491" s="1351"/>
      <c r="G491" s="1351"/>
      <c r="H491" s="1351"/>
      <c r="I491" s="1351"/>
      <c r="J491" s="1351"/>
      <c r="K491" s="1347"/>
      <c r="L491" s="1352"/>
    </row>
    <row r="492">
      <c r="A492" s="1353"/>
      <c r="B492" s="1354"/>
      <c r="C492" s="1360"/>
      <c r="D492" s="1369"/>
      <c r="E492" s="1357"/>
      <c r="F492" s="1358"/>
      <c r="G492" s="1359"/>
      <c r="H492" s="1360"/>
      <c r="I492" s="1361"/>
      <c r="J492" s="1362"/>
      <c r="K492" s="1363"/>
      <c r="L492" s="1364"/>
    </row>
    <row r="493">
      <c r="A493" s="1346"/>
      <c r="B493" s="1351"/>
      <c r="C493" s="1351"/>
      <c r="D493" s="1351"/>
      <c r="E493" s="1351"/>
      <c r="F493" s="1351"/>
      <c r="G493" s="1351"/>
      <c r="H493" s="1351"/>
      <c r="I493" s="1351"/>
      <c r="J493" s="1351"/>
      <c r="K493" s="1347"/>
      <c r="L493" s="1352"/>
    </row>
    <row r="494">
      <c r="A494" s="1353"/>
      <c r="B494" s="1354"/>
      <c r="C494" s="1360"/>
      <c r="D494" s="1369"/>
      <c r="E494" s="1357"/>
      <c r="F494" s="1358"/>
      <c r="G494" s="1359"/>
      <c r="H494" s="1360"/>
      <c r="I494" s="1361"/>
      <c r="J494" s="1362"/>
      <c r="K494" s="1363"/>
      <c r="L494" s="1364"/>
    </row>
    <row r="495">
      <c r="A495" s="1346"/>
      <c r="B495" s="1351"/>
      <c r="C495" s="1351"/>
      <c r="D495" s="1351"/>
      <c r="E495" s="1351"/>
      <c r="F495" s="1351"/>
      <c r="G495" s="1351"/>
      <c r="H495" s="1351"/>
      <c r="I495" s="1351"/>
      <c r="J495" s="1351"/>
      <c r="K495" s="1347"/>
      <c r="L495" s="1352"/>
    </row>
    <row r="496">
      <c r="A496" s="1353"/>
      <c r="B496" s="1354"/>
      <c r="C496" s="1360"/>
      <c r="D496" s="1369"/>
      <c r="E496" s="1357"/>
      <c r="F496" s="1358"/>
      <c r="G496" s="1359"/>
      <c r="H496" s="1360"/>
      <c r="I496" s="1361"/>
      <c r="J496" s="1362"/>
      <c r="K496" s="1363"/>
      <c r="L496" s="1364"/>
    </row>
    <row r="497">
      <c r="A497" s="1346"/>
      <c r="B497" s="1351"/>
      <c r="C497" s="1351"/>
      <c r="D497" s="1351"/>
      <c r="E497" s="1351"/>
      <c r="F497" s="1351"/>
      <c r="G497" s="1351"/>
      <c r="H497" s="1351"/>
      <c r="I497" s="1351"/>
      <c r="J497" s="1351"/>
      <c r="K497" s="1347"/>
      <c r="L497" s="1352"/>
    </row>
    <row r="498">
      <c r="A498" s="1353"/>
      <c r="B498" s="1354"/>
      <c r="C498" s="1360"/>
      <c r="D498" s="1369"/>
      <c r="E498" s="1357"/>
      <c r="F498" s="1358"/>
      <c r="G498" s="1359"/>
      <c r="H498" s="1360"/>
      <c r="I498" s="1361"/>
      <c r="J498" s="1362"/>
      <c r="K498" s="1363"/>
      <c r="L498" s="1364"/>
    </row>
    <row r="499">
      <c r="A499" s="1346"/>
      <c r="B499" s="1351"/>
      <c r="C499" s="1351"/>
      <c r="D499" s="1351"/>
      <c r="E499" s="1351"/>
      <c r="F499" s="1351"/>
      <c r="G499" s="1351"/>
      <c r="H499" s="1351"/>
      <c r="I499" s="1351"/>
      <c r="J499" s="1351"/>
      <c r="K499" s="1347"/>
      <c r="L499" s="1352"/>
    </row>
    <row r="500">
      <c r="A500" s="1353"/>
      <c r="B500" s="1354"/>
      <c r="C500" s="1360"/>
      <c r="D500" s="1369"/>
      <c r="E500" s="1357"/>
      <c r="F500" s="1358"/>
      <c r="G500" s="1359"/>
      <c r="H500" s="1360"/>
      <c r="I500" s="1361"/>
      <c r="J500" s="1362"/>
      <c r="K500" s="1363"/>
      <c r="L500" s="1364"/>
    </row>
    <row r="501">
      <c r="A501" s="1346"/>
      <c r="B501" s="1351"/>
      <c r="C501" s="1351"/>
      <c r="D501" s="1351"/>
      <c r="E501" s="1351"/>
      <c r="F501" s="1351"/>
      <c r="G501" s="1351"/>
      <c r="H501" s="1351"/>
      <c r="I501" s="1351"/>
      <c r="J501" s="1351"/>
      <c r="K501" s="1347"/>
      <c r="L501" s="1352"/>
    </row>
    <row r="502">
      <c r="A502" s="1353"/>
      <c r="B502" s="1354"/>
      <c r="C502" s="1360"/>
      <c r="D502" s="1369"/>
      <c r="E502" s="1357"/>
      <c r="F502" s="1358"/>
      <c r="G502" s="1359"/>
      <c r="H502" s="1360"/>
      <c r="I502" s="1361"/>
      <c r="J502" s="1362"/>
      <c r="K502" s="1363"/>
      <c r="L502" s="1364"/>
    </row>
    <row r="503">
      <c r="A503" s="1346"/>
      <c r="B503" s="1351"/>
      <c r="C503" s="1351"/>
      <c r="D503" s="1351"/>
      <c r="E503" s="1351"/>
      <c r="F503" s="1351"/>
      <c r="G503" s="1351"/>
      <c r="H503" s="1351"/>
      <c r="I503" s="1351"/>
      <c r="J503" s="1351"/>
      <c r="K503" s="1347"/>
      <c r="L503" s="1352"/>
    </row>
    <row r="504">
      <c r="A504" s="1353"/>
      <c r="B504" s="1354"/>
      <c r="C504" s="1360"/>
      <c r="D504" s="1369"/>
      <c r="E504" s="1357"/>
      <c r="F504" s="1358"/>
      <c r="G504" s="1359"/>
      <c r="H504" s="1360"/>
      <c r="I504" s="1361"/>
      <c r="J504" s="1362"/>
      <c r="K504" s="1363"/>
      <c r="L504" s="1364"/>
    </row>
    <row r="505">
      <c r="A505" s="1346"/>
      <c r="B505" s="1351"/>
      <c r="C505" s="1351"/>
      <c r="D505" s="1351"/>
      <c r="E505" s="1351"/>
      <c r="F505" s="1351"/>
      <c r="G505" s="1351"/>
      <c r="H505" s="1351"/>
      <c r="I505" s="1351"/>
      <c r="J505" s="1351"/>
      <c r="K505" s="1347"/>
      <c r="L505" s="1352"/>
    </row>
    <row r="506">
      <c r="A506" s="1353"/>
      <c r="B506" s="1354"/>
      <c r="C506" s="1360"/>
      <c r="D506" s="1369"/>
      <c r="E506" s="1357"/>
      <c r="F506" s="1358"/>
      <c r="G506" s="1359"/>
      <c r="H506" s="1360"/>
      <c r="I506" s="1361"/>
      <c r="J506" s="1362"/>
      <c r="K506" s="1363"/>
      <c r="L506" s="1364"/>
    </row>
    <row r="507">
      <c r="A507" s="1346"/>
      <c r="B507" s="1351"/>
      <c r="C507" s="1351"/>
      <c r="D507" s="1351"/>
      <c r="E507" s="1351"/>
      <c r="F507" s="1351"/>
      <c r="G507" s="1351"/>
      <c r="H507" s="1351"/>
      <c r="I507" s="1351"/>
      <c r="J507" s="1351"/>
      <c r="K507" s="1347"/>
      <c r="L507" s="1352"/>
    </row>
    <row r="508">
      <c r="A508" s="1353"/>
      <c r="B508" s="1354"/>
      <c r="C508" s="1360"/>
      <c r="D508" s="1369"/>
      <c r="E508" s="1357"/>
      <c r="F508" s="1358"/>
      <c r="G508" s="1359"/>
      <c r="H508" s="1360"/>
      <c r="I508" s="1361"/>
      <c r="J508" s="1362"/>
      <c r="K508" s="1363"/>
      <c r="L508" s="1364"/>
    </row>
    <row r="509">
      <c r="A509" s="1346"/>
      <c r="B509" s="1351"/>
      <c r="C509" s="1351"/>
      <c r="D509" s="1351"/>
      <c r="E509" s="1351"/>
      <c r="F509" s="1351"/>
      <c r="G509" s="1351"/>
      <c r="H509" s="1351"/>
      <c r="I509" s="1351"/>
      <c r="J509" s="1351"/>
      <c r="K509" s="1347"/>
      <c r="L509" s="1352"/>
    </row>
    <row r="510">
      <c r="A510" s="1353"/>
      <c r="B510" s="1354"/>
      <c r="C510" s="1360"/>
      <c r="D510" s="1369"/>
      <c r="E510" s="1357"/>
      <c r="F510" s="1358"/>
      <c r="G510" s="1359"/>
      <c r="H510" s="1360"/>
      <c r="I510" s="1361"/>
      <c r="J510" s="1362"/>
      <c r="K510" s="1363"/>
      <c r="L510" s="1364"/>
    </row>
    <row r="511">
      <c r="A511" s="1346"/>
      <c r="B511" s="1351"/>
      <c r="C511" s="1351"/>
      <c r="D511" s="1351"/>
      <c r="E511" s="1351"/>
      <c r="F511" s="1351"/>
      <c r="G511" s="1351"/>
      <c r="H511" s="1351"/>
      <c r="I511" s="1351"/>
      <c r="J511" s="1351"/>
      <c r="K511" s="1347"/>
      <c r="L511" s="1352"/>
    </row>
    <row r="512">
      <c r="A512" s="1353"/>
      <c r="B512" s="1354"/>
      <c r="C512" s="1360"/>
      <c r="D512" s="1369"/>
      <c r="E512" s="1357"/>
      <c r="F512" s="1358"/>
      <c r="G512" s="1359"/>
      <c r="H512" s="1360"/>
      <c r="I512" s="1361"/>
      <c r="J512" s="1362"/>
      <c r="K512" s="1363"/>
      <c r="L512" s="1364"/>
    </row>
    <row r="513">
      <c r="A513" s="1346"/>
      <c r="B513" s="1351"/>
      <c r="C513" s="1351"/>
      <c r="D513" s="1351"/>
      <c r="E513" s="1351"/>
      <c r="F513" s="1351"/>
      <c r="G513" s="1351"/>
      <c r="H513" s="1351"/>
      <c r="I513" s="1351"/>
      <c r="J513" s="1351"/>
      <c r="K513" s="1347"/>
      <c r="L513" s="1352"/>
    </row>
    <row r="514">
      <c r="A514" s="1353"/>
      <c r="B514" s="1354"/>
      <c r="C514" s="1360"/>
      <c r="D514" s="1369"/>
      <c r="E514" s="1357"/>
      <c r="F514" s="1358"/>
      <c r="G514" s="1359"/>
      <c r="H514" s="1360"/>
      <c r="I514" s="1361"/>
      <c r="J514" s="1362"/>
      <c r="K514" s="1363"/>
      <c r="L514" s="1364"/>
    </row>
    <row r="515">
      <c r="A515" s="1346"/>
      <c r="B515" s="1351"/>
      <c r="C515" s="1351"/>
      <c r="D515" s="1351"/>
      <c r="E515" s="1351"/>
      <c r="F515" s="1351"/>
      <c r="G515" s="1351"/>
      <c r="H515" s="1351"/>
      <c r="I515" s="1351"/>
      <c r="J515" s="1351"/>
      <c r="K515" s="1347"/>
      <c r="L515" s="1352"/>
    </row>
    <row r="516">
      <c r="A516" s="1353"/>
      <c r="B516" s="1354"/>
      <c r="C516" s="1360"/>
      <c r="D516" s="1369"/>
      <c r="E516" s="1357"/>
      <c r="F516" s="1358"/>
      <c r="G516" s="1359"/>
      <c r="H516" s="1360"/>
      <c r="I516" s="1361"/>
      <c r="J516" s="1362"/>
      <c r="K516" s="1363"/>
      <c r="L516" s="1364"/>
    </row>
    <row r="517">
      <c r="A517" s="1346"/>
      <c r="B517" s="1351"/>
      <c r="C517" s="1351"/>
      <c r="D517" s="1351"/>
      <c r="E517" s="1351"/>
      <c r="F517" s="1351"/>
      <c r="G517" s="1351"/>
      <c r="H517" s="1351"/>
      <c r="I517" s="1351"/>
      <c r="J517" s="1351"/>
      <c r="K517" s="1347"/>
      <c r="L517" s="1352"/>
    </row>
    <row r="518">
      <c r="A518" s="1353"/>
      <c r="B518" s="1354"/>
      <c r="C518" s="1360"/>
      <c r="D518" s="1369"/>
      <c r="E518" s="1357"/>
      <c r="F518" s="1358"/>
      <c r="G518" s="1359"/>
      <c r="H518" s="1360"/>
      <c r="I518" s="1361"/>
      <c r="J518" s="1362"/>
      <c r="K518" s="1363"/>
      <c r="L518" s="1364"/>
    </row>
    <row r="519">
      <c r="A519" s="1346"/>
      <c r="B519" s="1351"/>
      <c r="C519" s="1351"/>
      <c r="D519" s="1351"/>
      <c r="E519" s="1351"/>
      <c r="F519" s="1351"/>
      <c r="G519" s="1351"/>
      <c r="H519" s="1351"/>
      <c r="I519" s="1351"/>
      <c r="J519" s="1351"/>
      <c r="K519" s="1347"/>
      <c r="L519" s="1352"/>
    </row>
    <row r="520">
      <c r="A520" s="1353"/>
      <c r="B520" s="1354"/>
      <c r="C520" s="1360"/>
      <c r="D520" s="1369"/>
      <c r="E520" s="1357"/>
      <c r="F520" s="1358"/>
      <c r="G520" s="1359"/>
      <c r="H520" s="1360"/>
      <c r="I520" s="1361"/>
      <c r="J520" s="1362"/>
      <c r="K520" s="1363"/>
      <c r="L520" s="1364"/>
    </row>
    <row r="521">
      <c r="A521" s="1346"/>
      <c r="B521" s="1351"/>
      <c r="C521" s="1351"/>
      <c r="D521" s="1351"/>
      <c r="E521" s="1351"/>
      <c r="F521" s="1351"/>
      <c r="G521" s="1351"/>
      <c r="H521" s="1351"/>
      <c r="I521" s="1351"/>
      <c r="J521" s="1351"/>
      <c r="K521" s="1347"/>
      <c r="L521" s="1352"/>
    </row>
    <row r="522">
      <c r="A522" s="1353"/>
      <c r="B522" s="1354"/>
      <c r="C522" s="1360"/>
      <c r="D522" s="1369"/>
      <c r="E522" s="1357"/>
      <c r="F522" s="1358"/>
      <c r="G522" s="1359"/>
      <c r="H522" s="1360"/>
      <c r="I522" s="1361"/>
      <c r="J522" s="1362"/>
      <c r="K522" s="1363"/>
      <c r="L522" s="1364"/>
    </row>
    <row r="523">
      <c r="A523" s="1346"/>
      <c r="B523" s="1351"/>
      <c r="C523" s="1351"/>
      <c r="D523" s="1351"/>
      <c r="E523" s="1351"/>
      <c r="F523" s="1351"/>
      <c r="G523" s="1351"/>
      <c r="H523" s="1351"/>
      <c r="I523" s="1351"/>
      <c r="J523" s="1351"/>
      <c r="K523" s="1347"/>
      <c r="L523" s="1352"/>
    </row>
    <row r="524">
      <c r="A524" s="1353"/>
      <c r="B524" s="1354"/>
      <c r="C524" s="1360"/>
      <c r="D524" s="1369"/>
      <c r="E524" s="1357"/>
      <c r="F524" s="1358"/>
      <c r="G524" s="1359"/>
      <c r="H524" s="1360"/>
      <c r="I524" s="1361"/>
      <c r="J524" s="1362"/>
      <c r="K524" s="1363"/>
      <c r="L524" s="1364"/>
    </row>
    <row r="525">
      <c r="A525" s="1346"/>
      <c r="B525" s="1351"/>
      <c r="C525" s="1351"/>
      <c r="D525" s="1351"/>
      <c r="E525" s="1351"/>
      <c r="F525" s="1351"/>
      <c r="G525" s="1351"/>
      <c r="H525" s="1351"/>
      <c r="I525" s="1351"/>
      <c r="J525" s="1351"/>
      <c r="K525" s="1347"/>
      <c r="L525" s="1352"/>
    </row>
    <row r="526">
      <c r="A526" s="1353"/>
      <c r="B526" s="1354"/>
      <c r="C526" s="1360"/>
      <c r="D526" s="1369"/>
      <c r="E526" s="1357"/>
      <c r="F526" s="1358"/>
      <c r="G526" s="1359"/>
      <c r="H526" s="1360"/>
      <c r="I526" s="1361"/>
      <c r="J526" s="1362"/>
      <c r="K526" s="1363"/>
      <c r="L526" s="1364"/>
    </row>
    <row r="527">
      <c r="A527" s="1346"/>
      <c r="B527" s="1351"/>
      <c r="C527" s="1351"/>
      <c r="D527" s="1351"/>
      <c r="E527" s="1351"/>
      <c r="F527" s="1351"/>
      <c r="G527" s="1351"/>
      <c r="H527" s="1351"/>
      <c r="I527" s="1351"/>
      <c r="J527" s="1351"/>
      <c r="K527" s="1347"/>
      <c r="L527" s="1352"/>
    </row>
    <row r="528">
      <c r="A528" s="1353"/>
      <c r="B528" s="1354"/>
      <c r="C528" s="1360"/>
      <c r="D528" s="1369"/>
      <c r="E528" s="1357"/>
      <c r="F528" s="1358"/>
      <c r="G528" s="1359"/>
      <c r="H528" s="1360"/>
      <c r="I528" s="1361"/>
      <c r="J528" s="1362"/>
      <c r="K528" s="1363"/>
      <c r="L528" s="1364"/>
    </row>
    <row r="529">
      <c r="A529" s="1346"/>
      <c r="B529" s="1351"/>
      <c r="C529" s="1351"/>
      <c r="D529" s="1351"/>
      <c r="E529" s="1351"/>
      <c r="F529" s="1351"/>
      <c r="G529" s="1351"/>
      <c r="H529" s="1351"/>
      <c r="I529" s="1351"/>
      <c r="J529" s="1351"/>
      <c r="K529" s="1347"/>
      <c r="L529" s="1352"/>
    </row>
    <row r="530">
      <c r="A530" s="1353"/>
      <c r="B530" s="1354"/>
      <c r="C530" s="1360"/>
      <c r="D530" s="1369"/>
      <c r="E530" s="1357"/>
      <c r="F530" s="1358"/>
      <c r="G530" s="1359"/>
      <c r="H530" s="1360"/>
      <c r="I530" s="1361"/>
      <c r="J530" s="1362"/>
      <c r="K530" s="1363"/>
      <c r="L530" s="1364"/>
    </row>
    <row r="531">
      <c r="A531" s="1346"/>
      <c r="B531" s="1351"/>
      <c r="C531" s="1351"/>
      <c r="D531" s="1351"/>
      <c r="E531" s="1351"/>
      <c r="F531" s="1351"/>
      <c r="G531" s="1351"/>
      <c r="H531" s="1351"/>
      <c r="I531" s="1351"/>
      <c r="J531" s="1351"/>
      <c r="K531" s="1347"/>
      <c r="L531" s="1352"/>
    </row>
    <row r="532">
      <c r="A532" s="1353"/>
      <c r="B532" s="1354"/>
      <c r="C532" s="1360"/>
      <c r="D532" s="1369"/>
      <c r="E532" s="1357"/>
      <c r="F532" s="1358"/>
      <c r="G532" s="1359"/>
      <c r="H532" s="1360"/>
      <c r="I532" s="1361"/>
      <c r="J532" s="1362"/>
      <c r="K532" s="1363"/>
      <c r="L532" s="1364"/>
    </row>
    <row r="533">
      <c r="A533" s="1346"/>
      <c r="B533" s="1351"/>
      <c r="C533" s="1351"/>
      <c r="D533" s="1351"/>
      <c r="E533" s="1351"/>
      <c r="F533" s="1351"/>
      <c r="G533" s="1351"/>
      <c r="H533" s="1351"/>
      <c r="I533" s="1351"/>
      <c r="J533" s="1351"/>
      <c r="K533" s="1347"/>
      <c r="L533" s="1352"/>
    </row>
    <row r="534">
      <c r="A534" s="1353"/>
      <c r="B534" s="1354"/>
      <c r="C534" s="1360"/>
      <c r="D534" s="1369"/>
      <c r="E534" s="1357"/>
      <c r="F534" s="1358"/>
      <c r="G534" s="1359"/>
      <c r="H534" s="1360"/>
      <c r="I534" s="1361"/>
      <c r="J534" s="1362"/>
      <c r="K534" s="1363"/>
      <c r="L534" s="1364"/>
    </row>
    <row r="535">
      <c r="A535" s="1346"/>
      <c r="B535" s="1351"/>
      <c r="C535" s="1351"/>
      <c r="D535" s="1351"/>
      <c r="E535" s="1351"/>
      <c r="F535" s="1351"/>
      <c r="G535" s="1351"/>
      <c r="H535" s="1351"/>
      <c r="I535" s="1351"/>
      <c r="J535" s="1351"/>
      <c r="K535" s="1347"/>
      <c r="L535" s="1352"/>
    </row>
    <row r="536">
      <c r="A536" s="1353"/>
      <c r="B536" s="1354"/>
      <c r="C536" s="1360"/>
      <c r="D536" s="1369"/>
      <c r="E536" s="1357"/>
      <c r="F536" s="1358"/>
      <c r="G536" s="1359"/>
      <c r="H536" s="1360"/>
      <c r="I536" s="1361"/>
      <c r="J536" s="1362"/>
      <c r="K536" s="1363"/>
      <c r="L536" s="1364"/>
    </row>
    <row r="537">
      <c r="A537" s="1346"/>
      <c r="B537" s="1351"/>
      <c r="C537" s="1351"/>
      <c r="D537" s="1351"/>
      <c r="E537" s="1351"/>
      <c r="F537" s="1351"/>
      <c r="G537" s="1351"/>
      <c r="H537" s="1351"/>
      <c r="I537" s="1351"/>
      <c r="J537" s="1351"/>
      <c r="K537" s="1347"/>
      <c r="L537" s="1352"/>
    </row>
    <row r="538">
      <c r="A538" s="1353"/>
      <c r="B538" s="1354"/>
      <c r="C538" s="1360"/>
      <c r="D538" s="1369"/>
      <c r="E538" s="1357"/>
      <c r="F538" s="1358"/>
      <c r="G538" s="1359"/>
      <c r="H538" s="1360"/>
      <c r="I538" s="1361"/>
      <c r="J538" s="1362"/>
      <c r="K538" s="1363"/>
      <c r="L538" s="1364"/>
    </row>
    <row r="539">
      <c r="A539" s="1346"/>
      <c r="B539" s="1351"/>
      <c r="C539" s="1351"/>
      <c r="D539" s="1351"/>
      <c r="E539" s="1351"/>
      <c r="F539" s="1351"/>
      <c r="G539" s="1351"/>
      <c r="H539" s="1351"/>
      <c r="I539" s="1351"/>
      <c r="J539" s="1351"/>
      <c r="K539" s="1347"/>
      <c r="L539" s="1352"/>
    </row>
    <row r="540">
      <c r="A540" s="1353"/>
      <c r="B540" s="1354"/>
      <c r="C540" s="1360"/>
      <c r="D540" s="1369"/>
      <c r="E540" s="1357"/>
      <c r="F540" s="1358"/>
      <c r="G540" s="1359"/>
      <c r="H540" s="1360"/>
      <c r="I540" s="1361"/>
      <c r="J540" s="1362"/>
      <c r="K540" s="1363"/>
      <c r="L540" s="1364"/>
    </row>
    <row r="541">
      <c r="A541" s="1346"/>
      <c r="B541" s="1351"/>
      <c r="C541" s="1351"/>
      <c r="D541" s="1351"/>
      <c r="E541" s="1351"/>
      <c r="F541" s="1351"/>
      <c r="G541" s="1351"/>
      <c r="H541" s="1351"/>
      <c r="I541" s="1351"/>
      <c r="J541" s="1351"/>
      <c r="K541" s="1347"/>
      <c r="L541" s="1352"/>
    </row>
    <row r="542">
      <c r="A542" s="1353"/>
      <c r="B542" s="1354"/>
      <c r="C542" s="1360"/>
      <c r="D542" s="1369"/>
      <c r="E542" s="1357"/>
      <c r="F542" s="1358"/>
      <c r="G542" s="1359"/>
      <c r="H542" s="1360"/>
      <c r="I542" s="1361"/>
      <c r="J542" s="1362"/>
      <c r="K542" s="1363"/>
      <c r="L542" s="1364"/>
    </row>
    <row r="543">
      <c r="A543" s="1346"/>
      <c r="B543" s="1351"/>
      <c r="C543" s="1351"/>
      <c r="D543" s="1351"/>
      <c r="E543" s="1351"/>
      <c r="F543" s="1351"/>
      <c r="G543" s="1351"/>
      <c r="H543" s="1351"/>
      <c r="I543" s="1351"/>
      <c r="J543" s="1351"/>
      <c r="K543" s="1347"/>
      <c r="L543" s="1352"/>
    </row>
    <row r="544">
      <c r="A544" s="1353"/>
      <c r="B544" s="1354"/>
      <c r="C544" s="1360"/>
      <c r="D544" s="1369"/>
      <c r="E544" s="1357"/>
      <c r="F544" s="1358"/>
      <c r="G544" s="1359"/>
      <c r="H544" s="1360"/>
      <c r="I544" s="1361"/>
      <c r="J544" s="1362"/>
      <c r="K544" s="1363"/>
      <c r="L544" s="1364"/>
    </row>
    <row r="545">
      <c r="A545" s="1346"/>
      <c r="B545" s="1351"/>
      <c r="C545" s="1351"/>
      <c r="D545" s="1351"/>
      <c r="E545" s="1351"/>
      <c r="F545" s="1351"/>
      <c r="G545" s="1351"/>
      <c r="H545" s="1351"/>
      <c r="I545" s="1351"/>
      <c r="J545" s="1351"/>
      <c r="K545" s="1347"/>
      <c r="L545" s="1352"/>
    </row>
    <row r="546">
      <c r="A546" s="1353"/>
      <c r="B546" s="1354"/>
      <c r="C546" s="1360"/>
      <c r="D546" s="1369"/>
      <c r="E546" s="1357"/>
      <c r="F546" s="1358"/>
      <c r="G546" s="1359"/>
      <c r="H546" s="1360"/>
      <c r="I546" s="1361"/>
      <c r="J546" s="1362"/>
      <c r="K546" s="1363"/>
      <c r="L546" s="1364"/>
    </row>
    <row r="547">
      <c r="A547" s="1346"/>
      <c r="B547" s="1351"/>
      <c r="C547" s="1351"/>
      <c r="D547" s="1351"/>
      <c r="E547" s="1351"/>
      <c r="F547" s="1351"/>
      <c r="G547" s="1351"/>
      <c r="H547" s="1351"/>
      <c r="I547" s="1351"/>
      <c r="J547" s="1351"/>
      <c r="K547" s="1347"/>
      <c r="L547" s="1352"/>
    </row>
    <row r="548">
      <c r="A548" s="1353"/>
      <c r="B548" s="1354"/>
      <c r="C548" s="1360"/>
      <c r="D548" s="1369"/>
      <c r="E548" s="1357"/>
      <c r="F548" s="1358"/>
      <c r="G548" s="1359"/>
      <c r="H548" s="1360"/>
      <c r="I548" s="1361"/>
      <c r="J548" s="1362"/>
      <c r="K548" s="1363"/>
      <c r="L548" s="1364"/>
    </row>
    <row r="549">
      <c r="A549" s="1346"/>
      <c r="B549" s="1351"/>
      <c r="C549" s="1351"/>
      <c r="D549" s="1351"/>
      <c r="E549" s="1351"/>
      <c r="F549" s="1351"/>
      <c r="G549" s="1351"/>
      <c r="H549" s="1351"/>
      <c r="I549" s="1351"/>
      <c r="J549" s="1351"/>
      <c r="K549" s="1347"/>
      <c r="L549" s="1352"/>
    </row>
    <row r="550">
      <c r="A550" s="1353"/>
      <c r="B550" s="1354"/>
      <c r="C550" s="1360"/>
      <c r="D550" s="1369"/>
      <c r="E550" s="1357"/>
      <c r="F550" s="1358"/>
      <c r="G550" s="1359"/>
      <c r="H550" s="1360"/>
      <c r="I550" s="1361"/>
      <c r="J550" s="1362"/>
      <c r="K550" s="1363"/>
      <c r="L550" s="1364"/>
    </row>
    <row r="551">
      <c r="A551" s="1346"/>
      <c r="B551" s="1351"/>
      <c r="C551" s="1351"/>
      <c r="D551" s="1351"/>
      <c r="E551" s="1351"/>
      <c r="F551" s="1351"/>
      <c r="G551" s="1351"/>
      <c r="H551" s="1351"/>
      <c r="I551" s="1351"/>
      <c r="J551" s="1351"/>
      <c r="K551" s="1347"/>
      <c r="L551" s="1352"/>
    </row>
    <row r="552">
      <c r="A552" s="1353"/>
      <c r="B552" s="1354"/>
      <c r="C552" s="1360"/>
      <c r="D552" s="1369"/>
      <c r="E552" s="1357"/>
      <c r="F552" s="1358"/>
      <c r="G552" s="1359"/>
      <c r="H552" s="1360"/>
      <c r="I552" s="1361"/>
      <c r="J552" s="1362"/>
      <c r="K552" s="1363"/>
      <c r="L552" s="1364"/>
    </row>
    <row r="553">
      <c r="A553" s="1346"/>
      <c r="B553" s="1351"/>
      <c r="C553" s="1351"/>
      <c r="D553" s="1351"/>
      <c r="E553" s="1351"/>
      <c r="F553" s="1351"/>
      <c r="G553" s="1351"/>
      <c r="H553" s="1351"/>
      <c r="I553" s="1351"/>
      <c r="J553" s="1351"/>
      <c r="K553" s="1347"/>
      <c r="L553" s="1352"/>
    </row>
    <row r="554">
      <c r="A554" s="1353"/>
      <c r="B554" s="1354"/>
      <c r="C554" s="1360"/>
      <c r="D554" s="1369"/>
      <c r="E554" s="1357"/>
      <c r="F554" s="1358"/>
      <c r="G554" s="1359"/>
      <c r="H554" s="1360"/>
      <c r="I554" s="1361"/>
      <c r="J554" s="1362"/>
      <c r="K554" s="1363"/>
      <c r="L554" s="1364"/>
    </row>
    <row r="555">
      <c r="A555" s="1346"/>
      <c r="B555" s="1351"/>
      <c r="C555" s="1351"/>
      <c r="D555" s="1351"/>
      <c r="E555" s="1351"/>
      <c r="F555" s="1351"/>
      <c r="G555" s="1351"/>
      <c r="H555" s="1351"/>
      <c r="I555" s="1351"/>
      <c r="J555" s="1351"/>
      <c r="K555" s="1347"/>
      <c r="L555" s="1352"/>
    </row>
    <row r="556">
      <c r="A556" s="1353"/>
      <c r="B556" s="1354"/>
      <c r="C556" s="1360"/>
      <c r="D556" s="1369"/>
      <c r="E556" s="1357"/>
      <c r="F556" s="1358"/>
      <c r="G556" s="1359"/>
      <c r="H556" s="1360"/>
      <c r="I556" s="1361"/>
      <c r="J556" s="1362"/>
      <c r="K556" s="1363"/>
      <c r="L556" s="1364"/>
    </row>
    <row r="557">
      <c r="A557" s="1346"/>
      <c r="B557" s="1351"/>
      <c r="C557" s="1351"/>
      <c r="D557" s="1351"/>
      <c r="E557" s="1351"/>
      <c r="F557" s="1351"/>
      <c r="G557" s="1351"/>
      <c r="H557" s="1351"/>
      <c r="I557" s="1351"/>
      <c r="J557" s="1351"/>
      <c r="K557" s="1347"/>
      <c r="L557" s="1352"/>
    </row>
    <row r="558">
      <c r="A558" s="1353"/>
      <c r="B558" s="1354"/>
      <c r="C558" s="1360"/>
      <c r="D558" s="1369"/>
      <c r="E558" s="1357"/>
      <c r="F558" s="1358"/>
      <c r="G558" s="1359"/>
      <c r="H558" s="1360"/>
      <c r="I558" s="1361"/>
      <c r="J558" s="1362"/>
      <c r="K558" s="1363"/>
      <c r="L558" s="1364"/>
    </row>
    <row r="559">
      <c r="A559" s="1346"/>
      <c r="B559" s="1351"/>
      <c r="C559" s="1351"/>
      <c r="D559" s="1351"/>
      <c r="E559" s="1351"/>
      <c r="F559" s="1351"/>
      <c r="G559" s="1351"/>
      <c r="H559" s="1351"/>
      <c r="I559" s="1351"/>
      <c r="J559" s="1351"/>
      <c r="K559" s="1347"/>
      <c r="L559" s="1352"/>
    </row>
    <row r="560">
      <c r="A560" s="1353"/>
      <c r="B560" s="1354"/>
      <c r="C560" s="1360"/>
      <c r="D560" s="1369"/>
      <c r="E560" s="1357"/>
      <c r="F560" s="1358"/>
      <c r="G560" s="1359"/>
      <c r="H560" s="1360"/>
      <c r="I560" s="1361"/>
      <c r="J560" s="1362"/>
      <c r="K560" s="1363"/>
      <c r="L560" s="1364"/>
    </row>
    <row r="561">
      <c r="A561" s="1346"/>
      <c r="B561" s="1351"/>
      <c r="C561" s="1351"/>
      <c r="D561" s="1351"/>
      <c r="E561" s="1351"/>
      <c r="F561" s="1351"/>
      <c r="G561" s="1351"/>
      <c r="H561" s="1351"/>
      <c r="I561" s="1351"/>
      <c r="J561" s="1351"/>
      <c r="K561" s="1347"/>
      <c r="L561" s="1352"/>
    </row>
    <row r="562">
      <c r="A562" s="1353"/>
      <c r="B562" s="1354"/>
      <c r="C562" s="1360"/>
      <c r="D562" s="1369"/>
      <c r="E562" s="1357"/>
      <c r="F562" s="1358"/>
      <c r="G562" s="1359"/>
      <c r="H562" s="1360"/>
      <c r="I562" s="1361"/>
      <c r="J562" s="1362"/>
      <c r="K562" s="1363"/>
      <c r="L562" s="1364"/>
    </row>
    <row r="563">
      <c r="A563" s="1346"/>
      <c r="B563" s="1351"/>
      <c r="C563" s="1351"/>
      <c r="D563" s="1351"/>
      <c r="E563" s="1351"/>
      <c r="F563" s="1351"/>
      <c r="G563" s="1351"/>
      <c r="H563" s="1351"/>
      <c r="I563" s="1351"/>
      <c r="J563" s="1351"/>
      <c r="K563" s="1347"/>
      <c r="L563" s="1352"/>
    </row>
    <row r="564">
      <c r="A564" s="1353"/>
      <c r="B564" s="1354"/>
      <c r="C564" s="1360"/>
      <c r="D564" s="1369"/>
      <c r="E564" s="1357"/>
      <c r="F564" s="1358"/>
      <c r="G564" s="1359"/>
      <c r="H564" s="1360"/>
      <c r="I564" s="1361"/>
      <c r="J564" s="1362"/>
      <c r="K564" s="1363"/>
      <c r="L564" s="1364"/>
    </row>
    <row r="565">
      <c r="A565" s="1346"/>
      <c r="B565" s="1351"/>
      <c r="C565" s="1351"/>
      <c r="D565" s="1351"/>
      <c r="E565" s="1351"/>
      <c r="F565" s="1351"/>
      <c r="G565" s="1351"/>
      <c r="H565" s="1351"/>
      <c r="I565" s="1351"/>
      <c r="J565" s="1351"/>
      <c r="K565" s="1347"/>
      <c r="L565" s="1352"/>
    </row>
    <row r="566">
      <c r="A566" s="1353"/>
      <c r="B566" s="1354"/>
      <c r="C566" s="1360"/>
      <c r="D566" s="1369"/>
      <c r="E566" s="1357"/>
      <c r="F566" s="1358"/>
      <c r="G566" s="1359"/>
      <c r="H566" s="1360"/>
      <c r="I566" s="1361"/>
      <c r="J566" s="1362"/>
      <c r="K566" s="1363"/>
      <c r="L566" s="1364"/>
    </row>
    <row r="567">
      <c r="A567" s="1346"/>
      <c r="B567" s="1351"/>
      <c r="C567" s="1351"/>
      <c r="D567" s="1351"/>
      <c r="E567" s="1351"/>
      <c r="F567" s="1351"/>
      <c r="G567" s="1351"/>
      <c r="H567" s="1351"/>
      <c r="I567" s="1351"/>
      <c r="J567" s="1351"/>
      <c r="K567" s="1347"/>
      <c r="L567" s="1352"/>
    </row>
    <row r="568">
      <c r="A568" s="1353"/>
      <c r="B568" s="1354"/>
      <c r="C568" s="1360"/>
      <c r="D568" s="1369"/>
      <c r="E568" s="1357"/>
      <c r="F568" s="1358"/>
      <c r="G568" s="1359"/>
      <c r="H568" s="1360"/>
      <c r="I568" s="1361"/>
      <c r="J568" s="1362"/>
      <c r="K568" s="1363"/>
      <c r="L568" s="1364"/>
    </row>
    <row r="569">
      <c r="A569" s="1346"/>
      <c r="B569" s="1351"/>
      <c r="C569" s="1351"/>
      <c r="D569" s="1351"/>
      <c r="E569" s="1351"/>
      <c r="F569" s="1351"/>
      <c r="G569" s="1351"/>
      <c r="H569" s="1351"/>
      <c r="I569" s="1351"/>
      <c r="J569" s="1351"/>
      <c r="K569" s="1347"/>
      <c r="L569" s="1352"/>
    </row>
    <row r="570">
      <c r="A570" s="1353"/>
      <c r="B570" s="1354"/>
      <c r="C570" s="1360"/>
      <c r="D570" s="1369"/>
      <c r="E570" s="1357"/>
      <c r="F570" s="1358"/>
      <c r="G570" s="1359"/>
      <c r="H570" s="1360"/>
      <c r="I570" s="1361"/>
      <c r="J570" s="1362"/>
      <c r="K570" s="1363"/>
      <c r="L570" s="1364"/>
    </row>
    <row r="571">
      <c r="A571" s="1346"/>
      <c r="B571" s="1351"/>
      <c r="C571" s="1351"/>
      <c r="D571" s="1351"/>
      <c r="E571" s="1351"/>
      <c r="F571" s="1351"/>
      <c r="G571" s="1351"/>
      <c r="H571" s="1351"/>
      <c r="I571" s="1351"/>
      <c r="J571" s="1351"/>
      <c r="K571" s="1347"/>
      <c r="L571" s="1352"/>
    </row>
    <row r="572">
      <c r="A572" s="1353"/>
      <c r="B572" s="1354"/>
      <c r="C572" s="1360"/>
      <c r="D572" s="1369"/>
      <c r="E572" s="1357"/>
      <c r="F572" s="1358"/>
      <c r="G572" s="1359"/>
      <c r="H572" s="1360"/>
      <c r="I572" s="1361"/>
      <c r="J572" s="1362"/>
      <c r="K572" s="1363"/>
      <c r="L572" s="1364"/>
    </row>
    <row r="573">
      <c r="A573" s="1346"/>
      <c r="B573" s="1351"/>
      <c r="C573" s="1351"/>
      <c r="D573" s="1351"/>
      <c r="E573" s="1351"/>
      <c r="F573" s="1351"/>
      <c r="G573" s="1351"/>
      <c r="H573" s="1351"/>
      <c r="I573" s="1351"/>
      <c r="J573" s="1351"/>
      <c r="K573" s="1347"/>
      <c r="L573" s="1352"/>
    </row>
    <row r="574">
      <c r="A574" s="1353"/>
      <c r="B574" s="1354"/>
      <c r="C574" s="1360"/>
      <c r="D574" s="1369"/>
      <c r="E574" s="1357"/>
      <c r="F574" s="1358"/>
      <c r="G574" s="1359"/>
      <c r="H574" s="1360"/>
      <c r="I574" s="1361"/>
      <c r="J574" s="1362"/>
      <c r="K574" s="1363"/>
      <c r="L574" s="1364"/>
    </row>
    <row r="575">
      <c r="A575" s="1346"/>
      <c r="B575" s="1351"/>
      <c r="C575" s="1351"/>
      <c r="D575" s="1351"/>
      <c r="E575" s="1351"/>
      <c r="F575" s="1351"/>
      <c r="G575" s="1351"/>
      <c r="H575" s="1351"/>
      <c r="I575" s="1351"/>
      <c r="J575" s="1351"/>
      <c r="K575" s="1347"/>
      <c r="L575" s="1352"/>
    </row>
    <row r="576">
      <c r="A576" s="1353"/>
      <c r="B576" s="1354"/>
      <c r="C576" s="1360"/>
      <c r="D576" s="1369"/>
      <c r="E576" s="1357"/>
      <c r="F576" s="1358"/>
      <c r="G576" s="1359"/>
      <c r="H576" s="1360"/>
      <c r="I576" s="1361"/>
      <c r="J576" s="1362"/>
      <c r="K576" s="1363"/>
      <c r="L576" s="1364"/>
    </row>
    <row r="577">
      <c r="A577" s="1346"/>
      <c r="B577" s="1351"/>
      <c r="C577" s="1351"/>
      <c r="D577" s="1351"/>
      <c r="E577" s="1351"/>
      <c r="F577" s="1351"/>
      <c r="G577" s="1351"/>
      <c r="H577" s="1351"/>
      <c r="I577" s="1351"/>
      <c r="J577" s="1351"/>
      <c r="K577" s="1347"/>
      <c r="L577" s="1352"/>
    </row>
    <row r="578">
      <c r="A578" s="1353"/>
      <c r="B578" s="1354"/>
      <c r="C578" s="1360"/>
      <c r="D578" s="1369"/>
      <c r="E578" s="1357"/>
      <c r="F578" s="1358"/>
      <c r="G578" s="1359"/>
      <c r="H578" s="1360"/>
      <c r="I578" s="1361"/>
      <c r="J578" s="1362"/>
      <c r="K578" s="1363"/>
      <c r="L578" s="1364"/>
    </row>
    <row r="579">
      <c r="A579" s="1346"/>
      <c r="B579" s="1351"/>
      <c r="C579" s="1351"/>
      <c r="D579" s="1351"/>
      <c r="E579" s="1351"/>
      <c r="F579" s="1351"/>
      <c r="G579" s="1351"/>
      <c r="H579" s="1351"/>
      <c r="I579" s="1351"/>
      <c r="J579" s="1351"/>
      <c r="K579" s="1347"/>
      <c r="L579" s="1352"/>
    </row>
    <row r="580">
      <c r="A580" s="1353"/>
      <c r="B580" s="1354"/>
      <c r="C580" s="1360"/>
      <c r="D580" s="1369"/>
      <c r="E580" s="1357"/>
      <c r="F580" s="1358"/>
      <c r="G580" s="1359"/>
      <c r="H580" s="1360"/>
      <c r="I580" s="1361"/>
      <c r="J580" s="1362"/>
      <c r="K580" s="1363"/>
      <c r="L580" s="1364"/>
    </row>
    <row r="581">
      <c r="A581" s="1346"/>
      <c r="B581" s="1351"/>
      <c r="C581" s="1351"/>
      <c r="D581" s="1351"/>
      <c r="E581" s="1351"/>
      <c r="F581" s="1351"/>
      <c r="G581" s="1351"/>
      <c r="H581" s="1351"/>
      <c r="I581" s="1351"/>
      <c r="J581" s="1351"/>
      <c r="K581" s="1347"/>
      <c r="L581" s="1352"/>
    </row>
    <row r="582">
      <c r="A582" s="1353"/>
      <c r="B582" s="1354"/>
      <c r="C582" s="1360"/>
      <c r="D582" s="1369"/>
      <c r="E582" s="1357"/>
      <c r="F582" s="1358"/>
      <c r="G582" s="1359"/>
      <c r="H582" s="1360"/>
      <c r="I582" s="1361"/>
      <c r="J582" s="1362"/>
      <c r="K582" s="1363"/>
      <c r="L582" s="1364"/>
    </row>
    <row r="583">
      <c r="A583" s="1346"/>
      <c r="B583" s="1351"/>
      <c r="C583" s="1351"/>
      <c r="D583" s="1351"/>
      <c r="E583" s="1351"/>
      <c r="F583" s="1351"/>
      <c r="G583" s="1351"/>
      <c r="H583" s="1351"/>
      <c r="I583" s="1351"/>
      <c r="J583" s="1351"/>
      <c r="K583" s="1347"/>
      <c r="L583" s="1352"/>
    </row>
    <row r="584">
      <c r="A584" s="1353"/>
      <c r="B584" s="1354"/>
      <c r="C584" s="1360"/>
      <c r="D584" s="1369"/>
      <c r="E584" s="1357"/>
      <c r="F584" s="1358"/>
      <c r="G584" s="1359"/>
      <c r="H584" s="1360"/>
      <c r="I584" s="1361"/>
      <c r="J584" s="1362"/>
      <c r="K584" s="1363"/>
      <c r="L584" s="1364"/>
    </row>
    <row r="585">
      <c r="A585" s="1346"/>
      <c r="B585" s="1351"/>
      <c r="C585" s="1351"/>
      <c r="D585" s="1351"/>
      <c r="E585" s="1351"/>
      <c r="F585" s="1351"/>
      <c r="G585" s="1351"/>
      <c r="H585" s="1351"/>
      <c r="I585" s="1351"/>
      <c r="J585" s="1351"/>
      <c r="K585" s="1347"/>
      <c r="L585" s="1352"/>
    </row>
    <row r="586">
      <c r="A586" s="1353"/>
      <c r="B586" s="1354"/>
      <c r="C586" s="1360"/>
      <c r="D586" s="1369"/>
      <c r="E586" s="1357"/>
      <c r="F586" s="1358"/>
      <c r="G586" s="1359"/>
      <c r="H586" s="1360"/>
      <c r="I586" s="1361"/>
      <c r="J586" s="1362"/>
      <c r="K586" s="1363"/>
      <c r="L586" s="1364"/>
    </row>
    <row r="587">
      <c r="A587" s="1346"/>
      <c r="B587" s="1351"/>
      <c r="C587" s="1351"/>
      <c r="D587" s="1351"/>
      <c r="E587" s="1351"/>
      <c r="F587" s="1351"/>
      <c r="G587" s="1351"/>
      <c r="H587" s="1351"/>
      <c r="I587" s="1351"/>
      <c r="J587" s="1351"/>
      <c r="K587" s="1347"/>
      <c r="L587" s="1352"/>
    </row>
    <row r="588">
      <c r="A588" s="1353"/>
      <c r="B588" s="1354"/>
      <c r="C588" s="1360"/>
      <c r="D588" s="1369"/>
      <c r="E588" s="1357"/>
      <c r="F588" s="1358"/>
      <c r="G588" s="1359"/>
      <c r="H588" s="1360"/>
      <c r="I588" s="1361"/>
      <c r="J588" s="1362"/>
      <c r="K588" s="1363"/>
      <c r="L588" s="1364"/>
    </row>
    <row r="589">
      <c r="A589" s="1346"/>
      <c r="B589" s="1351"/>
      <c r="C589" s="1351"/>
      <c r="D589" s="1351"/>
      <c r="E589" s="1351"/>
      <c r="F589" s="1351"/>
      <c r="G589" s="1351"/>
      <c r="H589" s="1351"/>
      <c r="I589" s="1351"/>
      <c r="J589" s="1351"/>
      <c r="K589" s="1347"/>
      <c r="L589" s="1352"/>
    </row>
    <row r="590">
      <c r="A590" s="1353"/>
      <c r="B590" s="1354"/>
      <c r="C590" s="1360"/>
      <c r="D590" s="1369"/>
      <c r="E590" s="1357"/>
      <c r="F590" s="1358"/>
      <c r="G590" s="1359"/>
      <c r="H590" s="1360"/>
      <c r="I590" s="1361"/>
      <c r="J590" s="1362"/>
      <c r="K590" s="1363"/>
      <c r="L590" s="1364"/>
    </row>
    <row r="591">
      <c r="A591" s="1346"/>
      <c r="B591" s="1351"/>
      <c r="C591" s="1351"/>
      <c r="D591" s="1351"/>
      <c r="E591" s="1351"/>
      <c r="F591" s="1351"/>
      <c r="G591" s="1351"/>
      <c r="H591" s="1351"/>
      <c r="I591" s="1351"/>
      <c r="J591" s="1351"/>
      <c r="K591" s="1347"/>
      <c r="L591" s="1352"/>
    </row>
    <row r="592">
      <c r="A592" s="1353"/>
      <c r="B592" s="1354"/>
      <c r="C592" s="1360"/>
      <c r="D592" s="1369"/>
      <c r="E592" s="1357"/>
      <c r="F592" s="1358"/>
      <c r="G592" s="1359"/>
      <c r="H592" s="1360"/>
      <c r="I592" s="1361"/>
      <c r="J592" s="1362"/>
      <c r="K592" s="1363"/>
      <c r="L592" s="1364"/>
    </row>
    <row r="593">
      <c r="A593" s="1346"/>
      <c r="B593" s="1351"/>
      <c r="C593" s="1351"/>
      <c r="D593" s="1351"/>
      <c r="E593" s="1351"/>
      <c r="F593" s="1351"/>
      <c r="G593" s="1351"/>
      <c r="H593" s="1351"/>
      <c r="I593" s="1351"/>
      <c r="J593" s="1351"/>
      <c r="K593" s="1347"/>
      <c r="L593" s="1352"/>
    </row>
    <row r="594">
      <c r="A594" s="1353"/>
      <c r="B594" s="1354"/>
      <c r="C594" s="1360"/>
      <c r="D594" s="1369"/>
      <c r="E594" s="1357"/>
      <c r="F594" s="1358"/>
      <c r="G594" s="1359"/>
      <c r="H594" s="1360"/>
      <c r="I594" s="1361"/>
      <c r="J594" s="1362"/>
      <c r="K594" s="1363"/>
      <c r="L594" s="1364"/>
    </row>
    <row r="595">
      <c r="A595" s="1346"/>
      <c r="B595" s="1351"/>
      <c r="C595" s="1351"/>
      <c r="D595" s="1351"/>
      <c r="E595" s="1351"/>
      <c r="F595" s="1351"/>
      <c r="G595" s="1351"/>
      <c r="H595" s="1351"/>
      <c r="I595" s="1351"/>
      <c r="J595" s="1351"/>
      <c r="K595" s="1347"/>
      <c r="L595" s="1352"/>
    </row>
    <row r="596">
      <c r="A596" s="1353"/>
      <c r="B596" s="1354"/>
      <c r="C596" s="1360"/>
      <c r="D596" s="1369"/>
      <c r="E596" s="1357"/>
      <c r="F596" s="1358"/>
      <c r="G596" s="1359"/>
      <c r="H596" s="1360"/>
      <c r="I596" s="1361"/>
      <c r="J596" s="1362"/>
      <c r="K596" s="1363"/>
      <c r="L596" s="1364"/>
    </row>
    <row r="597">
      <c r="A597" s="1346"/>
      <c r="B597" s="1351"/>
      <c r="C597" s="1351"/>
      <c r="D597" s="1351"/>
      <c r="E597" s="1351"/>
      <c r="F597" s="1351"/>
      <c r="G597" s="1351"/>
      <c r="H597" s="1351"/>
      <c r="I597" s="1351"/>
      <c r="J597" s="1351"/>
      <c r="K597" s="1347"/>
      <c r="L597" s="1352"/>
    </row>
    <row r="598">
      <c r="A598" s="1353"/>
      <c r="B598" s="1354"/>
      <c r="C598" s="1360"/>
      <c r="D598" s="1369"/>
      <c r="E598" s="1357"/>
      <c r="F598" s="1358"/>
      <c r="G598" s="1359"/>
      <c r="H598" s="1360"/>
      <c r="I598" s="1361"/>
      <c r="J598" s="1362"/>
      <c r="K598" s="1363"/>
      <c r="L598" s="1364"/>
    </row>
    <row r="599">
      <c r="A599" s="1346"/>
      <c r="B599" s="1351"/>
      <c r="C599" s="1351"/>
      <c r="D599" s="1351"/>
      <c r="E599" s="1351"/>
      <c r="F599" s="1351"/>
      <c r="G599" s="1351"/>
      <c r="H599" s="1351"/>
      <c r="I599" s="1351"/>
      <c r="J599" s="1351"/>
      <c r="K599" s="1347"/>
      <c r="L599" s="1352"/>
    </row>
    <row r="600">
      <c r="A600" s="1353"/>
      <c r="B600" s="1354"/>
      <c r="C600" s="1360"/>
      <c r="D600" s="1369"/>
      <c r="E600" s="1357"/>
      <c r="F600" s="1358"/>
      <c r="G600" s="1359"/>
      <c r="H600" s="1360"/>
      <c r="I600" s="1361"/>
      <c r="J600" s="1362"/>
      <c r="K600" s="1363"/>
      <c r="L600" s="1364"/>
    </row>
    <row r="601">
      <c r="A601" s="1346"/>
      <c r="B601" s="1351"/>
      <c r="C601" s="1351"/>
      <c r="D601" s="1351"/>
      <c r="E601" s="1351"/>
      <c r="F601" s="1351"/>
      <c r="G601" s="1351"/>
      <c r="H601" s="1351"/>
      <c r="I601" s="1351"/>
      <c r="J601" s="1351"/>
      <c r="K601" s="1347"/>
      <c r="L601" s="1352"/>
    </row>
    <row r="602">
      <c r="A602" s="1353"/>
      <c r="B602" s="1354"/>
      <c r="C602" s="1360"/>
      <c r="D602" s="1369"/>
      <c r="E602" s="1357"/>
      <c r="F602" s="1358"/>
      <c r="G602" s="1359"/>
      <c r="H602" s="1360"/>
      <c r="I602" s="1361"/>
      <c r="J602" s="1362"/>
      <c r="K602" s="1363"/>
      <c r="L602" s="1364"/>
    </row>
    <row r="603">
      <c r="A603" s="1346"/>
      <c r="B603" s="1351"/>
      <c r="C603" s="1351"/>
      <c r="D603" s="1351"/>
      <c r="E603" s="1351"/>
      <c r="F603" s="1351"/>
      <c r="G603" s="1351"/>
      <c r="H603" s="1351"/>
      <c r="I603" s="1351"/>
      <c r="J603" s="1351"/>
      <c r="K603" s="1347"/>
      <c r="L603" s="1352"/>
    </row>
    <row r="604">
      <c r="A604" s="1353"/>
      <c r="B604" s="1354"/>
      <c r="C604" s="1360"/>
      <c r="D604" s="1369"/>
      <c r="E604" s="1357"/>
      <c r="F604" s="1358"/>
      <c r="G604" s="1359"/>
      <c r="H604" s="1360"/>
      <c r="I604" s="1361"/>
      <c r="J604" s="1362"/>
      <c r="K604" s="1363"/>
      <c r="L604" s="1364"/>
    </row>
    <row r="605">
      <c r="A605" s="1346"/>
      <c r="B605" s="1351"/>
      <c r="C605" s="1351"/>
      <c r="D605" s="1351"/>
      <c r="E605" s="1351"/>
      <c r="F605" s="1351"/>
      <c r="G605" s="1351"/>
      <c r="H605" s="1351"/>
      <c r="I605" s="1351"/>
      <c r="J605" s="1351"/>
      <c r="K605" s="1347"/>
      <c r="L605" s="1352"/>
    </row>
    <row r="606">
      <c r="A606" s="1353"/>
      <c r="B606" s="1354"/>
      <c r="C606" s="1360"/>
      <c r="D606" s="1369"/>
      <c r="E606" s="1357"/>
      <c r="F606" s="1358"/>
      <c r="G606" s="1359"/>
      <c r="H606" s="1360"/>
      <c r="I606" s="1361"/>
      <c r="J606" s="1362"/>
      <c r="K606" s="1363"/>
      <c r="L606" s="1364"/>
    </row>
    <row r="607">
      <c r="A607" s="1346"/>
      <c r="B607" s="1351"/>
      <c r="C607" s="1351"/>
      <c r="D607" s="1351"/>
      <c r="E607" s="1351"/>
      <c r="F607" s="1351"/>
      <c r="G607" s="1351"/>
      <c r="H607" s="1351"/>
      <c r="I607" s="1351"/>
      <c r="J607" s="1351"/>
      <c r="K607" s="1347"/>
      <c r="L607" s="1352"/>
    </row>
    <row r="608">
      <c r="A608" s="1353"/>
      <c r="B608" s="1354"/>
      <c r="C608" s="1360"/>
      <c r="D608" s="1369"/>
      <c r="E608" s="1357"/>
      <c r="F608" s="1358"/>
      <c r="G608" s="1359"/>
      <c r="H608" s="1360"/>
      <c r="I608" s="1361"/>
      <c r="J608" s="1362"/>
      <c r="K608" s="1363"/>
      <c r="L608" s="1364"/>
    </row>
    <row r="609">
      <c r="A609" s="1346"/>
      <c r="B609" s="1351"/>
      <c r="C609" s="1351"/>
      <c r="D609" s="1351"/>
      <c r="E609" s="1351"/>
      <c r="F609" s="1351"/>
      <c r="G609" s="1351"/>
      <c r="H609" s="1351"/>
      <c r="I609" s="1351"/>
      <c r="J609" s="1351"/>
      <c r="K609" s="1347"/>
      <c r="L609" s="1352"/>
    </row>
    <row r="610">
      <c r="A610" s="1353"/>
      <c r="B610" s="1354"/>
      <c r="C610" s="1360"/>
      <c r="D610" s="1369"/>
      <c r="E610" s="1357"/>
      <c r="F610" s="1358"/>
      <c r="G610" s="1359"/>
      <c r="H610" s="1360"/>
      <c r="I610" s="1361"/>
      <c r="J610" s="1362"/>
      <c r="K610" s="1363"/>
      <c r="L610" s="1364"/>
    </row>
    <row r="611">
      <c r="A611" s="1346"/>
      <c r="B611" s="1351"/>
      <c r="C611" s="1351"/>
      <c r="D611" s="1351"/>
      <c r="E611" s="1351"/>
      <c r="F611" s="1351"/>
      <c r="G611" s="1351"/>
      <c r="H611" s="1351"/>
      <c r="I611" s="1351"/>
      <c r="J611" s="1351"/>
      <c r="K611" s="1347"/>
      <c r="L611" s="1352"/>
    </row>
    <row r="612">
      <c r="A612" s="1353"/>
      <c r="B612" s="1354"/>
      <c r="C612" s="1360"/>
      <c r="D612" s="1369"/>
      <c r="E612" s="1357"/>
      <c r="F612" s="1358"/>
      <c r="G612" s="1359"/>
      <c r="H612" s="1360"/>
      <c r="I612" s="1361"/>
      <c r="J612" s="1362"/>
      <c r="K612" s="1363"/>
      <c r="L612" s="1364"/>
    </row>
    <row r="613">
      <c r="A613" s="1346"/>
      <c r="B613" s="1351"/>
      <c r="C613" s="1351"/>
      <c r="D613" s="1351"/>
      <c r="E613" s="1351"/>
      <c r="F613" s="1351"/>
      <c r="G613" s="1351"/>
      <c r="H613" s="1351"/>
      <c r="I613" s="1351"/>
      <c r="J613" s="1351"/>
      <c r="K613" s="1347"/>
      <c r="L613" s="1352"/>
    </row>
    <row r="614">
      <c r="A614" s="1353"/>
      <c r="B614" s="1354"/>
      <c r="C614" s="1360"/>
      <c r="D614" s="1369"/>
      <c r="E614" s="1357"/>
      <c r="F614" s="1358"/>
      <c r="G614" s="1359"/>
      <c r="H614" s="1360"/>
      <c r="I614" s="1361"/>
      <c r="J614" s="1362"/>
      <c r="K614" s="1363"/>
      <c r="L614" s="1364"/>
    </row>
    <row r="615">
      <c r="A615" s="1346"/>
      <c r="B615" s="1351"/>
      <c r="C615" s="1351"/>
      <c r="D615" s="1351"/>
      <c r="E615" s="1351"/>
      <c r="F615" s="1351"/>
      <c r="G615" s="1351"/>
      <c r="H615" s="1351"/>
      <c r="I615" s="1351"/>
      <c r="J615" s="1351"/>
      <c r="K615" s="1347"/>
      <c r="L615" s="1352"/>
    </row>
    <row r="616">
      <c r="A616" s="1353"/>
      <c r="B616" s="1354"/>
      <c r="C616" s="1360"/>
      <c r="D616" s="1369"/>
      <c r="E616" s="1357"/>
      <c r="F616" s="1358"/>
      <c r="G616" s="1359"/>
      <c r="H616" s="1360"/>
      <c r="I616" s="1361"/>
      <c r="J616" s="1362"/>
      <c r="K616" s="1363"/>
      <c r="L616" s="1364"/>
    </row>
    <row r="617">
      <c r="A617" s="1346"/>
      <c r="B617" s="1351"/>
      <c r="C617" s="1351"/>
      <c r="D617" s="1351"/>
      <c r="E617" s="1351"/>
      <c r="F617" s="1351"/>
      <c r="G617" s="1351"/>
      <c r="H617" s="1351"/>
      <c r="I617" s="1351"/>
      <c r="J617" s="1351"/>
      <c r="K617" s="1347"/>
      <c r="L617" s="1352"/>
    </row>
    <row r="618">
      <c r="A618" s="1353"/>
      <c r="B618" s="1354"/>
      <c r="C618" s="1360"/>
      <c r="D618" s="1369"/>
      <c r="E618" s="1357"/>
      <c r="F618" s="1358"/>
      <c r="G618" s="1359"/>
      <c r="H618" s="1360"/>
      <c r="I618" s="1361"/>
      <c r="J618" s="1362"/>
      <c r="K618" s="1363"/>
      <c r="L618" s="1364"/>
    </row>
    <row r="619">
      <c r="A619" s="1346"/>
      <c r="B619" s="1351"/>
      <c r="C619" s="1351"/>
      <c r="D619" s="1351"/>
      <c r="E619" s="1351"/>
      <c r="F619" s="1351"/>
      <c r="G619" s="1351"/>
      <c r="H619" s="1351"/>
      <c r="I619" s="1351"/>
      <c r="J619" s="1351"/>
      <c r="K619" s="1347"/>
      <c r="L619" s="1352"/>
    </row>
    <row r="620">
      <c r="A620" s="1353"/>
      <c r="B620" s="1354"/>
      <c r="C620" s="1360"/>
      <c r="D620" s="1369"/>
      <c r="E620" s="1357"/>
      <c r="F620" s="1358"/>
      <c r="G620" s="1359"/>
      <c r="H620" s="1360"/>
      <c r="I620" s="1361"/>
      <c r="J620" s="1362"/>
      <c r="K620" s="1363"/>
      <c r="L620" s="1364"/>
    </row>
    <row r="621">
      <c r="A621" s="1346"/>
      <c r="B621" s="1351"/>
      <c r="C621" s="1351"/>
      <c r="D621" s="1351"/>
      <c r="E621" s="1351"/>
      <c r="F621" s="1351"/>
      <c r="G621" s="1351"/>
      <c r="H621" s="1351"/>
      <c r="I621" s="1351"/>
      <c r="J621" s="1351"/>
      <c r="K621" s="1347"/>
      <c r="L621" s="1352"/>
    </row>
    <row r="622">
      <c r="A622" s="1353"/>
      <c r="B622" s="1354"/>
      <c r="C622" s="1360"/>
      <c r="D622" s="1369"/>
      <c r="E622" s="1357"/>
      <c r="F622" s="1358"/>
      <c r="G622" s="1359"/>
      <c r="H622" s="1360"/>
      <c r="I622" s="1361"/>
      <c r="J622" s="1362"/>
      <c r="K622" s="1363"/>
      <c r="L622" s="1364"/>
    </row>
    <row r="623">
      <c r="A623" s="1346"/>
      <c r="B623" s="1351"/>
      <c r="C623" s="1351"/>
      <c r="D623" s="1351"/>
      <c r="E623" s="1351"/>
      <c r="F623" s="1351"/>
      <c r="G623" s="1351"/>
      <c r="H623" s="1351"/>
      <c r="I623" s="1351"/>
      <c r="J623" s="1351"/>
      <c r="K623" s="1347"/>
      <c r="L623" s="1352"/>
    </row>
    <row r="624">
      <c r="A624" s="1353"/>
      <c r="B624" s="1354"/>
      <c r="C624" s="1360"/>
      <c r="D624" s="1369"/>
      <c r="E624" s="1357"/>
      <c r="F624" s="1358"/>
      <c r="G624" s="1359"/>
      <c r="H624" s="1360"/>
      <c r="I624" s="1361"/>
      <c r="J624" s="1362"/>
      <c r="K624" s="1363"/>
      <c r="L624" s="1364"/>
    </row>
    <row r="625">
      <c r="A625" s="1346"/>
      <c r="B625" s="1351"/>
      <c r="C625" s="1351"/>
      <c r="D625" s="1351"/>
      <c r="E625" s="1351"/>
      <c r="F625" s="1351"/>
      <c r="G625" s="1351"/>
      <c r="H625" s="1351"/>
      <c r="I625" s="1351"/>
      <c r="J625" s="1351"/>
      <c r="K625" s="1347"/>
      <c r="L625" s="1352"/>
    </row>
    <row r="626">
      <c r="A626" s="1353"/>
      <c r="B626" s="1354"/>
      <c r="C626" s="1360"/>
      <c r="D626" s="1369"/>
      <c r="E626" s="1357"/>
      <c r="F626" s="1358"/>
      <c r="G626" s="1359"/>
      <c r="H626" s="1360"/>
      <c r="I626" s="1361"/>
      <c r="J626" s="1362"/>
      <c r="K626" s="1363"/>
      <c r="L626" s="1364"/>
    </row>
    <row r="627">
      <c r="A627" s="1346"/>
      <c r="B627" s="1351"/>
      <c r="C627" s="1351"/>
      <c r="D627" s="1351"/>
      <c r="E627" s="1351"/>
      <c r="F627" s="1351"/>
      <c r="G627" s="1351"/>
      <c r="H627" s="1351"/>
      <c r="I627" s="1351"/>
      <c r="J627" s="1351"/>
      <c r="K627" s="1347"/>
      <c r="L627" s="1352"/>
    </row>
    <row r="628">
      <c r="A628" s="1353"/>
      <c r="B628" s="1354"/>
      <c r="C628" s="1360"/>
      <c r="D628" s="1369"/>
      <c r="E628" s="1357"/>
      <c r="F628" s="1358"/>
      <c r="G628" s="1359"/>
      <c r="H628" s="1360"/>
      <c r="I628" s="1361"/>
      <c r="J628" s="1362"/>
      <c r="K628" s="1363"/>
      <c r="L628" s="1364"/>
    </row>
    <row r="629">
      <c r="A629" s="1346"/>
      <c r="B629" s="1351"/>
      <c r="C629" s="1351"/>
      <c r="D629" s="1351"/>
      <c r="E629" s="1351"/>
      <c r="F629" s="1351"/>
      <c r="G629" s="1351"/>
      <c r="H629" s="1351"/>
      <c r="I629" s="1351"/>
      <c r="J629" s="1351"/>
      <c r="K629" s="1347"/>
      <c r="L629" s="1352"/>
    </row>
    <row r="630">
      <c r="A630" s="1353"/>
      <c r="B630" s="1354"/>
      <c r="C630" s="1360"/>
      <c r="D630" s="1369"/>
      <c r="E630" s="1357"/>
      <c r="F630" s="1358"/>
      <c r="G630" s="1359"/>
      <c r="H630" s="1360"/>
      <c r="I630" s="1361"/>
      <c r="J630" s="1362"/>
      <c r="K630" s="1363"/>
      <c r="L630" s="1364"/>
    </row>
    <row r="631">
      <c r="A631" s="1346"/>
      <c r="B631" s="1351"/>
      <c r="C631" s="1351"/>
      <c r="D631" s="1351"/>
      <c r="E631" s="1351"/>
      <c r="F631" s="1351"/>
      <c r="G631" s="1351"/>
      <c r="H631" s="1351"/>
      <c r="I631" s="1351"/>
      <c r="J631" s="1351"/>
      <c r="K631" s="1347"/>
      <c r="L631" s="1352"/>
    </row>
    <row r="632">
      <c r="A632" s="1353"/>
      <c r="B632" s="1354"/>
      <c r="C632" s="1360"/>
      <c r="D632" s="1369"/>
      <c r="E632" s="1357"/>
      <c r="F632" s="1358"/>
      <c r="G632" s="1359"/>
      <c r="H632" s="1360"/>
      <c r="I632" s="1361"/>
      <c r="J632" s="1362"/>
      <c r="K632" s="1363"/>
      <c r="L632" s="1364"/>
    </row>
    <row r="633">
      <c r="A633" s="1346"/>
      <c r="B633" s="1351"/>
      <c r="C633" s="1351"/>
      <c r="D633" s="1351"/>
      <c r="E633" s="1351"/>
      <c r="F633" s="1351"/>
      <c r="G633" s="1351"/>
      <c r="H633" s="1351"/>
      <c r="I633" s="1351"/>
      <c r="J633" s="1351"/>
      <c r="K633" s="1347"/>
      <c r="L633" s="1352"/>
    </row>
    <row r="634">
      <c r="A634" s="1353"/>
      <c r="B634" s="1354"/>
      <c r="C634" s="1360"/>
      <c r="D634" s="1369"/>
      <c r="E634" s="1357"/>
      <c r="F634" s="1358"/>
      <c r="G634" s="1359"/>
      <c r="H634" s="1360"/>
      <c r="I634" s="1361"/>
      <c r="J634" s="1362"/>
      <c r="K634" s="1363"/>
      <c r="L634" s="1364"/>
    </row>
    <row r="635">
      <c r="A635" s="1346"/>
      <c r="B635" s="1351"/>
      <c r="C635" s="1351"/>
      <c r="D635" s="1351"/>
      <c r="E635" s="1351"/>
      <c r="F635" s="1351"/>
      <c r="G635" s="1351"/>
      <c r="H635" s="1351"/>
      <c r="I635" s="1351"/>
      <c r="J635" s="1351"/>
      <c r="K635" s="1347"/>
      <c r="L635" s="1352"/>
    </row>
    <row r="636">
      <c r="A636" s="1353"/>
      <c r="B636" s="1354"/>
      <c r="C636" s="1360"/>
      <c r="D636" s="1369"/>
      <c r="E636" s="1357"/>
      <c r="F636" s="1358"/>
      <c r="G636" s="1359"/>
      <c r="H636" s="1360"/>
      <c r="I636" s="1361"/>
      <c r="J636" s="1362"/>
      <c r="K636" s="1363"/>
      <c r="L636" s="1364"/>
    </row>
    <row r="637">
      <c r="A637" s="1346"/>
      <c r="B637" s="1351"/>
      <c r="C637" s="1351"/>
      <c r="D637" s="1351"/>
      <c r="E637" s="1351"/>
      <c r="F637" s="1351"/>
      <c r="G637" s="1351"/>
      <c r="H637" s="1351"/>
      <c r="I637" s="1351"/>
      <c r="J637" s="1351"/>
      <c r="K637" s="1347"/>
      <c r="L637" s="1352"/>
    </row>
    <row r="638">
      <c r="A638" s="1353"/>
      <c r="B638" s="1354"/>
      <c r="C638" s="1360"/>
      <c r="D638" s="1369"/>
      <c r="E638" s="1357"/>
      <c r="F638" s="1358"/>
      <c r="G638" s="1359"/>
      <c r="H638" s="1360"/>
      <c r="I638" s="1361"/>
      <c r="J638" s="1362"/>
      <c r="K638" s="1363"/>
      <c r="L638" s="1364"/>
    </row>
    <row r="639">
      <c r="A639" s="1346"/>
      <c r="B639" s="1351"/>
      <c r="C639" s="1351"/>
      <c r="D639" s="1351"/>
      <c r="E639" s="1351"/>
      <c r="F639" s="1351"/>
      <c r="G639" s="1351"/>
      <c r="H639" s="1351"/>
      <c r="I639" s="1351"/>
      <c r="J639" s="1351"/>
      <c r="K639" s="1347"/>
      <c r="L639" s="1352"/>
    </row>
    <row r="640">
      <c r="A640" s="1353"/>
      <c r="B640" s="1354"/>
      <c r="C640" s="1360"/>
      <c r="D640" s="1369"/>
      <c r="E640" s="1357"/>
      <c r="F640" s="1358"/>
      <c r="G640" s="1359"/>
      <c r="H640" s="1360"/>
      <c r="I640" s="1361"/>
      <c r="J640" s="1362"/>
      <c r="K640" s="1363"/>
      <c r="L640" s="1364"/>
    </row>
    <row r="641">
      <c r="A641" s="1346"/>
      <c r="B641" s="1351"/>
      <c r="C641" s="1351"/>
      <c r="D641" s="1351"/>
      <c r="E641" s="1351"/>
      <c r="F641" s="1351"/>
      <c r="G641" s="1351"/>
      <c r="H641" s="1351"/>
      <c r="I641" s="1351"/>
      <c r="J641" s="1351"/>
      <c r="K641" s="1347"/>
      <c r="L641" s="1352"/>
    </row>
    <row r="642">
      <c r="A642" s="1353"/>
      <c r="B642" s="1354"/>
      <c r="C642" s="1360"/>
      <c r="D642" s="1369"/>
      <c r="E642" s="1357"/>
      <c r="F642" s="1358"/>
      <c r="G642" s="1359"/>
      <c r="H642" s="1360"/>
      <c r="I642" s="1361"/>
      <c r="J642" s="1362"/>
      <c r="K642" s="1363"/>
      <c r="L642" s="1364"/>
    </row>
    <row r="643">
      <c r="A643" s="1346"/>
      <c r="B643" s="1351"/>
      <c r="C643" s="1351"/>
      <c r="D643" s="1351"/>
      <c r="E643" s="1351"/>
      <c r="F643" s="1351"/>
      <c r="G643" s="1351"/>
      <c r="H643" s="1351"/>
      <c r="I643" s="1351"/>
      <c r="J643" s="1351"/>
      <c r="K643" s="1347"/>
      <c r="L643" s="1352"/>
    </row>
    <row r="644">
      <c r="A644" s="1353"/>
      <c r="B644" s="1354"/>
      <c r="C644" s="1360"/>
      <c r="D644" s="1369"/>
      <c r="E644" s="1357"/>
      <c r="F644" s="1358"/>
      <c r="G644" s="1359"/>
      <c r="H644" s="1360"/>
      <c r="I644" s="1361"/>
      <c r="J644" s="1362"/>
      <c r="K644" s="1363"/>
      <c r="L644" s="1364"/>
    </row>
    <row r="645">
      <c r="A645" s="1346"/>
      <c r="B645" s="1351"/>
      <c r="C645" s="1351"/>
      <c r="D645" s="1351"/>
      <c r="E645" s="1351"/>
      <c r="F645" s="1351"/>
      <c r="G645" s="1351"/>
      <c r="H645" s="1351"/>
      <c r="I645" s="1351"/>
      <c r="J645" s="1351"/>
      <c r="K645" s="1347"/>
      <c r="L645" s="1352"/>
    </row>
    <row r="646">
      <c r="A646" s="1353"/>
      <c r="B646" s="1354"/>
      <c r="C646" s="1360"/>
      <c r="D646" s="1369"/>
      <c r="E646" s="1357"/>
      <c r="F646" s="1358"/>
      <c r="G646" s="1359"/>
      <c r="H646" s="1360"/>
      <c r="I646" s="1361"/>
      <c r="J646" s="1362"/>
      <c r="K646" s="1363"/>
      <c r="L646" s="1364"/>
    </row>
    <row r="647">
      <c r="A647" s="1346"/>
      <c r="B647" s="1351"/>
      <c r="C647" s="1351"/>
      <c r="D647" s="1351"/>
      <c r="E647" s="1351"/>
      <c r="F647" s="1351"/>
      <c r="G647" s="1351"/>
      <c r="H647" s="1351"/>
      <c r="I647" s="1351"/>
      <c r="J647" s="1351"/>
      <c r="K647" s="1347"/>
      <c r="L647" s="1352"/>
    </row>
    <row r="648">
      <c r="A648" s="1353"/>
      <c r="B648" s="1354"/>
      <c r="C648" s="1360"/>
      <c r="D648" s="1369"/>
      <c r="E648" s="1357"/>
      <c r="F648" s="1358"/>
      <c r="G648" s="1359"/>
      <c r="H648" s="1360"/>
      <c r="I648" s="1361"/>
      <c r="J648" s="1362"/>
      <c r="K648" s="1363"/>
      <c r="L648" s="1364"/>
    </row>
    <row r="649">
      <c r="A649" s="1346"/>
      <c r="B649" s="1351"/>
      <c r="C649" s="1351"/>
      <c r="D649" s="1351"/>
      <c r="E649" s="1351"/>
      <c r="F649" s="1351"/>
      <c r="G649" s="1351"/>
      <c r="H649" s="1351"/>
      <c r="I649" s="1351"/>
      <c r="J649" s="1351"/>
      <c r="K649" s="1347"/>
      <c r="L649" s="1352"/>
    </row>
    <row r="650">
      <c r="A650" s="1353"/>
      <c r="B650" s="1354"/>
      <c r="C650" s="1360"/>
      <c r="D650" s="1369"/>
      <c r="E650" s="1357"/>
      <c r="F650" s="1358"/>
      <c r="G650" s="1359"/>
      <c r="H650" s="1360"/>
      <c r="I650" s="1361"/>
      <c r="J650" s="1362"/>
      <c r="K650" s="1363"/>
      <c r="L650" s="1364"/>
    </row>
    <row r="651">
      <c r="A651" s="1346"/>
      <c r="B651" s="1351"/>
      <c r="C651" s="1351"/>
      <c r="D651" s="1351"/>
      <c r="E651" s="1351"/>
      <c r="F651" s="1351"/>
      <c r="G651" s="1351"/>
      <c r="H651" s="1351"/>
      <c r="I651" s="1351"/>
      <c r="J651" s="1351"/>
      <c r="K651" s="1347"/>
      <c r="L651" s="1352"/>
    </row>
    <row r="652">
      <c r="A652" s="1353"/>
      <c r="B652" s="1354"/>
      <c r="C652" s="1360"/>
      <c r="D652" s="1369"/>
      <c r="E652" s="1357"/>
      <c r="F652" s="1358"/>
      <c r="G652" s="1359"/>
      <c r="H652" s="1360"/>
      <c r="I652" s="1361"/>
      <c r="J652" s="1362"/>
      <c r="K652" s="1363"/>
      <c r="L652" s="1364"/>
    </row>
    <row r="653">
      <c r="A653" s="1346"/>
      <c r="B653" s="1351"/>
      <c r="C653" s="1351"/>
      <c r="D653" s="1351"/>
      <c r="E653" s="1351"/>
      <c r="F653" s="1351"/>
      <c r="G653" s="1351"/>
      <c r="H653" s="1351"/>
      <c r="I653" s="1351"/>
      <c r="J653" s="1351"/>
      <c r="K653" s="1347"/>
      <c r="L653" s="1352"/>
    </row>
    <row r="654">
      <c r="A654" s="1353"/>
      <c r="B654" s="1354"/>
      <c r="C654" s="1360"/>
      <c r="D654" s="1369"/>
      <c r="E654" s="1357"/>
      <c r="F654" s="1358"/>
      <c r="G654" s="1359"/>
      <c r="H654" s="1360"/>
      <c r="I654" s="1361"/>
      <c r="J654" s="1362"/>
      <c r="K654" s="1363"/>
      <c r="L654" s="1364"/>
    </row>
    <row r="655">
      <c r="A655" s="1346"/>
      <c r="B655" s="1351"/>
      <c r="C655" s="1351"/>
      <c r="D655" s="1351"/>
      <c r="E655" s="1351"/>
      <c r="F655" s="1351"/>
      <c r="G655" s="1351"/>
      <c r="H655" s="1351"/>
      <c r="I655" s="1351"/>
      <c r="J655" s="1351"/>
      <c r="K655" s="1347"/>
      <c r="L655" s="1352"/>
    </row>
    <row r="656">
      <c r="A656" s="1353"/>
      <c r="B656" s="1354"/>
      <c r="C656" s="1360"/>
      <c r="D656" s="1369"/>
      <c r="E656" s="1357"/>
      <c r="F656" s="1358"/>
      <c r="G656" s="1359"/>
      <c r="H656" s="1360"/>
      <c r="I656" s="1361"/>
      <c r="J656" s="1362"/>
      <c r="K656" s="1363"/>
      <c r="L656" s="1364"/>
    </row>
    <row r="657">
      <c r="A657" s="1346"/>
      <c r="B657" s="1351"/>
      <c r="C657" s="1351"/>
      <c r="D657" s="1351"/>
      <c r="E657" s="1351"/>
      <c r="F657" s="1351"/>
      <c r="G657" s="1351"/>
      <c r="H657" s="1351"/>
      <c r="I657" s="1351"/>
      <c r="J657" s="1351"/>
      <c r="K657" s="1347"/>
      <c r="L657" s="1352"/>
    </row>
    <row r="658">
      <c r="A658" s="1353"/>
      <c r="B658" s="1354"/>
      <c r="C658" s="1360"/>
      <c r="D658" s="1369"/>
      <c r="E658" s="1357"/>
      <c r="F658" s="1358"/>
      <c r="G658" s="1359"/>
      <c r="H658" s="1360"/>
      <c r="I658" s="1361"/>
      <c r="J658" s="1362"/>
      <c r="K658" s="1363"/>
      <c r="L658" s="1364"/>
    </row>
    <row r="659">
      <c r="A659" s="1346"/>
      <c r="B659" s="1351"/>
      <c r="C659" s="1351"/>
      <c r="D659" s="1351"/>
      <c r="E659" s="1351"/>
      <c r="F659" s="1351"/>
      <c r="G659" s="1351"/>
      <c r="H659" s="1351"/>
      <c r="I659" s="1351"/>
      <c r="J659" s="1351"/>
      <c r="K659" s="1347"/>
      <c r="L659" s="1352"/>
    </row>
    <row r="660">
      <c r="A660" s="1353"/>
      <c r="B660" s="1354"/>
      <c r="C660" s="1360"/>
      <c r="D660" s="1369"/>
      <c r="E660" s="1357"/>
      <c r="F660" s="1358"/>
      <c r="G660" s="1359"/>
      <c r="H660" s="1360"/>
      <c r="I660" s="1361"/>
      <c r="J660" s="1362"/>
      <c r="K660" s="1363"/>
      <c r="L660" s="1364"/>
    </row>
    <row r="661">
      <c r="A661" s="1346"/>
      <c r="B661" s="1351"/>
      <c r="C661" s="1351"/>
      <c r="D661" s="1351"/>
      <c r="E661" s="1351"/>
      <c r="F661" s="1351"/>
      <c r="G661" s="1351"/>
      <c r="H661" s="1351"/>
      <c r="I661" s="1351"/>
      <c r="J661" s="1351"/>
      <c r="K661" s="1347"/>
      <c r="L661" s="1352"/>
    </row>
    <row r="662">
      <c r="A662" s="1353"/>
      <c r="B662" s="1354"/>
      <c r="C662" s="1360"/>
      <c r="D662" s="1369"/>
      <c r="E662" s="1357"/>
      <c r="F662" s="1358"/>
      <c r="G662" s="1359"/>
      <c r="H662" s="1360"/>
      <c r="I662" s="1361"/>
      <c r="J662" s="1362"/>
      <c r="K662" s="1363"/>
      <c r="L662" s="1364"/>
    </row>
    <row r="663">
      <c r="A663" s="1346"/>
      <c r="B663" s="1351"/>
      <c r="C663" s="1351"/>
      <c r="D663" s="1351"/>
      <c r="E663" s="1351"/>
      <c r="F663" s="1351"/>
      <c r="G663" s="1351"/>
      <c r="H663" s="1351"/>
      <c r="I663" s="1351"/>
      <c r="J663" s="1351"/>
      <c r="K663" s="1347"/>
      <c r="L663" s="1352"/>
    </row>
    <row r="664">
      <c r="A664" s="1353"/>
      <c r="B664" s="1354"/>
      <c r="C664" s="1360"/>
      <c r="D664" s="1369"/>
      <c r="E664" s="1357"/>
      <c r="F664" s="1358"/>
      <c r="G664" s="1359"/>
      <c r="H664" s="1360"/>
      <c r="I664" s="1361"/>
      <c r="J664" s="1362"/>
      <c r="K664" s="1363"/>
      <c r="L664" s="1364"/>
    </row>
    <row r="665">
      <c r="A665" s="1346"/>
      <c r="B665" s="1351"/>
      <c r="C665" s="1351"/>
      <c r="D665" s="1351"/>
      <c r="E665" s="1351"/>
      <c r="F665" s="1351"/>
      <c r="G665" s="1351"/>
      <c r="H665" s="1351"/>
      <c r="I665" s="1351"/>
      <c r="J665" s="1351"/>
      <c r="K665" s="1347"/>
      <c r="L665" s="1352"/>
    </row>
    <row r="666">
      <c r="A666" s="1353"/>
      <c r="B666" s="1354"/>
      <c r="C666" s="1360"/>
      <c r="D666" s="1369"/>
      <c r="E666" s="1357"/>
      <c r="F666" s="1358"/>
      <c r="G666" s="1359"/>
      <c r="H666" s="1360"/>
      <c r="I666" s="1361"/>
      <c r="J666" s="1362"/>
      <c r="K666" s="1363"/>
      <c r="L666" s="1364"/>
    </row>
    <row r="667">
      <c r="A667" s="1346"/>
      <c r="B667" s="1351"/>
      <c r="C667" s="1351"/>
      <c r="D667" s="1351"/>
      <c r="E667" s="1351"/>
      <c r="F667" s="1351"/>
      <c r="G667" s="1351"/>
      <c r="H667" s="1351"/>
      <c r="I667" s="1351"/>
      <c r="J667" s="1351"/>
      <c r="K667" s="1347"/>
      <c r="L667" s="1352"/>
    </row>
    <row r="668">
      <c r="A668" s="1353"/>
      <c r="B668" s="1354"/>
      <c r="C668" s="1360"/>
      <c r="D668" s="1369"/>
      <c r="E668" s="1357"/>
      <c r="F668" s="1358"/>
      <c r="G668" s="1359"/>
      <c r="H668" s="1360"/>
      <c r="I668" s="1361"/>
      <c r="J668" s="1362"/>
      <c r="K668" s="1363"/>
      <c r="L668" s="1364"/>
    </row>
    <row r="669">
      <c r="A669" s="1346"/>
      <c r="B669" s="1351"/>
      <c r="C669" s="1351"/>
      <c r="D669" s="1351"/>
      <c r="E669" s="1351"/>
      <c r="F669" s="1351"/>
      <c r="G669" s="1351"/>
      <c r="H669" s="1351"/>
      <c r="I669" s="1351"/>
      <c r="J669" s="1351"/>
      <c r="K669" s="1347"/>
      <c r="L669" s="1352"/>
    </row>
    <row r="670">
      <c r="A670" s="1353"/>
      <c r="B670" s="1354"/>
      <c r="C670" s="1360"/>
      <c r="D670" s="1369"/>
      <c r="E670" s="1357"/>
      <c r="F670" s="1358"/>
      <c r="G670" s="1359"/>
      <c r="H670" s="1360"/>
      <c r="I670" s="1361"/>
      <c r="J670" s="1362"/>
      <c r="K670" s="1363"/>
      <c r="L670" s="1364"/>
    </row>
    <row r="671">
      <c r="A671" s="1346"/>
      <c r="B671" s="1351"/>
      <c r="C671" s="1351"/>
      <c r="D671" s="1351"/>
      <c r="E671" s="1351"/>
      <c r="F671" s="1351"/>
      <c r="G671" s="1351"/>
      <c r="H671" s="1351"/>
      <c r="I671" s="1351"/>
      <c r="J671" s="1351"/>
      <c r="K671" s="1347"/>
      <c r="L671" s="1352"/>
    </row>
    <row r="672">
      <c r="A672" s="1353"/>
      <c r="B672" s="1354"/>
      <c r="C672" s="1360"/>
      <c r="D672" s="1369"/>
      <c r="E672" s="1357"/>
      <c r="F672" s="1358"/>
      <c r="G672" s="1359"/>
      <c r="H672" s="1360"/>
      <c r="I672" s="1361"/>
      <c r="J672" s="1362"/>
      <c r="K672" s="1363"/>
      <c r="L672" s="1364"/>
    </row>
    <row r="673">
      <c r="A673" s="1346"/>
      <c r="B673" s="1351"/>
      <c r="C673" s="1351"/>
      <c r="D673" s="1351"/>
      <c r="E673" s="1351"/>
      <c r="F673" s="1351"/>
      <c r="G673" s="1351"/>
      <c r="H673" s="1351"/>
      <c r="I673" s="1351"/>
      <c r="J673" s="1351"/>
      <c r="K673" s="1347"/>
      <c r="L673" s="1352"/>
    </row>
    <row r="674">
      <c r="A674" s="1353"/>
      <c r="B674" s="1354"/>
      <c r="C674" s="1360"/>
      <c r="D674" s="1369"/>
      <c r="E674" s="1357"/>
      <c r="F674" s="1358"/>
      <c r="G674" s="1359"/>
      <c r="H674" s="1360"/>
      <c r="I674" s="1361"/>
      <c r="J674" s="1362"/>
      <c r="K674" s="1363"/>
      <c r="L674" s="1364"/>
    </row>
    <row r="675">
      <c r="A675" s="1346"/>
      <c r="B675" s="1351"/>
      <c r="C675" s="1351"/>
      <c r="D675" s="1351"/>
      <c r="E675" s="1351"/>
      <c r="F675" s="1351"/>
      <c r="G675" s="1351"/>
      <c r="H675" s="1351"/>
      <c r="I675" s="1351"/>
      <c r="J675" s="1351"/>
      <c r="K675" s="1347"/>
      <c r="L675" s="1352"/>
    </row>
    <row r="676">
      <c r="A676" s="1353"/>
      <c r="B676" s="1354"/>
      <c r="C676" s="1360"/>
      <c r="D676" s="1369"/>
      <c r="E676" s="1357"/>
      <c r="F676" s="1358"/>
      <c r="G676" s="1359"/>
      <c r="H676" s="1360"/>
      <c r="I676" s="1361"/>
      <c r="J676" s="1362"/>
      <c r="K676" s="1363"/>
      <c r="L676" s="1364"/>
    </row>
    <row r="677">
      <c r="A677" s="1346"/>
      <c r="B677" s="1351"/>
      <c r="C677" s="1351"/>
      <c r="D677" s="1351"/>
      <c r="E677" s="1351"/>
      <c r="F677" s="1351"/>
      <c r="G677" s="1351"/>
      <c r="H677" s="1351"/>
      <c r="I677" s="1351"/>
      <c r="J677" s="1351"/>
      <c r="K677" s="1347"/>
      <c r="L677" s="1352"/>
    </row>
    <row r="678">
      <c r="A678" s="1353"/>
      <c r="B678" s="1354"/>
      <c r="C678" s="1360"/>
      <c r="D678" s="1369"/>
      <c r="E678" s="1357"/>
      <c r="F678" s="1358"/>
      <c r="G678" s="1359"/>
      <c r="H678" s="1360"/>
      <c r="I678" s="1361"/>
      <c r="J678" s="1362"/>
      <c r="K678" s="1363"/>
      <c r="L678" s="1364"/>
    </row>
    <row r="679">
      <c r="A679" s="1346"/>
      <c r="B679" s="1351"/>
      <c r="C679" s="1351"/>
      <c r="D679" s="1351"/>
      <c r="E679" s="1351"/>
      <c r="F679" s="1351"/>
      <c r="G679" s="1351"/>
      <c r="H679" s="1351"/>
      <c r="I679" s="1351"/>
      <c r="J679" s="1351"/>
      <c r="K679" s="1347"/>
      <c r="L679" s="1352"/>
    </row>
    <row r="680">
      <c r="A680" s="1353"/>
      <c r="B680" s="1354"/>
      <c r="C680" s="1360"/>
      <c r="D680" s="1369"/>
      <c r="E680" s="1357"/>
      <c r="F680" s="1358"/>
      <c r="G680" s="1359"/>
      <c r="H680" s="1360"/>
      <c r="I680" s="1361"/>
      <c r="J680" s="1362"/>
      <c r="K680" s="1363"/>
      <c r="L680" s="1364"/>
    </row>
    <row r="681">
      <c r="A681" s="1346"/>
      <c r="B681" s="1351"/>
      <c r="C681" s="1351"/>
      <c r="D681" s="1351"/>
      <c r="E681" s="1351"/>
      <c r="F681" s="1351"/>
      <c r="G681" s="1351"/>
      <c r="H681" s="1351"/>
      <c r="I681" s="1351"/>
      <c r="J681" s="1351"/>
      <c r="K681" s="1347"/>
      <c r="L681" s="1352"/>
    </row>
    <row r="682">
      <c r="A682" s="1353"/>
      <c r="B682" s="1354"/>
      <c r="C682" s="1360"/>
      <c r="D682" s="1369"/>
      <c r="E682" s="1357"/>
      <c r="F682" s="1358"/>
      <c r="G682" s="1359"/>
      <c r="H682" s="1360"/>
      <c r="I682" s="1361"/>
      <c r="J682" s="1362"/>
      <c r="K682" s="1363"/>
      <c r="L682" s="1364"/>
    </row>
    <row r="683">
      <c r="A683" s="1346"/>
      <c r="B683" s="1351"/>
      <c r="C683" s="1351"/>
      <c r="D683" s="1351"/>
      <c r="E683" s="1351"/>
      <c r="F683" s="1351"/>
      <c r="G683" s="1351"/>
      <c r="H683" s="1351"/>
      <c r="I683" s="1351"/>
      <c r="J683" s="1351"/>
      <c r="K683" s="1347"/>
      <c r="L683" s="1352"/>
    </row>
    <row r="684">
      <c r="A684" s="1353"/>
      <c r="B684" s="1354"/>
      <c r="C684" s="1360"/>
      <c r="D684" s="1369"/>
      <c r="E684" s="1357"/>
      <c r="F684" s="1358"/>
      <c r="G684" s="1359"/>
      <c r="H684" s="1360"/>
      <c r="I684" s="1361"/>
      <c r="J684" s="1362"/>
      <c r="K684" s="1363"/>
      <c r="L684" s="1364"/>
    </row>
    <row r="685">
      <c r="A685" s="1346"/>
      <c r="B685" s="1351"/>
      <c r="C685" s="1351"/>
      <c r="D685" s="1351"/>
      <c r="E685" s="1351"/>
      <c r="F685" s="1351"/>
      <c r="G685" s="1351"/>
      <c r="H685" s="1351"/>
      <c r="I685" s="1351"/>
      <c r="J685" s="1351"/>
      <c r="K685" s="1347"/>
      <c r="L685" s="1352"/>
    </row>
    <row r="686">
      <c r="A686" s="1353"/>
      <c r="B686" s="1354"/>
      <c r="C686" s="1360"/>
      <c r="D686" s="1369"/>
      <c r="E686" s="1357"/>
      <c r="F686" s="1358"/>
      <c r="G686" s="1359"/>
      <c r="H686" s="1360"/>
      <c r="I686" s="1361"/>
      <c r="J686" s="1362"/>
      <c r="K686" s="1363"/>
      <c r="L686" s="1364"/>
    </row>
    <row r="687">
      <c r="A687" s="1346"/>
      <c r="B687" s="1351"/>
      <c r="C687" s="1351"/>
      <c r="D687" s="1351"/>
      <c r="E687" s="1351"/>
      <c r="F687" s="1351"/>
      <c r="G687" s="1351"/>
      <c r="H687" s="1351"/>
      <c r="I687" s="1351"/>
      <c r="J687" s="1351"/>
      <c r="K687" s="1347"/>
      <c r="L687" s="1352"/>
    </row>
    <row r="688">
      <c r="A688" s="1353"/>
      <c r="B688" s="1354"/>
      <c r="C688" s="1360"/>
      <c r="D688" s="1369"/>
      <c r="E688" s="1357"/>
      <c r="F688" s="1358"/>
      <c r="G688" s="1359"/>
      <c r="H688" s="1360"/>
      <c r="I688" s="1361"/>
      <c r="J688" s="1362"/>
      <c r="K688" s="1363"/>
      <c r="L688" s="1364"/>
    </row>
    <row r="689">
      <c r="A689" s="1346"/>
      <c r="B689" s="1351"/>
      <c r="C689" s="1351"/>
      <c r="D689" s="1351"/>
      <c r="E689" s="1351"/>
      <c r="F689" s="1351"/>
      <c r="G689" s="1351"/>
      <c r="H689" s="1351"/>
      <c r="I689" s="1351"/>
      <c r="J689" s="1351"/>
      <c r="K689" s="1347"/>
      <c r="L689" s="1352"/>
    </row>
    <row r="690">
      <c r="A690" s="1353"/>
      <c r="B690" s="1354"/>
      <c r="C690" s="1360"/>
      <c r="D690" s="1369"/>
      <c r="E690" s="1357"/>
      <c r="F690" s="1358"/>
      <c r="G690" s="1359"/>
      <c r="H690" s="1360"/>
      <c r="I690" s="1361"/>
      <c r="J690" s="1362"/>
      <c r="K690" s="1363"/>
      <c r="L690" s="1364"/>
    </row>
    <row r="691">
      <c r="A691" s="1346"/>
      <c r="B691" s="1351"/>
      <c r="C691" s="1351"/>
      <c r="D691" s="1351"/>
      <c r="E691" s="1351"/>
      <c r="F691" s="1351"/>
      <c r="G691" s="1351"/>
      <c r="H691" s="1351"/>
      <c r="I691" s="1351"/>
      <c r="J691" s="1351"/>
      <c r="K691" s="1347"/>
      <c r="L691" s="1352"/>
    </row>
    <row r="692">
      <c r="A692" s="1353"/>
      <c r="B692" s="1354"/>
      <c r="C692" s="1360"/>
      <c r="D692" s="1369"/>
      <c r="E692" s="1357"/>
      <c r="F692" s="1358"/>
      <c r="G692" s="1359"/>
      <c r="H692" s="1360"/>
      <c r="I692" s="1361"/>
      <c r="J692" s="1362"/>
      <c r="K692" s="1363"/>
      <c r="L692" s="1364"/>
    </row>
    <row r="693">
      <c r="A693" s="1346"/>
      <c r="B693" s="1351"/>
      <c r="C693" s="1351"/>
      <c r="D693" s="1351"/>
      <c r="E693" s="1351"/>
      <c r="F693" s="1351"/>
      <c r="G693" s="1351"/>
      <c r="H693" s="1351"/>
      <c r="I693" s="1351"/>
      <c r="J693" s="1351"/>
      <c r="K693" s="1347"/>
      <c r="L693" s="1352"/>
    </row>
    <row r="694">
      <c r="A694" s="1353"/>
      <c r="B694" s="1354"/>
      <c r="C694" s="1360"/>
      <c r="D694" s="1369"/>
      <c r="E694" s="1357"/>
      <c r="F694" s="1358"/>
      <c r="G694" s="1359"/>
      <c r="H694" s="1360"/>
      <c r="I694" s="1361"/>
      <c r="J694" s="1362"/>
      <c r="K694" s="1363"/>
      <c r="L694" s="1364"/>
    </row>
    <row r="695">
      <c r="A695" s="1346"/>
      <c r="B695" s="1351"/>
      <c r="C695" s="1351"/>
      <c r="D695" s="1351"/>
      <c r="E695" s="1351"/>
      <c r="F695" s="1351"/>
      <c r="G695" s="1351"/>
      <c r="H695" s="1351"/>
      <c r="I695" s="1351"/>
      <c r="J695" s="1351"/>
      <c r="K695" s="1347"/>
      <c r="L695" s="1352"/>
    </row>
    <row r="696">
      <c r="A696" s="1353"/>
      <c r="B696" s="1354"/>
      <c r="C696" s="1360"/>
      <c r="D696" s="1369"/>
      <c r="E696" s="1357"/>
      <c r="F696" s="1358"/>
      <c r="G696" s="1359"/>
      <c r="H696" s="1360"/>
      <c r="I696" s="1361"/>
      <c r="J696" s="1362"/>
      <c r="K696" s="1363"/>
      <c r="L696" s="1364"/>
    </row>
    <row r="697">
      <c r="A697" s="1346"/>
      <c r="B697" s="1351"/>
      <c r="C697" s="1351"/>
      <c r="D697" s="1351"/>
      <c r="E697" s="1351"/>
      <c r="F697" s="1351"/>
      <c r="G697" s="1351"/>
      <c r="H697" s="1351"/>
      <c r="I697" s="1351"/>
      <c r="J697" s="1351"/>
      <c r="K697" s="1347"/>
      <c r="L697" s="1352"/>
    </row>
    <row r="698">
      <c r="A698" s="1353"/>
      <c r="B698" s="1354"/>
      <c r="C698" s="1360"/>
      <c r="D698" s="1369"/>
      <c r="E698" s="1357"/>
      <c r="F698" s="1358"/>
      <c r="G698" s="1359"/>
      <c r="H698" s="1360"/>
      <c r="I698" s="1361"/>
      <c r="J698" s="1362"/>
      <c r="K698" s="1363"/>
      <c r="L698" s="1364"/>
    </row>
    <row r="699">
      <c r="A699" s="1346"/>
      <c r="B699" s="1351"/>
      <c r="C699" s="1351"/>
      <c r="D699" s="1351"/>
      <c r="E699" s="1351"/>
      <c r="F699" s="1351"/>
      <c r="G699" s="1351"/>
      <c r="H699" s="1351"/>
      <c r="I699" s="1351"/>
      <c r="J699" s="1351"/>
      <c r="K699" s="1347"/>
      <c r="L699" s="1352"/>
    </row>
    <row r="700">
      <c r="A700" s="1353"/>
      <c r="B700" s="1354"/>
      <c r="C700" s="1360"/>
      <c r="D700" s="1369"/>
      <c r="E700" s="1357"/>
      <c r="F700" s="1358"/>
      <c r="G700" s="1359"/>
      <c r="H700" s="1360"/>
      <c r="I700" s="1361"/>
      <c r="J700" s="1362"/>
      <c r="K700" s="1363"/>
      <c r="L700" s="1364"/>
    </row>
    <row r="701">
      <c r="A701" s="1346"/>
      <c r="B701" s="1351"/>
      <c r="C701" s="1351"/>
      <c r="D701" s="1351"/>
      <c r="E701" s="1351"/>
      <c r="F701" s="1351"/>
      <c r="G701" s="1351"/>
      <c r="H701" s="1351"/>
      <c r="I701" s="1351"/>
      <c r="J701" s="1351"/>
      <c r="K701" s="1347"/>
      <c r="L701" s="1352"/>
    </row>
    <row r="702">
      <c r="A702" s="1353"/>
      <c r="B702" s="1354"/>
      <c r="C702" s="1360"/>
      <c r="D702" s="1369"/>
      <c r="E702" s="1357"/>
      <c r="F702" s="1358"/>
      <c r="G702" s="1359"/>
      <c r="H702" s="1360"/>
      <c r="I702" s="1361"/>
      <c r="J702" s="1362"/>
      <c r="K702" s="1363"/>
      <c r="L702" s="1364"/>
    </row>
    <row r="703">
      <c r="A703" s="1346"/>
      <c r="B703" s="1351"/>
      <c r="C703" s="1351"/>
      <c r="D703" s="1351"/>
      <c r="E703" s="1351"/>
      <c r="F703" s="1351"/>
      <c r="G703" s="1351"/>
      <c r="H703" s="1351"/>
      <c r="I703" s="1351"/>
      <c r="J703" s="1351"/>
      <c r="K703" s="1347"/>
      <c r="L703" s="1352"/>
    </row>
    <row r="704">
      <c r="A704" s="1353"/>
      <c r="B704" s="1354"/>
      <c r="C704" s="1360"/>
      <c r="D704" s="1369"/>
      <c r="E704" s="1357"/>
      <c r="F704" s="1358"/>
      <c r="G704" s="1359"/>
      <c r="H704" s="1360"/>
      <c r="I704" s="1361"/>
      <c r="J704" s="1362"/>
      <c r="K704" s="1363"/>
      <c r="L704" s="1364"/>
    </row>
    <row r="705">
      <c r="A705" s="1346"/>
      <c r="B705" s="1351"/>
      <c r="C705" s="1351"/>
      <c r="D705" s="1351"/>
      <c r="E705" s="1351"/>
      <c r="F705" s="1351"/>
      <c r="G705" s="1351"/>
      <c r="H705" s="1351"/>
      <c r="I705" s="1351"/>
      <c r="J705" s="1351"/>
      <c r="K705" s="1347"/>
      <c r="L705" s="1352"/>
    </row>
    <row r="706">
      <c r="A706" s="1353"/>
      <c r="B706" s="1354"/>
      <c r="C706" s="1360"/>
      <c r="D706" s="1369"/>
      <c r="E706" s="1357"/>
      <c r="F706" s="1358"/>
      <c r="G706" s="1359"/>
      <c r="H706" s="1360"/>
      <c r="I706" s="1361"/>
      <c r="J706" s="1362"/>
      <c r="K706" s="1363"/>
      <c r="L706" s="1364"/>
    </row>
    <row r="707">
      <c r="A707" s="1346"/>
      <c r="B707" s="1351"/>
      <c r="C707" s="1351"/>
      <c r="D707" s="1351"/>
      <c r="E707" s="1351"/>
      <c r="F707" s="1351"/>
      <c r="G707" s="1351"/>
      <c r="H707" s="1351"/>
      <c r="I707" s="1351"/>
      <c r="J707" s="1351"/>
      <c r="K707" s="1347"/>
      <c r="L707" s="1352"/>
    </row>
    <row r="708">
      <c r="A708" s="1353"/>
      <c r="B708" s="1354"/>
      <c r="C708" s="1360"/>
      <c r="D708" s="1369"/>
      <c r="E708" s="1357"/>
      <c r="F708" s="1358"/>
      <c r="G708" s="1359"/>
      <c r="H708" s="1360"/>
      <c r="I708" s="1361"/>
      <c r="J708" s="1362"/>
      <c r="K708" s="1363"/>
      <c r="L708" s="1364"/>
    </row>
    <row r="709">
      <c r="A709" s="1346"/>
      <c r="B709" s="1351"/>
      <c r="C709" s="1351"/>
      <c r="D709" s="1351"/>
      <c r="E709" s="1351"/>
      <c r="F709" s="1351"/>
      <c r="G709" s="1351"/>
      <c r="H709" s="1351"/>
      <c r="I709" s="1351"/>
      <c r="J709" s="1351"/>
      <c r="K709" s="1347"/>
      <c r="L709" s="1352"/>
    </row>
    <row r="710">
      <c r="A710" s="1353"/>
      <c r="B710" s="1354"/>
      <c r="C710" s="1360"/>
      <c r="D710" s="1369"/>
      <c r="E710" s="1357"/>
      <c r="F710" s="1358"/>
      <c r="G710" s="1359"/>
      <c r="H710" s="1360"/>
      <c r="I710" s="1361"/>
      <c r="J710" s="1362"/>
      <c r="K710" s="1363"/>
      <c r="L710" s="1364"/>
    </row>
    <row r="711">
      <c r="A711" s="1346"/>
      <c r="B711" s="1351"/>
      <c r="C711" s="1351"/>
      <c r="D711" s="1351"/>
      <c r="E711" s="1351"/>
      <c r="F711" s="1351"/>
      <c r="G711" s="1351"/>
      <c r="H711" s="1351"/>
      <c r="I711" s="1351"/>
      <c r="J711" s="1351"/>
      <c r="K711" s="1347"/>
      <c r="L711" s="1352"/>
    </row>
    <row r="712">
      <c r="A712" s="1353"/>
      <c r="B712" s="1354"/>
      <c r="C712" s="1360"/>
      <c r="D712" s="1369"/>
      <c r="E712" s="1357"/>
      <c r="F712" s="1358"/>
      <c r="G712" s="1359"/>
      <c r="H712" s="1360"/>
      <c r="I712" s="1361"/>
      <c r="J712" s="1362"/>
      <c r="K712" s="1363"/>
      <c r="L712" s="1364"/>
    </row>
    <row r="713">
      <c r="A713" s="1346"/>
      <c r="B713" s="1351"/>
      <c r="C713" s="1351"/>
      <c r="D713" s="1351"/>
      <c r="E713" s="1351"/>
      <c r="F713" s="1351"/>
      <c r="G713" s="1351"/>
      <c r="H713" s="1351"/>
      <c r="I713" s="1351"/>
      <c r="J713" s="1351"/>
      <c r="K713" s="1347"/>
      <c r="L713" s="1352"/>
    </row>
    <row r="714">
      <c r="A714" s="1353"/>
      <c r="B714" s="1354"/>
      <c r="C714" s="1360"/>
      <c r="D714" s="1369"/>
      <c r="E714" s="1357"/>
      <c r="F714" s="1358"/>
      <c r="G714" s="1359"/>
      <c r="H714" s="1360"/>
      <c r="I714" s="1361"/>
      <c r="J714" s="1362"/>
      <c r="K714" s="1363"/>
      <c r="L714" s="1364"/>
    </row>
    <row r="715">
      <c r="A715" s="1346"/>
      <c r="B715" s="1351"/>
      <c r="C715" s="1351"/>
      <c r="D715" s="1351"/>
      <c r="E715" s="1351"/>
      <c r="F715" s="1351"/>
      <c r="G715" s="1351"/>
      <c r="H715" s="1351"/>
      <c r="I715" s="1351"/>
      <c r="J715" s="1351"/>
      <c r="K715" s="1347"/>
      <c r="L715" s="1352"/>
    </row>
    <row r="716">
      <c r="A716" s="1353"/>
      <c r="B716" s="1354"/>
      <c r="C716" s="1360"/>
      <c r="D716" s="1369"/>
      <c r="E716" s="1357"/>
      <c r="F716" s="1358"/>
      <c r="G716" s="1359"/>
      <c r="H716" s="1360"/>
      <c r="I716" s="1361"/>
      <c r="J716" s="1362"/>
      <c r="K716" s="1363"/>
      <c r="L716" s="1364"/>
    </row>
    <row r="717">
      <c r="A717" s="1346"/>
      <c r="B717" s="1351"/>
      <c r="C717" s="1351"/>
      <c r="D717" s="1351"/>
      <c r="E717" s="1351"/>
      <c r="F717" s="1351"/>
      <c r="G717" s="1351"/>
      <c r="H717" s="1351"/>
      <c r="I717" s="1351"/>
      <c r="J717" s="1351"/>
      <c r="K717" s="1347"/>
      <c r="L717" s="1352"/>
    </row>
    <row r="718">
      <c r="A718" s="1353"/>
      <c r="B718" s="1354"/>
      <c r="C718" s="1360"/>
      <c r="D718" s="1369"/>
      <c r="E718" s="1357"/>
      <c r="F718" s="1358"/>
      <c r="G718" s="1359"/>
      <c r="H718" s="1360"/>
      <c r="I718" s="1361"/>
      <c r="J718" s="1362"/>
      <c r="K718" s="1363"/>
      <c r="L718" s="1364"/>
    </row>
    <row r="719">
      <c r="A719" s="1346"/>
      <c r="B719" s="1351"/>
      <c r="C719" s="1351"/>
      <c r="D719" s="1351"/>
      <c r="E719" s="1351"/>
      <c r="F719" s="1351"/>
      <c r="G719" s="1351"/>
      <c r="H719" s="1351"/>
      <c r="I719" s="1351"/>
      <c r="J719" s="1351"/>
      <c r="K719" s="1347"/>
      <c r="L719" s="1352"/>
    </row>
    <row r="720">
      <c r="A720" s="1353"/>
      <c r="B720" s="1354"/>
      <c r="C720" s="1360"/>
      <c r="D720" s="1369"/>
      <c r="E720" s="1357"/>
      <c r="F720" s="1358"/>
      <c r="G720" s="1359"/>
      <c r="H720" s="1360"/>
      <c r="I720" s="1361"/>
      <c r="J720" s="1362"/>
      <c r="K720" s="1363"/>
      <c r="L720" s="1364"/>
    </row>
    <row r="721">
      <c r="A721" s="1346"/>
      <c r="B721" s="1351"/>
      <c r="C721" s="1351"/>
      <c r="D721" s="1351"/>
      <c r="E721" s="1351"/>
      <c r="F721" s="1351"/>
      <c r="G721" s="1351"/>
      <c r="H721" s="1351"/>
      <c r="I721" s="1351"/>
      <c r="J721" s="1351"/>
      <c r="K721" s="1347"/>
      <c r="L721" s="1352"/>
    </row>
    <row r="722">
      <c r="A722" s="1353"/>
      <c r="B722" s="1354"/>
      <c r="C722" s="1360"/>
      <c r="D722" s="1369"/>
      <c r="E722" s="1357"/>
      <c r="F722" s="1358"/>
      <c r="G722" s="1359"/>
      <c r="H722" s="1360"/>
      <c r="I722" s="1361"/>
      <c r="J722" s="1362"/>
      <c r="K722" s="1363"/>
      <c r="L722" s="1364"/>
    </row>
    <row r="723">
      <c r="A723" s="1346"/>
      <c r="B723" s="1351"/>
      <c r="C723" s="1351"/>
      <c r="D723" s="1351"/>
      <c r="E723" s="1351"/>
      <c r="F723" s="1351"/>
      <c r="G723" s="1351"/>
      <c r="H723" s="1351"/>
      <c r="I723" s="1351"/>
      <c r="J723" s="1351"/>
      <c r="K723" s="1347"/>
      <c r="L723" s="1352"/>
    </row>
    <row r="724">
      <c r="A724" s="1353"/>
      <c r="B724" s="1354"/>
      <c r="C724" s="1360"/>
      <c r="D724" s="1369"/>
      <c r="E724" s="1357"/>
      <c r="F724" s="1358"/>
      <c r="G724" s="1359"/>
      <c r="H724" s="1360"/>
      <c r="I724" s="1361"/>
      <c r="J724" s="1362"/>
      <c r="K724" s="1363"/>
      <c r="L724" s="1364"/>
    </row>
    <row r="725">
      <c r="A725" s="1346"/>
      <c r="B725" s="1351"/>
      <c r="C725" s="1351"/>
      <c r="D725" s="1351"/>
      <c r="E725" s="1351"/>
      <c r="F725" s="1351"/>
      <c r="G725" s="1351"/>
      <c r="H725" s="1351"/>
      <c r="I725" s="1351"/>
      <c r="J725" s="1351"/>
      <c r="K725" s="1347"/>
      <c r="L725" s="1352"/>
    </row>
    <row r="726">
      <c r="A726" s="1353"/>
      <c r="B726" s="1354"/>
      <c r="C726" s="1360"/>
      <c r="D726" s="1369"/>
      <c r="E726" s="1357"/>
      <c r="F726" s="1358"/>
      <c r="G726" s="1359"/>
      <c r="H726" s="1360"/>
      <c r="I726" s="1361"/>
      <c r="J726" s="1362"/>
      <c r="K726" s="1363"/>
      <c r="L726" s="1364"/>
    </row>
    <row r="727">
      <c r="A727" s="1346"/>
      <c r="B727" s="1351"/>
      <c r="C727" s="1351"/>
      <c r="D727" s="1351"/>
      <c r="E727" s="1351"/>
      <c r="F727" s="1351"/>
      <c r="G727" s="1351"/>
      <c r="H727" s="1351"/>
      <c r="I727" s="1351"/>
      <c r="J727" s="1351"/>
      <c r="K727" s="1347"/>
      <c r="L727" s="1352"/>
    </row>
    <row r="728">
      <c r="A728" s="1353"/>
      <c r="B728" s="1354"/>
      <c r="C728" s="1360"/>
      <c r="D728" s="1369"/>
      <c r="E728" s="1357"/>
      <c r="F728" s="1358"/>
      <c r="G728" s="1359"/>
      <c r="H728" s="1360"/>
      <c r="I728" s="1361"/>
      <c r="J728" s="1362"/>
      <c r="K728" s="1363"/>
      <c r="L728" s="1364"/>
    </row>
    <row r="729">
      <c r="A729" s="1346"/>
      <c r="B729" s="1351"/>
      <c r="C729" s="1351"/>
      <c r="D729" s="1351"/>
      <c r="E729" s="1351"/>
      <c r="F729" s="1351"/>
      <c r="G729" s="1351"/>
      <c r="H729" s="1351"/>
      <c r="I729" s="1351"/>
      <c r="J729" s="1351"/>
      <c r="K729" s="1347"/>
      <c r="L729" s="1352"/>
    </row>
    <row r="730">
      <c r="A730" s="1353"/>
      <c r="B730" s="1354"/>
      <c r="C730" s="1360"/>
      <c r="D730" s="1369"/>
      <c r="E730" s="1357"/>
      <c r="F730" s="1358"/>
      <c r="G730" s="1359"/>
      <c r="H730" s="1360"/>
      <c r="I730" s="1361"/>
      <c r="J730" s="1362"/>
      <c r="K730" s="1363"/>
      <c r="L730" s="1364"/>
    </row>
    <row r="731">
      <c r="A731" s="1346"/>
      <c r="B731" s="1351"/>
      <c r="C731" s="1351"/>
      <c r="D731" s="1351"/>
      <c r="E731" s="1351"/>
      <c r="F731" s="1351"/>
      <c r="G731" s="1351"/>
      <c r="H731" s="1351"/>
      <c r="I731" s="1351"/>
      <c r="J731" s="1351"/>
      <c r="K731" s="1347"/>
      <c r="L731" s="1352"/>
    </row>
    <row r="732">
      <c r="A732" s="1353"/>
      <c r="B732" s="1354"/>
      <c r="C732" s="1360"/>
      <c r="D732" s="1369"/>
      <c r="E732" s="1357"/>
      <c r="F732" s="1358"/>
      <c r="G732" s="1359"/>
      <c r="H732" s="1360"/>
      <c r="I732" s="1361"/>
      <c r="J732" s="1362"/>
      <c r="K732" s="1363"/>
      <c r="L732" s="1364"/>
    </row>
    <row r="733">
      <c r="A733" s="1346"/>
      <c r="B733" s="1351"/>
      <c r="C733" s="1351"/>
      <c r="D733" s="1351"/>
      <c r="E733" s="1351"/>
      <c r="F733" s="1351"/>
      <c r="G733" s="1351"/>
      <c r="H733" s="1351"/>
      <c r="I733" s="1351"/>
      <c r="J733" s="1351"/>
      <c r="K733" s="1347"/>
      <c r="L733" s="1352"/>
    </row>
    <row r="734">
      <c r="A734" s="1353"/>
      <c r="B734" s="1354"/>
      <c r="C734" s="1360"/>
      <c r="D734" s="1369"/>
      <c r="E734" s="1357"/>
      <c r="F734" s="1358"/>
      <c r="G734" s="1359"/>
      <c r="H734" s="1360"/>
      <c r="I734" s="1361"/>
      <c r="J734" s="1362"/>
      <c r="K734" s="1363"/>
      <c r="L734" s="1364"/>
    </row>
    <row r="735">
      <c r="A735" s="1346"/>
      <c r="B735" s="1351"/>
      <c r="C735" s="1351"/>
      <c r="D735" s="1351"/>
      <c r="E735" s="1351"/>
      <c r="F735" s="1351"/>
      <c r="G735" s="1351"/>
      <c r="H735" s="1351"/>
      <c r="I735" s="1351"/>
      <c r="J735" s="1351"/>
      <c r="K735" s="1347"/>
      <c r="L735" s="1352"/>
    </row>
    <row r="736">
      <c r="A736" s="1353"/>
      <c r="B736" s="1354"/>
      <c r="C736" s="1360"/>
      <c r="D736" s="1369"/>
      <c r="E736" s="1357"/>
      <c r="F736" s="1358"/>
      <c r="G736" s="1359"/>
      <c r="H736" s="1360"/>
      <c r="I736" s="1361"/>
      <c r="J736" s="1362"/>
      <c r="K736" s="1363"/>
      <c r="L736" s="1364"/>
    </row>
    <row r="737">
      <c r="A737" s="1346"/>
      <c r="B737" s="1351"/>
      <c r="C737" s="1351"/>
      <c r="D737" s="1351"/>
      <c r="E737" s="1351"/>
      <c r="F737" s="1351"/>
      <c r="G737" s="1351"/>
      <c r="H737" s="1351"/>
      <c r="I737" s="1351"/>
      <c r="J737" s="1351"/>
      <c r="K737" s="1347"/>
      <c r="L737" s="1352"/>
    </row>
    <row r="738">
      <c r="A738" s="1353"/>
      <c r="B738" s="1354"/>
      <c r="C738" s="1360"/>
      <c r="D738" s="1369"/>
      <c r="E738" s="1357"/>
      <c r="F738" s="1358"/>
      <c r="G738" s="1359"/>
      <c r="H738" s="1360"/>
      <c r="I738" s="1361"/>
      <c r="J738" s="1362"/>
      <c r="K738" s="1363"/>
      <c r="L738" s="1364"/>
    </row>
    <row r="739">
      <c r="A739" s="1346"/>
      <c r="B739" s="1351"/>
      <c r="C739" s="1351"/>
      <c r="D739" s="1351"/>
      <c r="E739" s="1351"/>
      <c r="F739" s="1351"/>
      <c r="G739" s="1351"/>
      <c r="H739" s="1351"/>
      <c r="I739" s="1351"/>
      <c r="J739" s="1351"/>
      <c r="K739" s="1347"/>
      <c r="L739" s="1352"/>
    </row>
    <row r="740">
      <c r="A740" s="1353"/>
      <c r="B740" s="1354"/>
      <c r="C740" s="1360"/>
      <c r="D740" s="1369"/>
      <c r="E740" s="1357"/>
      <c r="F740" s="1358"/>
      <c r="G740" s="1359"/>
      <c r="H740" s="1360"/>
      <c r="I740" s="1361"/>
      <c r="J740" s="1362"/>
      <c r="K740" s="1363"/>
      <c r="L740" s="1364"/>
    </row>
    <row r="741">
      <c r="A741" s="1346"/>
      <c r="B741" s="1351"/>
      <c r="C741" s="1351"/>
      <c r="D741" s="1351"/>
      <c r="E741" s="1351"/>
      <c r="F741" s="1351"/>
      <c r="G741" s="1351"/>
      <c r="H741" s="1351"/>
      <c r="I741" s="1351"/>
      <c r="J741" s="1351"/>
      <c r="K741" s="1347"/>
      <c r="L741" s="1352"/>
    </row>
    <row r="742">
      <c r="A742" s="1353"/>
      <c r="B742" s="1354"/>
      <c r="C742" s="1360"/>
      <c r="D742" s="1369"/>
      <c r="E742" s="1357"/>
      <c r="F742" s="1358"/>
      <c r="G742" s="1359"/>
      <c r="H742" s="1360"/>
      <c r="I742" s="1361"/>
      <c r="J742" s="1362"/>
      <c r="K742" s="1363"/>
      <c r="L742" s="1364"/>
    </row>
    <row r="743">
      <c r="A743" s="1346"/>
      <c r="B743" s="1351"/>
      <c r="C743" s="1351"/>
      <c r="D743" s="1351"/>
      <c r="E743" s="1351"/>
      <c r="F743" s="1351"/>
      <c r="G743" s="1351"/>
      <c r="H743" s="1351"/>
      <c r="I743" s="1351"/>
      <c r="J743" s="1351"/>
      <c r="K743" s="1347"/>
      <c r="L743" s="1352"/>
    </row>
    <row r="744">
      <c r="A744" s="1353"/>
      <c r="B744" s="1354"/>
      <c r="C744" s="1360"/>
      <c r="D744" s="1369"/>
      <c r="E744" s="1357"/>
      <c r="F744" s="1358"/>
      <c r="G744" s="1359"/>
      <c r="H744" s="1360"/>
      <c r="I744" s="1361"/>
      <c r="J744" s="1362"/>
      <c r="K744" s="1363"/>
      <c r="L744" s="1364"/>
    </row>
    <row r="745">
      <c r="A745" s="1346"/>
      <c r="B745" s="1351"/>
      <c r="C745" s="1351"/>
      <c r="D745" s="1351"/>
      <c r="E745" s="1351"/>
      <c r="F745" s="1351"/>
      <c r="G745" s="1351"/>
      <c r="H745" s="1351"/>
      <c r="I745" s="1351"/>
      <c r="J745" s="1351"/>
      <c r="K745" s="1347"/>
      <c r="L745" s="1352"/>
    </row>
    <row r="746">
      <c r="A746" s="1353"/>
      <c r="B746" s="1354"/>
      <c r="C746" s="1360"/>
      <c r="D746" s="1369"/>
      <c r="E746" s="1357"/>
      <c r="F746" s="1358"/>
      <c r="G746" s="1359"/>
      <c r="H746" s="1360"/>
      <c r="I746" s="1361"/>
      <c r="J746" s="1362"/>
      <c r="K746" s="1363"/>
      <c r="L746" s="1364"/>
    </row>
    <row r="747">
      <c r="A747" s="1346"/>
      <c r="B747" s="1351"/>
      <c r="C747" s="1351"/>
      <c r="D747" s="1351"/>
      <c r="E747" s="1351"/>
      <c r="F747" s="1351"/>
      <c r="G747" s="1351"/>
      <c r="H747" s="1351"/>
      <c r="I747" s="1351"/>
      <c r="J747" s="1351"/>
      <c r="K747" s="1347"/>
      <c r="L747" s="1352"/>
    </row>
    <row r="748">
      <c r="A748" s="1353"/>
      <c r="B748" s="1354"/>
      <c r="C748" s="1360"/>
      <c r="D748" s="1369"/>
      <c r="E748" s="1357"/>
      <c r="F748" s="1358"/>
      <c r="G748" s="1359"/>
      <c r="H748" s="1360"/>
      <c r="I748" s="1361"/>
      <c r="J748" s="1362"/>
      <c r="K748" s="1363"/>
      <c r="L748" s="1364"/>
    </row>
    <row r="749">
      <c r="A749" s="1346"/>
      <c r="B749" s="1351"/>
      <c r="C749" s="1351"/>
      <c r="D749" s="1351"/>
      <c r="E749" s="1351"/>
      <c r="F749" s="1351"/>
      <c r="G749" s="1351"/>
      <c r="H749" s="1351"/>
      <c r="I749" s="1351"/>
      <c r="J749" s="1351"/>
      <c r="K749" s="1347"/>
      <c r="L749" s="1352"/>
    </row>
    <row r="750">
      <c r="A750" s="1353"/>
      <c r="B750" s="1354"/>
      <c r="C750" s="1360"/>
      <c r="D750" s="1369"/>
      <c r="E750" s="1357"/>
      <c r="F750" s="1358"/>
      <c r="G750" s="1359"/>
      <c r="H750" s="1360"/>
      <c r="I750" s="1361"/>
      <c r="J750" s="1362"/>
      <c r="K750" s="1363"/>
      <c r="L750" s="1364"/>
    </row>
    <row r="751">
      <c r="A751" s="1346"/>
      <c r="B751" s="1351"/>
      <c r="C751" s="1351"/>
      <c r="D751" s="1351"/>
      <c r="E751" s="1351"/>
      <c r="F751" s="1351"/>
      <c r="G751" s="1351"/>
      <c r="H751" s="1351"/>
      <c r="I751" s="1351"/>
      <c r="J751" s="1351"/>
      <c r="K751" s="1347"/>
      <c r="L751" s="1352"/>
    </row>
    <row r="752">
      <c r="A752" s="1353"/>
      <c r="B752" s="1354"/>
      <c r="C752" s="1360"/>
      <c r="D752" s="1369"/>
      <c r="E752" s="1357"/>
      <c r="F752" s="1358"/>
      <c r="G752" s="1359"/>
      <c r="H752" s="1360"/>
      <c r="I752" s="1361"/>
      <c r="J752" s="1362"/>
      <c r="K752" s="1363"/>
      <c r="L752" s="1364"/>
    </row>
    <row r="753">
      <c r="A753" s="1346"/>
      <c r="B753" s="1351"/>
      <c r="C753" s="1351"/>
      <c r="D753" s="1351"/>
      <c r="E753" s="1351"/>
      <c r="F753" s="1351"/>
      <c r="G753" s="1351"/>
      <c r="H753" s="1351"/>
      <c r="I753" s="1351"/>
      <c r="J753" s="1351"/>
      <c r="K753" s="1347"/>
      <c r="L753" s="1352"/>
    </row>
    <row r="754">
      <c r="A754" s="1353"/>
      <c r="B754" s="1354"/>
      <c r="C754" s="1360"/>
      <c r="D754" s="1369"/>
      <c r="E754" s="1357"/>
      <c r="F754" s="1358"/>
      <c r="G754" s="1359"/>
      <c r="H754" s="1360"/>
      <c r="I754" s="1361"/>
      <c r="J754" s="1362"/>
      <c r="K754" s="1363"/>
      <c r="L754" s="1364"/>
    </row>
    <row r="755">
      <c r="A755" s="1346"/>
      <c r="B755" s="1351"/>
      <c r="C755" s="1351"/>
      <c r="D755" s="1351"/>
      <c r="E755" s="1351"/>
      <c r="F755" s="1351"/>
      <c r="G755" s="1351"/>
      <c r="H755" s="1351"/>
      <c r="I755" s="1351"/>
      <c r="J755" s="1351"/>
      <c r="K755" s="1347"/>
      <c r="L755" s="1352"/>
    </row>
    <row r="756">
      <c r="A756" s="1353"/>
      <c r="B756" s="1354"/>
      <c r="C756" s="1360"/>
      <c r="D756" s="1369"/>
      <c r="E756" s="1357"/>
      <c r="F756" s="1358"/>
      <c r="G756" s="1359"/>
      <c r="H756" s="1360"/>
      <c r="I756" s="1361"/>
      <c r="J756" s="1362"/>
      <c r="K756" s="1363"/>
      <c r="L756" s="1364"/>
    </row>
    <row r="757">
      <c r="A757" s="1346"/>
      <c r="B757" s="1351"/>
      <c r="C757" s="1351"/>
      <c r="D757" s="1351"/>
      <c r="E757" s="1351"/>
      <c r="F757" s="1351"/>
      <c r="G757" s="1351"/>
      <c r="H757" s="1351"/>
      <c r="I757" s="1351"/>
      <c r="J757" s="1351"/>
      <c r="K757" s="1347"/>
      <c r="L757" s="1352"/>
    </row>
    <row r="758">
      <c r="A758" s="1353"/>
      <c r="B758" s="1354"/>
      <c r="C758" s="1360"/>
      <c r="D758" s="1369"/>
      <c r="E758" s="1357"/>
      <c r="F758" s="1358"/>
      <c r="G758" s="1359"/>
      <c r="H758" s="1360"/>
      <c r="I758" s="1361"/>
      <c r="J758" s="1362"/>
      <c r="K758" s="1363"/>
      <c r="L758" s="1364"/>
    </row>
    <row r="759">
      <c r="A759" s="1346"/>
      <c r="B759" s="1351"/>
      <c r="C759" s="1351"/>
      <c r="D759" s="1351"/>
      <c r="E759" s="1351"/>
      <c r="F759" s="1351"/>
      <c r="G759" s="1351"/>
      <c r="H759" s="1351"/>
      <c r="I759" s="1351"/>
      <c r="J759" s="1351"/>
      <c r="K759" s="1347"/>
      <c r="L759" s="1352"/>
    </row>
    <row r="760">
      <c r="A760" s="1353"/>
      <c r="B760" s="1354"/>
      <c r="C760" s="1360"/>
      <c r="D760" s="1369"/>
      <c r="E760" s="1357"/>
      <c r="F760" s="1358"/>
      <c r="G760" s="1359"/>
      <c r="H760" s="1360"/>
      <c r="I760" s="1361"/>
      <c r="J760" s="1362"/>
      <c r="K760" s="1363"/>
      <c r="L760" s="1364"/>
    </row>
    <row r="761">
      <c r="A761" s="1346"/>
      <c r="B761" s="1351"/>
      <c r="C761" s="1351"/>
      <c r="D761" s="1351"/>
      <c r="E761" s="1351"/>
      <c r="F761" s="1351"/>
      <c r="G761" s="1351"/>
      <c r="H761" s="1351"/>
      <c r="I761" s="1351"/>
      <c r="J761" s="1351"/>
      <c r="K761" s="1347"/>
      <c r="L761" s="1352"/>
    </row>
    <row r="762">
      <c r="A762" s="1353"/>
      <c r="B762" s="1354"/>
      <c r="C762" s="1360"/>
      <c r="D762" s="1369"/>
      <c r="E762" s="1357"/>
      <c r="F762" s="1358"/>
      <c r="G762" s="1359"/>
      <c r="H762" s="1360"/>
      <c r="I762" s="1361"/>
      <c r="J762" s="1362"/>
      <c r="K762" s="1363"/>
      <c r="L762" s="1364"/>
    </row>
    <row r="763">
      <c r="A763" s="1346"/>
      <c r="B763" s="1351"/>
      <c r="C763" s="1351"/>
      <c r="D763" s="1351"/>
      <c r="E763" s="1351"/>
      <c r="F763" s="1351"/>
      <c r="G763" s="1351"/>
      <c r="H763" s="1351"/>
      <c r="I763" s="1351"/>
      <c r="J763" s="1351"/>
      <c r="K763" s="1347"/>
      <c r="L763" s="1352"/>
    </row>
    <row r="764">
      <c r="A764" s="1353"/>
      <c r="B764" s="1354"/>
      <c r="C764" s="1360"/>
      <c r="D764" s="1369"/>
      <c r="E764" s="1357"/>
      <c r="F764" s="1358"/>
      <c r="G764" s="1359"/>
      <c r="H764" s="1360"/>
      <c r="I764" s="1361"/>
      <c r="J764" s="1362"/>
      <c r="K764" s="1363"/>
      <c r="L764" s="1364"/>
    </row>
    <row r="765">
      <c r="A765" s="1346"/>
      <c r="B765" s="1351"/>
      <c r="C765" s="1351"/>
      <c r="D765" s="1351"/>
      <c r="E765" s="1351"/>
      <c r="F765" s="1351"/>
      <c r="G765" s="1351"/>
      <c r="H765" s="1351"/>
      <c r="I765" s="1351"/>
      <c r="J765" s="1351"/>
      <c r="K765" s="1347"/>
      <c r="L765" s="1352"/>
    </row>
    <row r="766">
      <c r="A766" s="1353"/>
      <c r="B766" s="1354"/>
      <c r="C766" s="1360"/>
      <c r="D766" s="1369"/>
      <c r="E766" s="1357"/>
      <c r="F766" s="1358"/>
      <c r="G766" s="1359"/>
      <c r="H766" s="1360"/>
      <c r="I766" s="1361"/>
      <c r="J766" s="1362"/>
      <c r="K766" s="1363"/>
      <c r="L766" s="1364"/>
    </row>
    <row r="767">
      <c r="A767" s="1346"/>
      <c r="B767" s="1351"/>
      <c r="C767" s="1351"/>
      <c r="D767" s="1351"/>
      <c r="E767" s="1351"/>
      <c r="F767" s="1351"/>
      <c r="G767" s="1351"/>
      <c r="H767" s="1351"/>
      <c r="I767" s="1351"/>
      <c r="J767" s="1351"/>
      <c r="K767" s="1347"/>
      <c r="L767" s="1352"/>
    </row>
    <row r="768">
      <c r="A768" s="1353"/>
      <c r="B768" s="1354"/>
      <c r="C768" s="1360"/>
      <c r="D768" s="1369"/>
      <c r="E768" s="1357"/>
      <c r="F768" s="1358"/>
      <c r="G768" s="1359"/>
      <c r="H768" s="1360"/>
      <c r="I768" s="1361"/>
      <c r="J768" s="1362"/>
      <c r="K768" s="1363"/>
      <c r="L768" s="1364"/>
    </row>
    <row r="769">
      <c r="A769" s="1346"/>
      <c r="B769" s="1351"/>
      <c r="C769" s="1351"/>
      <c r="D769" s="1351"/>
      <c r="E769" s="1351"/>
      <c r="F769" s="1351"/>
      <c r="G769" s="1351"/>
      <c r="H769" s="1351"/>
      <c r="I769" s="1351"/>
      <c r="J769" s="1351"/>
      <c r="K769" s="1347"/>
      <c r="L769" s="1352"/>
    </row>
    <row r="770">
      <c r="A770" s="1353"/>
      <c r="B770" s="1354"/>
      <c r="C770" s="1360"/>
      <c r="D770" s="1369"/>
      <c r="E770" s="1357"/>
      <c r="F770" s="1358"/>
      <c r="G770" s="1359"/>
      <c r="H770" s="1360"/>
      <c r="I770" s="1361"/>
      <c r="J770" s="1362"/>
      <c r="K770" s="1363"/>
      <c r="L770" s="1364"/>
    </row>
    <row r="771">
      <c r="A771" s="1346"/>
      <c r="B771" s="1351"/>
      <c r="C771" s="1351"/>
      <c r="D771" s="1351"/>
      <c r="E771" s="1351"/>
      <c r="F771" s="1351"/>
      <c r="G771" s="1351"/>
      <c r="H771" s="1351"/>
      <c r="I771" s="1351"/>
      <c r="J771" s="1351"/>
      <c r="K771" s="1347"/>
      <c r="L771" s="1352"/>
    </row>
    <row r="772">
      <c r="A772" s="1353"/>
      <c r="B772" s="1354"/>
      <c r="C772" s="1360"/>
      <c r="D772" s="1369"/>
      <c r="E772" s="1357"/>
      <c r="F772" s="1358"/>
      <c r="G772" s="1359"/>
      <c r="H772" s="1360"/>
      <c r="I772" s="1361"/>
      <c r="J772" s="1362"/>
      <c r="K772" s="1363"/>
      <c r="L772" s="1364"/>
    </row>
    <row r="773">
      <c r="A773" s="1346"/>
      <c r="B773" s="1351"/>
      <c r="C773" s="1351"/>
      <c r="D773" s="1351"/>
      <c r="E773" s="1351"/>
      <c r="F773" s="1351"/>
      <c r="G773" s="1351"/>
      <c r="H773" s="1351"/>
      <c r="I773" s="1351"/>
      <c r="J773" s="1351"/>
      <c r="K773" s="1347"/>
      <c r="L773" s="1352"/>
    </row>
    <row r="774">
      <c r="A774" s="1353"/>
      <c r="B774" s="1354"/>
      <c r="C774" s="1360"/>
      <c r="D774" s="1369"/>
      <c r="E774" s="1357"/>
      <c r="F774" s="1358"/>
      <c r="G774" s="1359"/>
      <c r="H774" s="1360"/>
      <c r="I774" s="1361"/>
      <c r="J774" s="1362"/>
      <c r="K774" s="1363"/>
      <c r="L774" s="1364"/>
    </row>
    <row r="775">
      <c r="A775" s="1346"/>
      <c r="B775" s="1351"/>
      <c r="C775" s="1351"/>
      <c r="D775" s="1351"/>
      <c r="E775" s="1351"/>
      <c r="F775" s="1351"/>
      <c r="G775" s="1351"/>
      <c r="H775" s="1351"/>
      <c r="I775" s="1351"/>
      <c r="J775" s="1351"/>
      <c r="K775" s="1347"/>
      <c r="L775" s="1352"/>
    </row>
    <row r="776">
      <c r="A776" s="1353"/>
      <c r="B776" s="1354"/>
      <c r="C776" s="1360"/>
      <c r="D776" s="1369"/>
      <c r="E776" s="1357"/>
      <c r="F776" s="1358"/>
      <c r="G776" s="1359"/>
      <c r="H776" s="1360"/>
      <c r="I776" s="1361"/>
      <c r="J776" s="1362"/>
      <c r="K776" s="1363"/>
      <c r="L776" s="1364"/>
    </row>
    <row r="777">
      <c r="A777" s="1346"/>
      <c r="B777" s="1351"/>
      <c r="C777" s="1351"/>
      <c r="D777" s="1351"/>
      <c r="E777" s="1351"/>
      <c r="F777" s="1351"/>
      <c r="G777" s="1351"/>
      <c r="H777" s="1351"/>
      <c r="I777" s="1351"/>
      <c r="J777" s="1351"/>
      <c r="K777" s="1347"/>
      <c r="L777" s="1352"/>
    </row>
    <row r="778">
      <c r="A778" s="1353"/>
      <c r="B778" s="1354"/>
      <c r="C778" s="1360"/>
      <c r="D778" s="1369"/>
      <c r="E778" s="1357"/>
      <c r="F778" s="1358"/>
      <c r="G778" s="1359"/>
      <c r="H778" s="1360"/>
      <c r="I778" s="1361"/>
      <c r="J778" s="1362"/>
      <c r="K778" s="1363"/>
      <c r="L778" s="1364"/>
    </row>
    <row r="779">
      <c r="A779" s="1346"/>
      <c r="B779" s="1351"/>
      <c r="C779" s="1351"/>
      <c r="D779" s="1351"/>
      <c r="E779" s="1351"/>
      <c r="F779" s="1351"/>
      <c r="G779" s="1351"/>
      <c r="H779" s="1351"/>
      <c r="I779" s="1351"/>
      <c r="J779" s="1351"/>
      <c r="K779" s="1347"/>
      <c r="L779" s="1352"/>
    </row>
    <row r="780">
      <c r="A780" s="1353"/>
      <c r="B780" s="1354"/>
      <c r="C780" s="1360"/>
      <c r="D780" s="1369"/>
      <c r="E780" s="1357"/>
      <c r="F780" s="1358"/>
      <c r="G780" s="1359"/>
      <c r="H780" s="1360"/>
      <c r="I780" s="1361"/>
      <c r="J780" s="1362"/>
      <c r="K780" s="1363"/>
      <c r="L780" s="1364"/>
    </row>
    <row r="781">
      <c r="A781" s="1346"/>
      <c r="B781" s="1351"/>
      <c r="C781" s="1351"/>
      <c r="D781" s="1351"/>
      <c r="E781" s="1351"/>
      <c r="F781" s="1351"/>
      <c r="G781" s="1351"/>
      <c r="H781" s="1351"/>
      <c r="I781" s="1351"/>
      <c r="J781" s="1351"/>
      <c r="K781" s="1347"/>
      <c r="L781" s="1352"/>
    </row>
    <row r="782">
      <c r="A782" s="1353"/>
      <c r="B782" s="1354"/>
      <c r="C782" s="1360"/>
      <c r="D782" s="1369"/>
      <c r="E782" s="1357"/>
      <c r="F782" s="1358"/>
      <c r="G782" s="1359"/>
      <c r="H782" s="1360"/>
      <c r="I782" s="1361"/>
      <c r="J782" s="1362"/>
      <c r="K782" s="1363"/>
      <c r="L782" s="1364"/>
    </row>
    <row r="783">
      <c r="A783" s="1346"/>
      <c r="B783" s="1351"/>
      <c r="C783" s="1351"/>
      <c r="D783" s="1351"/>
      <c r="E783" s="1351"/>
      <c r="F783" s="1351"/>
      <c r="G783" s="1351"/>
      <c r="H783" s="1351"/>
      <c r="I783" s="1351"/>
      <c r="J783" s="1351"/>
      <c r="K783" s="1347"/>
      <c r="L783" s="1352"/>
    </row>
    <row r="784">
      <c r="A784" s="1353"/>
      <c r="B784" s="1354"/>
      <c r="C784" s="1360"/>
      <c r="D784" s="1369"/>
      <c r="E784" s="1357"/>
      <c r="F784" s="1358"/>
      <c r="G784" s="1359"/>
      <c r="H784" s="1360"/>
      <c r="I784" s="1361"/>
      <c r="J784" s="1362"/>
      <c r="K784" s="1363"/>
      <c r="L784" s="1364"/>
    </row>
    <row r="785">
      <c r="A785" s="1346"/>
      <c r="B785" s="1351"/>
      <c r="C785" s="1351"/>
      <c r="D785" s="1351"/>
      <c r="E785" s="1351"/>
      <c r="F785" s="1351"/>
      <c r="G785" s="1351"/>
      <c r="H785" s="1351"/>
      <c r="I785" s="1351"/>
      <c r="J785" s="1351"/>
      <c r="K785" s="1347"/>
      <c r="L785" s="1352"/>
    </row>
    <row r="786">
      <c r="A786" s="1353"/>
      <c r="B786" s="1354"/>
      <c r="C786" s="1360"/>
      <c r="D786" s="1369"/>
      <c r="E786" s="1357"/>
      <c r="F786" s="1358"/>
      <c r="G786" s="1359"/>
      <c r="H786" s="1360"/>
      <c r="I786" s="1361"/>
      <c r="J786" s="1362"/>
      <c r="K786" s="1363"/>
      <c r="L786" s="1364"/>
    </row>
    <row r="787">
      <c r="A787" s="1346"/>
      <c r="B787" s="1351"/>
      <c r="C787" s="1351"/>
      <c r="D787" s="1351"/>
      <c r="E787" s="1351"/>
      <c r="F787" s="1351"/>
      <c r="G787" s="1351"/>
      <c r="H787" s="1351"/>
      <c r="I787" s="1351"/>
      <c r="J787" s="1351"/>
      <c r="K787" s="1347"/>
      <c r="L787" s="1352"/>
    </row>
    <row r="788">
      <c r="A788" s="1353"/>
      <c r="B788" s="1354"/>
      <c r="C788" s="1360"/>
      <c r="D788" s="1369"/>
      <c r="E788" s="1357"/>
      <c r="F788" s="1358"/>
      <c r="G788" s="1359"/>
      <c r="H788" s="1360"/>
      <c r="I788" s="1361"/>
      <c r="J788" s="1362"/>
      <c r="K788" s="1363"/>
      <c r="L788" s="1364"/>
    </row>
    <row r="789">
      <c r="A789" s="1346"/>
      <c r="B789" s="1351"/>
      <c r="C789" s="1351"/>
      <c r="D789" s="1351"/>
      <c r="E789" s="1351"/>
      <c r="F789" s="1351"/>
      <c r="G789" s="1351"/>
      <c r="H789" s="1351"/>
      <c r="I789" s="1351"/>
      <c r="J789" s="1351"/>
      <c r="K789" s="1347"/>
      <c r="L789" s="1352"/>
    </row>
    <row r="790">
      <c r="A790" s="1353"/>
      <c r="B790" s="1354"/>
      <c r="C790" s="1360"/>
      <c r="D790" s="1369"/>
      <c r="E790" s="1357"/>
      <c r="F790" s="1358"/>
      <c r="G790" s="1359"/>
      <c r="H790" s="1360"/>
      <c r="I790" s="1361"/>
      <c r="J790" s="1362"/>
      <c r="K790" s="1363"/>
      <c r="L790" s="1364"/>
    </row>
    <row r="791">
      <c r="A791" s="1346"/>
      <c r="B791" s="1351"/>
      <c r="C791" s="1351"/>
      <c r="D791" s="1351"/>
      <c r="E791" s="1351"/>
      <c r="F791" s="1351"/>
      <c r="G791" s="1351"/>
      <c r="H791" s="1351"/>
      <c r="I791" s="1351"/>
      <c r="J791" s="1351"/>
      <c r="K791" s="1347"/>
      <c r="L791" s="1352"/>
    </row>
    <row r="792">
      <c r="A792" s="1353"/>
      <c r="B792" s="1354"/>
      <c r="C792" s="1360"/>
      <c r="D792" s="1369"/>
      <c r="E792" s="1357"/>
      <c r="F792" s="1358"/>
      <c r="G792" s="1359"/>
      <c r="H792" s="1360"/>
      <c r="I792" s="1361"/>
      <c r="J792" s="1362"/>
      <c r="K792" s="1363"/>
      <c r="L792" s="1364"/>
    </row>
    <row r="793">
      <c r="A793" s="1346"/>
      <c r="B793" s="1351"/>
      <c r="C793" s="1351"/>
      <c r="D793" s="1351"/>
      <c r="E793" s="1351"/>
      <c r="F793" s="1351"/>
      <c r="G793" s="1351"/>
      <c r="H793" s="1351"/>
      <c r="I793" s="1351"/>
      <c r="J793" s="1351"/>
      <c r="K793" s="1347"/>
      <c r="L793" s="1352"/>
    </row>
    <row r="794">
      <c r="A794" s="1353"/>
      <c r="B794" s="1354"/>
      <c r="C794" s="1360"/>
      <c r="D794" s="1369"/>
      <c r="E794" s="1357"/>
      <c r="F794" s="1358"/>
      <c r="G794" s="1359"/>
      <c r="H794" s="1360"/>
      <c r="I794" s="1361"/>
      <c r="J794" s="1362"/>
      <c r="K794" s="1363"/>
      <c r="L794" s="1364"/>
    </row>
    <row r="795">
      <c r="A795" s="1346"/>
      <c r="B795" s="1351"/>
      <c r="C795" s="1351"/>
      <c r="D795" s="1351"/>
      <c r="E795" s="1351"/>
      <c r="F795" s="1351"/>
      <c r="G795" s="1351"/>
      <c r="H795" s="1351"/>
      <c r="I795" s="1351"/>
      <c r="J795" s="1351"/>
      <c r="K795" s="1347"/>
      <c r="L795" s="1352"/>
    </row>
    <row r="796">
      <c r="A796" s="1353"/>
      <c r="B796" s="1354"/>
      <c r="C796" s="1360"/>
      <c r="D796" s="1369"/>
      <c r="E796" s="1357"/>
      <c r="F796" s="1358"/>
      <c r="G796" s="1359"/>
      <c r="H796" s="1360"/>
      <c r="I796" s="1361"/>
      <c r="J796" s="1362"/>
      <c r="K796" s="1363"/>
      <c r="L796" s="1364"/>
    </row>
    <row r="797">
      <c r="A797" s="1346"/>
      <c r="B797" s="1351"/>
      <c r="C797" s="1351"/>
      <c r="D797" s="1351"/>
      <c r="E797" s="1351"/>
      <c r="F797" s="1351"/>
      <c r="G797" s="1351"/>
      <c r="H797" s="1351"/>
      <c r="I797" s="1351"/>
      <c r="J797" s="1351"/>
      <c r="K797" s="1347"/>
      <c r="L797" s="1352"/>
    </row>
    <row r="798">
      <c r="A798" s="1353"/>
      <c r="B798" s="1354"/>
      <c r="C798" s="1360"/>
      <c r="D798" s="1369"/>
      <c r="E798" s="1357"/>
      <c r="F798" s="1358"/>
      <c r="G798" s="1359"/>
      <c r="H798" s="1360"/>
      <c r="I798" s="1361"/>
      <c r="J798" s="1362"/>
      <c r="K798" s="1363"/>
      <c r="L798" s="1364"/>
    </row>
    <row r="799">
      <c r="A799" s="1346"/>
      <c r="B799" s="1351"/>
      <c r="C799" s="1351"/>
      <c r="D799" s="1351"/>
      <c r="E799" s="1351"/>
      <c r="F799" s="1351"/>
      <c r="G799" s="1351"/>
      <c r="H799" s="1351"/>
      <c r="I799" s="1351"/>
      <c r="J799" s="1351"/>
      <c r="K799" s="1347"/>
      <c r="L799" s="1352"/>
    </row>
    <row r="800">
      <c r="A800" s="1353"/>
      <c r="B800" s="1354"/>
      <c r="C800" s="1360"/>
      <c r="D800" s="1369"/>
      <c r="E800" s="1357"/>
      <c r="F800" s="1358"/>
      <c r="G800" s="1359"/>
      <c r="H800" s="1360"/>
      <c r="I800" s="1361"/>
      <c r="J800" s="1362"/>
      <c r="K800" s="1363"/>
      <c r="L800" s="1364"/>
    </row>
    <row r="801">
      <c r="A801" s="1346"/>
      <c r="B801" s="1351"/>
      <c r="C801" s="1351"/>
      <c r="D801" s="1351"/>
      <c r="E801" s="1351"/>
      <c r="F801" s="1351"/>
      <c r="G801" s="1351"/>
      <c r="H801" s="1351"/>
      <c r="I801" s="1351"/>
      <c r="J801" s="1351"/>
      <c r="K801" s="1347"/>
      <c r="L801" s="1352"/>
    </row>
    <row r="802">
      <c r="A802" s="1353"/>
      <c r="B802" s="1354"/>
      <c r="C802" s="1360"/>
      <c r="D802" s="1369"/>
      <c r="E802" s="1357"/>
      <c r="F802" s="1358"/>
      <c r="G802" s="1359"/>
      <c r="H802" s="1360"/>
      <c r="I802" s="1361"/>
      <c r="J802" s="1362"/>
      <c r="K802" s="1363"/>
      <c r="L802" s="1364"/>
    </row>
    <row r="803">
      <c r="A803" s="1346"/>
      <c r="B803" s="1351"/>
      <c r="C803" s="1351"/>
      <c r="D803" s="1351"/>
      <c r="E803" s="1351"/>
      <c r="F803" s="1351"/>
      <c r="G803" s="1351"/>
      <c r="H803" s="1351"/>
      <c r="I803" s="1351"/>
      <c r="J803" s="1351"/>
      <c r="K803" s="1347"/>
      <c r="L803" s="1352"/>
    </row>
    <row r="804">
      <c r="A804" s="1353"/>
      <c r="B804" s="1354"/>
      <c r="C804" s="1360"/>
      <c r="D804" s="1369"/>
      <c r="E804" s="1357"/>
      <c r="F804" s="1358"/>
      <c r="G804" s="1359"/>
      <c r="H804" s="1360"/>
      <c r="I804" s="1361"/>
      <c r="J804" s="1362"/>
      <c r="K804" s="1363"/>
      <c r="L804" s="1364"/>
    </row>
    <row r="805">
      <c r="A805" s="1346"/>
      <c r="B805" s="1351"/>
      <c r="C805" s="1351"/>
      <c r="D805" s="1351"/>
      <c r="E805" s="1351"/>
      <c r="F805" s="1351"/>
      <c r="G805" s="1351"/>
      <c r="H805" s="1351"/>
      <c r="I805" s="1351"/>
      <c r="J805" s="1351"/>
      <c r="K805" s="1347"/>
      <c r="L805" s="1352"/>
    </row>
    <row r="806">
      <c r="A806" s="1353"/>
      <c r="B806" s="1354"/>
      <c r="C806" s="1360"/>
      <c r="D806" s="1369"/>
      <c r="E806" s="1357"/>
      <c r="F806" s="1358"/>
      <c r="G806" s="1359"/>
      <c r="H806" s="1360"/>
      <c r="I806" s="1361"/>
      <c r="J806" s="1362"/>
      <c r="K806" s="1363"/>
      <c r="L806" s="1364"/>
    </row>
    <row r="807">
      <c r="A807" s="1346"/>
      <c r="B807" s="1351"/>
      <c r="C807" s="1351"/>
      <c r="D807" s="1351"/>
      <c r="E807" s="1351"/>
      <c r="F807" s="1351"/>
      <c r="G807" s="1351"/>
      <c r="H807" s="1351"/>
      <c r="I807" s="1351"/>
      <c r="J807" s="1351"/>
      <c r="K807" s="1347"/>
      <c r="L807" s="1352"/>
    </row>
    <row r="808">
      <c r="A808" s="1353"/>
      <c r="B808" s="1354"/>
      <c r="C808" s="1360"/>
      <c r="D808" s="1369"/>
      <c r="E808" s="1357"/>
      <c r="F808" s="1358"/>
      <c r="G808" s="1359"/>
      <c r="H808" s="1360"/>
      <c r="I808" s="1361"/>
      <c r="J808" s="1362"/>
      <c r="K808" s="1363"/>
      <c r="L808" s="1364"/>
    </row>
    <row r="809">
      <c r="A809" s="1346"/>
      <c r="B809" s="1351"/>
      <c r="C809" s="1351"/>
      <c r="D809" s="1351"/>
      <c r="E809" s="1351"/>
      <c r="F809" s="1351"/>
      <c r="G809" s="1351"/>
      <c r="H809" s="1351"/>
      <c r="I809" s="1351"/>
      <c r="J809" s="1351"/>
      <c r="K809" s="1347"/>
      <c r="L809" s="1352"/>
    </row>
    <row r="810">
      <c r="A810" s="1353"/>
      <c r="B810" s="1354"/>
      <c r="C810" s="1360"/>
      <c r="D810" s="1369"/>
      <c r="E810" s="1357"/>
      <c r="F810" s="1358"/>
      <c r="G810" s="1359"/>
      <c r="H810" s="1360"/>
      <c r="I810" s="1361"/>
      <c r="J810" s="1362"/>
      <c r="K810" s="1363"/>
      <c r="L810" s="1364"/>
    </row>
    <row r="811">
      <c r="A811" s="1346"/>
      <c r="B811" s="1351"/>
      <c r="C811" s="1351"/>
      <c r="D811" s="1351"/>
      <c r="E811" s="1351"/>
      <c r="F811" s="1351"/>
      <c r="G811" s="1351"/>
      <c r="H811" s="1351"/>
      <c r="I811" s="1351"/>
      <c r="J811" s="1351"/>
      <c r="K811" s="1347"/>
      <c r="L811" s="1352"/>
    </row>
    <row r="812">
      <c r="A812" s="1353"/>
      <c r="B812" s="1354"/>
      <c r="C812" s="1360"/>
      <c r="D812" s="1369"/>
      <c r="E812" s="1357"/>
      <c r="F812" s="1358"/>
      <c r="G812" s="1359"/>
      <c r="H812" s="1360"/>
      <c r="I812" s="1361"/>
      <c r="J812" s="1362"/>
      <c r="K812" s="1363"/>
      <c r="L812" s="1364"/>
    </row>
    <row r="813">
      <c r="A813" s="1346"/>
      <c r="B813" s="1351"/>
      <c r="C813" s="1351"/>
      <c r="D813" s="1351"/>
      <c r="E813" s="1351"/>
      <c r="F813" s="1351"/>
      <c r="G813" s="1351"/>
      <c r="H813" s="1351"/>
      <c r="I813" s="1351"/>
      <c r="J813" s="1351"/>
      <c r="K813" s="1347"/>
      <c r="L813" s="1352"/>
    </row>
    <row r="814">
      <c r="A814" s="1353"/>
      <c r="B814" s="1354"/>
      <c r="C814" s="1360"/>
      <c r="D814" s="1369"/>
      <c r="E814" s="1357"/>
      <c r="F814" s="1358"/>
      <c r="G814" s="1359"/>
      <c r="H814" s="1360"/>
      <c r="I814" s="1361"/>
      <c r="J814" s="1362"/>
      <c r="K814" s="1363"/>
      <c r="L814" s="1364"/>
    </row>
    <row r="815">
      <c r="A815" s="1346"/>
      <c r="B815" s="1351"/>
      <c r="C815" s="1351"/>
      <c r="D815" s="1351"/>
      <c r="E815" s="1351"/>
      <c r="F815" s="1351"/>
      <c r="G815" s="1351"/>
      <c r="H815" s="1351"/>
      <c r="I815" s="1351"/>
      <c r="J815" s="1351"/>
      <c r="K815" s="1347"/>
      <c r="L815" s="1352"/>
    </row>
    <row r="816">
      <c r="A816" s="1353"/>
      <c r="B816" s="1354"/>
      <c r="C816" s="1360"/>
      <c r="D816" s="1369"/>
      <c r="E816" s="1357"/>
      <c r="F816" s="1358"/>
      <c r="G816" s="1359"/>
      <c r="H816" s="1360"/>
      <c r="I816" s="1361"/>
      <c r="J816" s="1362"/>
      <c r="K816" s="1363"/>
      <c r="L816" s="1364"/>
    </row>
    <row r="817">
      <c r="A817" s="1346"/>
      <c r="B817" s="1351"/>
      <c r="C817" s="1351"/>
      <c r="D817" s="1351"/>
      <c r="E817" s="1351"/>
      <c r="F817" s="1351"/>
      <c r="G817" s="1351"/>
      <c r="H817" s="1351"/>
      <c r="I817" s="1351"/>
      <c r="J817" s="1351"/>
      <c r="K817" s="1347"/>
      <c r="L817" s="1352"/>
    </row>
    <row r="818">
      <c r="A818" s="1353"/>
      <c r="B818" s="1354"/>
      <c r="C818" s="1360"/>
      <c r="D818" s="1369"/>
      <c r="E818" s="1357"/>
      <c r="F818" s="1358"/>
      <c r="G818" s="1359"/>
      <c r="H818" s="1360"/>
      <c r="I818" s="1361"/>
      <c r="J818" s="1362"/>
      <c r="K818" s="1363"/>
      <c r="L818" s="1364"/>
    </row>
    <row r="819">
      <c r="A819" s="1346"/>
      <c r="B819" s="1351"/>
      <c r="C819" s="1351"/>
      <c r="D819" s="1351"/>
      <c r="E819" s="1351"/>
      <c r="F819" s="1351"/>
      <c r="G819" s="1351"/>
      <c r="H819" s="1351"/>
      <c r="I819" s="1351"/>
      <c r="J819" s="1351"/>
      <c r="K819" s="1347"/>
      <c r="L819" s="1352"/>
    </row>
    <row r="820">
      <c r="A820" s="1353"/>
      <c r="B820" s="1354"/>
      <c r="C820" s="1360"/>
      <c r="D820" s="1369"/>
      <c r="E820" s="1357"/>
      <c r="F820" s="1358"/>
      <c r="G820" s="1359"/>
      <c r="H820" s="1360"/>
      <c r="I820" s="1361"/>
      <c r="J820" s="1362"/>
      <c r="K820" s="1363"/>
      <c r="L820" s="1364"/>
    </row>
    <row r="821">
      <c r="A821" s="1346"/>
      <c r="B821" s="1351"/>
      <c r="C821" s="1351"/>
      <c r="D821" s="1351"/>
      <c r="E821" s="1351"/>
      <c r="F821" s="1351"/>
      <c r="G821" s="1351"/>
      <c r="H821" s="1351"/>
      <c r="I821" s="1351"/>
      <c r="J821" s="1351"/>
      <c r="K821" s="1347"/>
      <c r="L821" s="1352"/>
    </row>
    <row r="822">
      <c r="A822" s="1353"/>
      <c r="B822" s="1354"/>
      <c r="C822" s="1360"/>
      <c r="D822" s="1369"/>
      <c r="E822" s="1357"/>
      <c r="F822" s="1358"/>
      <c r="G822" s="1359"/>
      <c r="H822" s="1360"/>
      <c r="I822" s="1361"/>
      <c r="J822" s="1362"/>
      <c r="K822" s="1363"/>
      <c r="L822" s="1364"/>
    </row>
    <row r="823">
      <c r="A823" s="1346"/>
      <c r="B823" s="1351"/>
      <c r="C823" s="1351"/>
      <c r="D823" s="1351"/>
      <c r="E823" s="1351"/>
      <c r="F823" s="1351"/>
      <c r="G823" s="1351"/>
      <c r="H823" s="1351"/>
      <c r="I823" s="1351"/>
      <c r="J823" s="1351"/>
      <c r="K823" s="1347"/>
      <c r="L823" s="1352"/>
    </row>
    <row r="824">
      <c r="A824" s="1353"/>
      <c r="B824" s="1354"/>
      <c r="C824" s="1360"/>
      <c r="D824" s="1369"/>
      <c r="E824" s="1357"/>
      <c r="F824" s="1358"/>
      <c r="G824" s="1359"/>
      <c r="H824" s="1360"/>
      <c r="I824" s="1361"/>
      <c r="J824" s="1362"/>
      <c r="K824" s="1363"/>
      <c r="L824" s="1364"/>
    </row>
    <row r="825">
      <c r="A825" s="1346"/>
      <c r="B825" s="1351"/>
      <c r="C825" s="1351"/>
      <c r="D825" s="1351"/>
      <c r="E825" s="1351"/>
      <c r="F825" s="1351"/>
      <c r="G825" s="1351"/>
      <c r="H825" s="1351"/>
      <c r="I825" s="1351"/>
      <c r="J825" s="1351"/>
      <c r="K825" s="1347"/>
      <c r="L825" s="1352"/>
    </row>
    <row r="826">
      <c r="A826" s="1353"/>
      <c r="B826" s="1354"/>
      <c r="C826" s="1360"/>
      <c r="D826" s="1369"/>
      <c r="E826" s="1357"/>
      <c r="F826" s="1358"/>
      <c r="G826" s="1359"/>
      <c r="H826" s="1360"/>
      <c r="I826" s="1361"/>
      <c r="J826" s="1362"/>
      <c r="K826" s="1363"/>
      <c r="L826" s="1364"/>
    </row>
    <row r="827">
      <c r="A827" s="1346"/>
      <c r="B827" s="1351"/>
      <c r="C827" s="1351"/>
      <c r="D827" s="1351"/>
      <c r="E827" s="1351"/>
      <c r="F827" s="1351"/>
      <c r="G827" s="1351"/>
      <c r="H827" s="1351"/>
      <c r="I827" s="1351"/>
      <c r="J827" s="1351"/>
      <c r="K827" s="1347"/>
      <c r="L827" s="1352"/>
    </row>
    <row r="828">
      <c r="A828" s="1353"/>
      <c r="B828" s="1354"/>
      <c r="C828" s="1360"/>
      <c r="D828" s="1369"/>
      <c r="E828" s="1357"/>
      <c r="F828" s="1358"/>
      <c r="G828" s="1359"/>
      <c r="H828" s="1360"/>
      <c r="I828" s="1361"/>
      <c r="J828" s="1362"/>
      <c r="K828" s="1363"/>
      <c r="L828" s="1364"/>
    </row>
    <row r="829">
      <c r="A829" s="1346"/>
      <c r="B829" s="1351"/>
      <c r="C829" s="1351"/>
      <c r="D829" s="1351"/>
      <c r="E829" s="1351"/>
      <c r="F829" s="1351"/>
      <c r="G829" s="1351"/>
      <c r="H829" s="1351"/>
      <c r="I829" s="1351"/>
      <c r="J829" s="1351"/>
      <c r="K829" s="1347"/>
      <c r="L829" s="1352"/>
    </row>
    <row r="830">
      <c r="A830" s="1353"/>
      <c r="B830" s="1354"/>
      <c r="C830" s="1360"/>
      <c r="D830" s="1369"/>
      <c r="E830" s="1357"/>
      <c r="F830" s="1358"/>
      <c r="G830" s="1359"/>
      <c r="H830" s="1360"/>
      <c r="I830" s="1361"/>
      <c r="J830" s="1362"/>
      <c r="K830" s="1363"/>
      <c r="L830" s="1364"/>
    </row>
    <row r="831">
      <c r="A831" s="1346"/>
      <c r="B831" s="1351"/>
      <c r="C831" s="1351"/>
      <c r="D831" s="1351"/>
      <c r="E831" s="1351"/>
      <c r="F831" s="1351"/>
      <c r="G831" s="1351"/>
      <c r="H831" s="1351"/>
      <c r="I831" s="1351"/>
      <c r="J831" s="1351"/>
      <c r="K831" s="1347"/>
      <c r="L831" s="1352"/>
    </row>
    <row r="832">
      <c r="A832" s="1353"/>
      <c r="B832" s="1354"/>
      <c r="C832" s="1360"/>
      <c r="D832" s="1369"/>
      <c r="E832" s="1357"/>
      <c r="F832" s="1358"/>
      <c r="G832" s="1359"/>
      <c r="H832" s="1360"/>
      <c r="I832" s="1361"/>
      <c r="J832" s="1362"/>
      <c r="K832" s="1363"/>
      <c r="L832" s="1364"/>
    </row>
    <row r="833">
      <c r="A833" s="1346"/>
      <c r="B833" s="1351"/>
      <c r="C833" s="1351"/>
      <c r="D833" s="1351"/>
      <c r="E833" s="1351"/>
      <c r="F833" s="1351"/>
      <c r="G833" s="1351"/>
      <c r="H833" s="1351"/>
      <c r="I833" s="1351"/>
      <c r="J833" s="1351"/>
      <c r="K833" s="1347"/>
      <c r="L833" s="1352"/>
    </row>
    <row r="834">
      <c r="A834" s="1353"/>
      <c r="B834" s="1354"/>
      <c r="C834" s="1360"/>
      <c r="D834" s="1369"/>
      <c r="E834" s="1357"/>
      <c r="F834" s="1358"/>
      <c r="G834" s="1359"/>
      <c r="H834" s="1360"/>
      <c r="I834" s="1361"/>
      <c r="J834" s="1362"/>
      <c r="K834" s="1363"/>
      <c r="L834" s="1364"/>
    </row>
    <row r="835">
      <c r="A835" s="1346"/>
      <c r="B835" s="1351"/>
      <c r="C835" s="1351"/>
      <c r="D835" s="1351"/>
      <c r="E835" s="1351"/>
      <c r="F835" s="1351"/>
      <c r="G835" s="1351"/>
      <c r="H835" s="1351"/>
      <c r="I835" s="1351"/>
      <c r="J835" s="1351"/>
      <c r="K835" s="1347"/>
      <c r="L835" s="1352"/>
    </row>
    <row r="836">
      <c r="A836" s="1353"/>
      <c r="B836" s="1354"/>
      <c r="C836" s="1360"/>
      <c r="D836" s="1369"/>
      <c r="E836" s="1357"/>
      <c r="F836" s="1358"/>
      <c r="G836" s="1359"/>
      <c r="H836" s="1360"/>
      <c r="I836" s="1361"/>
      <c r="J836" s="1362"/>
      <c r="K836" s="1363"/>
      <c r="L836" s="1364"/>
    </row>
    <row r="837">
      <c r="A837" s="1346"/>
      <c r="B837" s="1351"/>
      <c r="C837" s="1351"/>
      <c r="D837" s="1351"/>
      <c r="E837" s="1351"/>
      <c r="F837" s="1351"/>
      <c r="G837" s="1351"/>
      <c r="H837" s="1351"/>
      <c r="I837" s="1351"/>
      <c r="J837" s="1351"/>
      <c r="K837" s="1347"/>
      <c r="L837" s="1352"/>
    </row>
    <row r="838">
      <c r="A838" s="1353"/>
      <c r="B838" s="1354"/>
      <c r="C838" s="1360"/>
      <c r="D838" s="1369"/>
      <c r="E838" s="1357"/>
      <c r="F838" s="1358"/>
      <c r="G838" s="1359"/>
      <c r="H838" s="1360"/>
      <c r="I838" s="1361"/>
      <c r="J838" s="1362"/>
      <c r="K838" s="1363"/>
      <c r="L838" s="1364"/>
    </row>
    <row r="839">
      <c r="A839" s="1346"/>
      <c r="B839" s="1351"/>
      <c r="C839" s="1351"/>
      <c r="D839" s="1351"/>
      <c r="E839" s="1351"/>
      <c r="F839" s="1351"/>
      <c r="G839" s="1351"/>
      <c r="H839" s="1351"/>
      <c r="I839" s="1351"/>
      <c r="J839" s="1351"/>
      <c r="K839" s="1347"/>
      <c r="L839" s="1352"/>
    </row>
    <row r="840">
      <c r="A840" s="1353"/>
      <c r="B840" s="1354"/>
      <c r="C840" s="1360"/>
      <c r="D840" s="1369"/>
      <c r="E840" s="1357"/>
      <c r="F840" s="1358"/>
      <c r="G840" s="1359"/>
      <c r="H840" s="1360"/>
      <c r="I840" s="1361"/>
      <c r="J840" s="1362"/>
      <c r="K840" s="1363"/>
      <c r="L840" s="1364"/>
    </row>
    <row r="841">
      <c r="A841" s="1346"/>
      <c r="B841" s="1351"/>
      <c r="C841" s="1351"/>
      <c r="D841" s="1351"/>
      <c r="E841" s="1351"/>
      <c r="F841" s="1351"/>
      <c r="G841" s="1351"/>
      <c r="H841" s="1351"/>
      <c r="I841" s="1351"/>
      <c r="J841" s="1351"/>
      <c r="K841" s="1347"/>
      <c r="L841" s="1352"/>
    </row>
    <row r="842">
      <c r="A842" s="1353"/>
      <c r="B842" s="1354"/>
      <c r="C842" s="1360"/>
      <c r="D842" s="1369"/>
      <c r="E842" s="1357"/>
      <c r="F842" s="1358"/>
      <c r="G842" s="1359"/>
      <c r="H842" s="1360"/>
      <c r="I842" s="1361"/>
      <c r="J842" s="1362"/>
      <c r="K842" s="1363"/>
      <c r="L842" s="1364"/>
    </row>
    <row r="843">
      <c r="A843" s="1346"/>
      <c r="B843" s="1351"/>
      <c r="C843" s="1351"/>
      <c r="D843" s="1351"/>
      <c r="E843" s="1351"/>
      <c r="F843" s="1351"/>
      <c r="G843" s="1351"/>
      <c r="H843" s="1351"/>
      <c r="I843" s="1351"/>
      <c r="J843" s="1351"/>
      <c r="K843" s="1347"/>
      <c r="L843" s="1352"/>
    </row>
    <row r="844">
      <c r="A844" s="1353"/>
      <c r="B844" s="1354"/>
      <c r="C844" s="1360"/>
      <c r="D844" s="1369"/>
      <c r="E844" s="1357"/>
      <c r="F844" s="1358"/>
      <c r="G844" s="1359"/>
      <c r="H844" s="1360"/>
      <c r="I844" s="1361"/>
      <c r="J844" s="1362"/>
      <c r="K844" s="1363"/>
      <c r="L844" s="1364"/>
    </row>
    <row r="845">
      <c r="A845" s="1346"/>
      <c r="B845" s="1351"/>
      <c r="C845" s="1351"/>
      <c r="D845" s="1351"/>
      <c r="E845" s="1351"/>
      <c r="F845" s="1351"/>
      <c r="G845" s="1351"/>
      <c r="H845" s="1351"/>
      <c r="I845" s="1351"/>
      <c r="J845" s="1351"/>
      <c r="K845" s="1347"/>
      <c r="L845" s="1352"/>
    </row>
    <row r="846">
      <c r="A846" s="1353"/>
      <c r="B846" s="1354"/>
      <c r="C846" s="1360"/>
      <c r="D846" s="1369"/>
      <c r="E846" s="1357"/>
      <c r="F846" s="1358"/>
      <c r="G846" s="1359"/>
      <c r="H846" s="1360"/>
      <c r="I846" s="1361"/>
      <c r="J846" s="1362"/>
      <c r="K846" s="1363"/>
      <c r="L846" s="1364"/>
    </row>
    <row r="847">
      <c r="A847" s="1346"/>
      <c r="B847" s="1351"/>
      <c r="C847" s="1351"/>
      <c r="D847" s="1351"/>
      <c r="E847" s="1351"/>
      <c r="F847" s="1351"/>
      <c r="G847" s="1351"/>
      <c r="H847" s="1351"/>
      <c r="I847" s="1351"/>
      <c r="J847" s="1351"/>
      <c r="K847" s="1347"/>
      <c r="L847" s="1352"/>
    </row>
    <row r="848">
      <c r="A848" s="1353"/>
      <c r="B848" s="1354"/>
      <c r="C848" s="1360"/>
      <c r="D848" s="1369"/>
      <c r="E848" s="1357"/>
      <c r="F848" s="1358"/>
      <c r="G848" s="1359"/>
      <c r="H848" s="1360"/>
      <c r="I848" s="1361"/>
      <c r="J848" s="1362"/>
      <c r="K848" s="1363"/>
      <c r="L848" s="1364"/>
    </row>
    <row r="849">
      <c r="A849" s="1346"/>
      <c r="B849" s="1351"/>
      <c r="C849" s="1351"/>
      <c r="D849" s="1351"/>
      <c r="E849" s="1351"/>
      <c r="F849" s="1351"/>
      <c r="G849" s="1351"/>
      <c r="H849" s="1351"/>
      <c r="I849" s="1351"/>
      <c r="J849" s="1351"/>
      <c r="K849" s="1347"/>
      <c r="L849" s="1352"/>
    </row>
    <row r="850">
      <c r="A850" s="1353"/>
      <c r="B850" s="1354"/>
      <c r="C850" s="1360"/>
      <c r="D850" s="1369"/>
      <c r="E850" s="1357"/>
      <c r="F850" s="1358"/>
      <c r="G850" s="1359"/>
      <c r="H850" s="1360"/>
      <c r="I850" s="1361"/>
      <c r="J850" s="1362"/>
      <c r="K850" s="1363"/>
      <c r="L850" s="1364"/>
    </row>
    <row r="851">
      <c r="A851" s="1346"/>
      <c r="B851" s="1351"/>
      <c r="C851" s="1351"/>
      <c r="D851" s="1351"/>
      <c r="E851" s="1351"/>
      <c r="F851" s="1351"/>
      <c r="G851" s="1351"/>
      <c r="H851" s="1351"/>
      <c r="I851" s="1351"/>
      <c r="J851" s="1351"/>
      <c r="K851" s="1347"/>
      <c r="L851" s="1352"/>
    </row>
    <row r="852">
      <c r="A852" s="1353"/>
      <c r="B852" s="1354"/>
      <c r="C852" s="1360"/>
      <c r="D852" s="1369"/>
      <c r="E852" s="1357"/>
      <c r="F852" s="1358"/>
      <c r="G852" s="1359"/>
      <c r="H852" s="1360"/>
      <c r="I852" s="1361"/>
      <c r="J852" s="1362"/>
      <c r="K852" s="1363"/>
      <c r="L852" s="1364"/>
    </row>
    <row r="853">
      <c r="A853" s="1346"/>
      <c r="B853" s="1351"/>
      <c r="C853" s="1351"/>
      <c r="D853" s="1351"/>
      <c r="E853" s="1351"/>
      <c r="F853" s="1351"/>
      <c r="G853" s="1351"/>
      <c r="H853" s="1351"/>
      <c r="I853" s="1351"/>
      <c r="J853" s="1351"/>
      <c r="K853" s="1347"/>
      <c r="L853" s="1352"/>
    </row>
    <row r="854">
      <c r="A854" s="1353"/>
      <c r="B854" s="1354"/>
      <c r="C854" s="1360"/>
      <c r="D854" s="1369"/>
      <c r="E854" s="1357"/>
      <c r="F854" s="1358"/>
      <c r="G854" s="1359"/>
      <c r="H854" s="1360"/>
      <c r="I854" s="1361"/>
      <c r="J854" s="1362"/>
      <c r="K854" s="1363"/>
      <c r="L854" s="1364"/>
    </row>
    <row r="855">
      <c r="A855" s="1346"/>
      <c r="B855" s="1351"/>
      <c r="C855" s="1351"/>
      <c r="D855" s="1351"/>
      <c r="E855" s="1351"/>
      <c r="F855" s="1351"/>
      <c r="G855" s="1351"/>
      <c r="H855" s="1351"/>
      <c r="I855" s="1351"/>
      <c r="J855" s="1351"/>
      <c r="K855" s="1347"/>
      <c r="L855" s="1352"/>
    </row>
    <row r="856">
      <c r="A856" s="1353"/>
      <c r="B856" s="1354"/>
      <c r="C856" s="1360"/>
      <c r="D856" s="1369"/>
      <c r="E856" s="1357"/>
      <c r="F856" s="1358"/>
      <c r="G856" s="1359"/>
      <c r="H856" s="1360"/>
      <c r="I856" s="1361"/>
      <c r="J856" s="1362"/>
      <c r="K856" s="1363"/>
      <c r="L856" s="1364"/>
    </row>
    <row r="857">
      <c r="A857" s="1346"/>
      <c r="B857" s="1351"/>
      <c r="C857" s="1351"/>
      <c r="D857" s="1351"/>
      <c r="E857" s="1351"/>
      <c r="F857" s="1351"/>
      <c r="G857" s="1351"/>
      <c r="H857" s="1351"/>
      <c r="I857" s="1351"/>
      <c r="J857" s="1351"/>
      <c r="K857" s="1347"/>
      <c r="L857" s="1352"/>
    </row>
    <row r="858">
      <c r="A858" s="1353"/>
      <c r="B858" s="1354"/>
      <c r="C858" s="1360"/>
      <c r="D858" s="1369"/>
      <c r="E858" s="1357"/>
      <c r="F858" s="1358"/>
      <c r="G858" s="1359"/>
      <c r="H858" s="1360"/>
      <c r="I858" s="1361"/>
      <c r="J858" s="1362"/>
      <c r="K858" s="1363"/>
      <c r="L858" s="1364"/>
    </row>
    <row r="859">
      <c r="A859" s="1346"/>
      <c r="B859" s="1351"/>
      <c r="C859" s="1351"/>
      <c r="D859" s="1351"/>
      <c r="E859" s="1351"/>
      <c r="F859" s="1351"/>
      <c r="G859" s="1351"/>
      <c r="H859" s="1351"/>
      <c r="I859" s="1351"/>
      <c r="J859" s="1351"/>
      <c r="K859" s="1347"/>
      <c r="L859" s="1352"/>
    </row>
    <row r="860">
      <c r="A860" s="1353"/>
      <c r="B860" s="1354"/>
      <c r="C860" s="1360"/>
      <c r="D860" s="1369"/>
      <c r="E860" s="1357"/>
      <c r="F860" s="1358"/>
      <c r="G860" s="1359"/>
      <c r="H860" s="1360"/>
      <c r="I860" s="1361"/>
      <c r="J860" s="1362"/>
      <c r="K860" s="1363"/>
      <c r="L860" s="1364"/>
    </row>
    <row r="861">
      <c r="A861" s="1346"/>
      <c r="B861" s="1351"/>
      <c r="C861" s="1351"/>
      <c r="D861" s="1351"/>
      <c r="E861" s="1351"/>
      <c r="F861" s="1351"/>
      <c r="G861" s="1351"/>
      <c r="H861" s="1351"/>
      <c r="I861" s="1351"/>
      <c r="J861" s="1351"/>
      <c r="K861" s="1347"/>
      <c r="L861" s="1352"/>
    </row>
    <row r="862">
      <c r="A862" s="1353"/>
      <c r="B862" s="1354"/>
      <c r="C862" s="1360"/>
      <c r="D862" s="1369"/>
      <c r="E862" s="1357"/>
      <c r="F862" s="1358"/>
      <c r="G862" s="1359"/>
      <c r="H862" s="1360"/>
      <c r="I862" s="1361"/>
      <c r="J862" s="1362"/>
      <c r="K862" s="1363"/>
      <c r="L862" s="1364"/>
    </row>
    <row r="863">
      <c r="A863" s="1346"/>
      <c r="B863" s="1351"/>
      <c r="C863" s="1351"/>
      <c r="D863" s="1351"/>
      <c r="E863" s="1351"/>
      <c r="F863" s="1351"/>
      <c r="G863" s="1351"/>
      <c r="H863" s="1351"/>
      <c r="I863" s="1351"/>
      <c r="J863" s="1351"/>
      <c r="K863" s="1347"/>
      <c r="L863" s="1352"/>
    </row>
    <row r="864">
      <c r="A864" s="1353"/>
      <c r="B864" s="1354"/>
      <c r="C864" s="1360"/>
      <c r="D864" s="1369"/>
      <c r="E864" s="1357"/>
      <c r="F864" s="1358"/>
      <c r="G864" s="1359"/>
      <c r="H864" s="1360"/>
      <c r="I864" s="1361"/>
      <c r="J864" s="1362"/>
      <c r="K864" s="1363"/>
      <c r="L864" s="1364"/>
    </row>
    <row r="865">
      <c r="A865" s="1346"/>
      <c r="B865" s="1351"/>
      <c r="C865" s="1351"/>
      <c r="D865" s="1351"/>
      <c r="E865" s="1351"/>
      <c r="F865" s="1351"/>
      <c r="G865" s="1351"/>
      <c r="H865" s="1351"/>
      <c r="I865" s="1351"/>
      <c r="J865" s="1351"/>
      <c r="K865" s="1347"/>
      <c r="L865" s="1352"/>
    </row>
    <row r="866">
      <c r="A866" s="1353"/>
      <c r="B866" s="1354"/>
      <c r="C866" s="1360"/>
      <c r="D866" s="1369"/>
      <c r="E866" s="1357"/>
      <c r="F866" s="1358"/>
      <c r="G866" s="1359"/>
      <c r="H866" s="1360"/>
      <c r="I866" s="1361"/>
      <c r="J866" s="1362"/>
      <c r="K866" s="1363"/>
      <c r="L866" s="1364"/>
    </row>
    <row r="867">
      <c r="A867" s="1346"/>
      <c r="B867" s="1351"/>
      <c r="C867" s="1351"/>
      <c r="D867" s="1351"/>
      <c r="E867" s="1351"/>
      <c r="F867" s="1351"/>
      <c r="G867" s="1351"/>
      <c r="H867" s="1351"/>
      <c r="I867" s="1351"/>
      <c r="J867" s="1351"/>
      <c r="K867" s="1347"/>
      <c r="L867" s="1352"/>
    </row>
    <row r="868">
      <c r="A868" s="1353"/>
      <c r="B868" s="1354"/>
      <c r="C868" s="1360"/>
      <c r="D868" s="1369"/>
      <c r="E868" s="1357"/>
      <c r="F868" s="1358"/>
      <c r="G868" s="1359"/>
      <c r="H868" s="1360"/>
      <c r="I868" s="1361"/>
      <c r="J868" s="1362"/>
      <c r="K868" s="1363"/>
      <c r="L868" s="1364"/>
    </row>
    <row r="869">
      <c r="A869" s="1346"/>
      <c r="B869" s="1351"/>
      <c r="C869" s="1351"/>
      <c r="D869" s="1351"/>
      <c r="E869" s="1351"/>
      <c r="F869" s="1351"/>
      <c r="G869" s="1351"/>
      <c r="H869" s="1351"/>
      <c r="I869" s="1351"/>
      <c r="J869" s="1351"/>
      <c r="K869" s="1347"/>
      <c r="L869" s="1352"/>
    </row>
    <row r="870">
      <c r="A870" s="1353"/>
      <c r="B870" s="1354"/>
      <c r="C870" s="1360"/>
      <c r="D870" s="1369"/>
      <c r="E870" s="1357"/>
      <c r="F870" s="1358"/>
      <c r="G870" s="1359"/>
      <c r="H870" s="1360"/>
      <c r="I870" s="1361"/>
      <c r="J870" s="1362"/>
      <c r="K870" s="1363"/>
      <c r="L870" s="1364"/>
    </row>
    <row r="871">
      <c r="A871" s="1346"/>
      <c r="B871" s="1351"/>
      <c r="C871" s="1351"/>
      <c r="D871" s="1351"/>
      <c r="E871" s="1351"/>
      <c r="F871" s="1351"/>
      <c r="G871" s="1351"/>
      <c r="H871" s="1351"/>
      <c r="I871" s="1351"/>
      <c r="J871" s="1351"/>
      <c r="K871" s="1347"/>
      <c r="L871" s="1352"/>
    </row>
    <row r="872">
      <c r="A872" s="1353"/>
      <c r="B872" s="1354"/>
      <c r="C872" s="1360"/>
      <c r="D872" s="1369"/>
      <c r="E872" s="1357"/>
      <c r="F872" s="1358"/>
      <c r="G872" s="1359"/>
      <c r="H872" s="1360"/>
      <c r="I872" s="1361"/>
      <c r="J872" s="1362"/>
      <c r="K872" s="1363"/>
      <c r="L872" s="1364"/>
    </row>
    <row r="873">
      <c r="A873" s="1346"/>
      <c r="B873" s="1351"/>
      <c r="C873" s="1351"/>
      <c r="D873" s="1351"/>
      <c r="E873" s="1351"/>
      <c r="F873" s="1351"/>
      <c r="G873" s="1351"/>
      <c r="H873" s="1351"/>
      <c r="I873" s="1351"/>
      <c r="J873" s="1351"/>
      <c r="K873" s="1347"/>
      <c r="L873" s="1352"/>
    </row>
    <row r="874">
      <c r="A874" s="1353"/>
      <c r="B874" s="1354"/>
      <c r="C874" s="1360"/>
      <c r="D874" s="1369"/>
      <c r="E874" s="1357"/>
      <c r="F874" s="1358"/>
      <c r="G874" s="1359"/>
      <c r="H874" s="1360"/>
      <c r="I874" s="1361"/>
      <c r="J874" s="1362"/>
      <c r="K874" s="1363"/>
      <c r="L874" s="1364"/>
    </row>
    <row r="875">
      <c r="A875" s="1346"/>
      <c r="B875" s="1351"/>
      <c r="C875" s="1351"/>
      <c r="D875" s="1351"/>
      <c r="E875" s="1351"/>
      <c r="F875" s="1351"/>
      <c r="G875" s="1351"/>
      <c r="H875" s="1351"/>
      <c r="I875" s="1351"/>
      <c r="J875" s="1351"/>
      <c r="K875" s="1347"/>
      <c r="L875" s="1352"/>
    </row>
    <row r="876">
      <c r="A876" s="1353"/>
      <c r="B876" s="1354"/>
      <c r="C876" s="1360"/>
      <c r="D876" s="1369"/>
      <c r="E876" s="1357"/>
      <c r="F876" s="1358"/>
      <c r="G876" s="1359"/>
      <c r="H876" s="1360"/>
      <c r="I876" s="1361"/>
      <c r="J876" s="1362"/>
      <c r="K876" s="1363"/>
      <c r="L876" s="1364"/>
    </row>
    <row r="877">
      <c r="A877" s="1346"/>
      <c r="B877" s="1351"/>
      <c r="C877" s="1351"/>
      <c r="D877" s="1351"/>
      <c r="E877" s="1351"/>
      <c r="F877" s="1351"/>
      <c r="G877" s="1351"/>
      <c r="H877" s="1351"/>
      <c r="I877" s="1351"/>
      <c r="J877" s="1351"/>
      <c r="K877" s="1347"/>
      <c r="L877" s="1352"/>
    </row>
    <row r="878">
      <c r="A878" s="1353"/>
      <c r="B878" s="1354"/>
      <c r="C878" s="1360"/>
      <c r="D878" s="1369"/>
      <c r="E878" s="1357"/>
      <c r="F878" s="1358"/>
      <c r="G878" s="1359"/>
      <c r="H878" s="1360"/>
      <c r="I878" s="1361"/>
      <c r="J878" s="1362"/>
      <c r="K878" s="1363"/>
      <c r="L878" s="1364"/>
    </row>
    <row r="879">
      <c r="A879" s="1346"/>
      <c r="B879" s="1351"/>
      <c r="C879" s="1351"/>
      <c r="D879" s="1351"/>
      <c r="E879" s="1351"/>
      <c r="F879" s="1351"/>
      <c r="G879" s="1351"/>
      <c r="H879" s="1351"/>
      <c r="I879" s="1351"/>
      <c r="J879" s="1351"/>
      <c r="K879" s="1347"/>
      <c r="L879" s="1352"/>
    </row>
    <row r="880">
      <c r="A880" s="1353"/>
      <c r="B880" s="1354"/>
      <c r="C880" s="1360"/>
      <c r="D880" s="1369"/>
      <c r="E880" s="1357"/>
      <c r="F880" s="1358"/>
      <c r="G880" s="1359"/>
      <c r="H880" s="1360"/>
      <c r="I880" s="1361"/>
      <c r="J880" s="1362"/>
      <c r="K880" s="1363"/>
      <c r="L880" s="1364"/>
    </row>
    <row r="881">
      <c r="A881" s="1346"/>
      <c r="B881" s="1351"/>
      <c r="C881" s="1351"/>
      <c r="D881" s="1351"/>
      <c r="E881" s="1351"/>
      <c r="F881" s="1351"/>
      <c r="G881" s="1351"/>
      <c r="H881" s="1351"/>
      <c r="I881" s="1351"/>
      <c r="J881" s="1351"/>
      <c r="K881" s="1347"/>
      <c r="L881" s="1352"/>
    </row>
    <row r="882">
      <c r="A882" s="1353"/>
      <c r="B882" s="1354"/>
      <c r="C882" s="1360"/>
      <c r="D882" s="1369"/>
      <c r="E882" s="1357"/>
      <c r="F882" s="1358"/>
      <c r="G882" s="1359"/>
      <c r="H882" s="1360"/>
      <c r="I882" s="1361"/>
      <c r="J882" s="1362"/>
      <c r="K882" s="1363"/>
      <c r="L882" s="1364"/>
    </row>
    <row r="883">
      <c r="A883" s="1346"/>
      <c r="B883" s="1351"/>
      <c r="C883" s="1351"/>
      <c r="D883" s="1351"/>
      <c r="E883" s="1351"/>
      <c r="F883" s="1351"/>
      <c r="G883" s="1351"/>
      <c r="H883" s="1351"/>
      <c r="I883" s="1351"/>
      <c r="J883" s="1351"/>
      <c r="K883" s="1347"/>
      <c r="L883" s="1352"/>
    </row>
    <row r="884">
      <c r="A884" s="1353"/>
      <c r="B884" s="1354"/>
      <c r="C884" s="1360"/>
      <c r="D884" s="1369"/>
      <c r="E884" s="1357"/>
      <c r="F884" s="1358"/>
      <c r="G884" s="1359"/>
      <c r="H884" s="1360"/>
      <c r="I884" s="1361"/>
      <c r="J884" s="1362"/>
      <c r="K884" s="1363"/>
      <c r="L884" s="1364"/>
    </row>
    <row r="885">
      <c r="A885" s="1346"/>
      <c r="B885" s="1351"/>
      <c r="C885" s="1351"/>
      <c r="D885" s="1351"/>
      <c r="E885" s="1351"/>
      <c r="F885" s="1351"/>
      <c r="G885" s="1351"/>
      <c r="H885" s="1351"/>
      <c r="I885" s="1351"/>
      <c r="J885" s="1351"/>
      <c r="K885" s="1347"/>
      <c r="L885" s="1352"/>
    </row>
    <row r="886">
      <c r="A886" s="1353"/>
      <c r="B886" s="1354"/>
      <c r="C886" s="1360"/>
      <c r="D886" s="1369"/>
      <c r="E886" s="1357"/>
      <c r="F886" s="1358"/>
      <c r="G886" s="1359"/>
      <c r="H886" s="1360"/>
      <c r="I886" s="1361"/>
      <c r="J886" s="1362"/>
      <c r="K886" s="1363"/>
      <c r="L886" s="1364"/>
    </row>
    <row r="887">
      <c r="A887" s="1346"/>
      <c r="B887" s="1351"/>
      <c r="C887" s="1351"/>
      <c r="D887" s="1351"/>
      <c r="E887" s="1351"/>
      <c r="F887" s="1351"/>
      <c r="G887" s="1351"/>
      <c r="H887" s="1351"/>
      <c r="I887" s="1351"/>
      <c r="J887" s="1351"/>
      <c r="K887" s="1347"/>
      <c r="L887" s="1352"/>
    </row>
    <row r="888">
      <c r="A888" s="1353"/>
      <c r="B888" s="1354"/>
      <c r="C888" s="1360"/>
      <c r="D888" s="1369"/>
      <c r="E888" s="1357"/>
      <c r="F888" s="1358"/>
      <c r="G888" s="1359"/>
      <c r="H888" s="1360"/>
      <c r="I888" s="1361"/>
      <c r="J888" s="1362"/>
      <c r="K888" s="1363"/>
      <c r="L888" s="1364"/>
    </row>
    <row r="889">
      <c r="A889" s="1346"/>
      <c r="B889" s="1351"/>
      <c r="C889" s="1351"/>
      <c r="D889" s="1351"/>
      <c r="E889" s="1351"/>
      <c r="F889" s="1351"/>
      <c r="G889" s="1351"/>
      <c r="H889" s="1351"/>
      <c r="I889" s="1351"/>
      <c r="J889" s="1351"/>
      <c r="K889" s="1347"/>
      <c r="L889" s="1352"/>
    </row>
    <row r="890">
      <c r="A890" s="1353"/>
      <c r="B890" s="1354"/>
      <c r="C890" s="1360"/>
      <c r="D890" s="1369"/>
      <c r="E890" s="1357"/>
      <c r="F890" s="1358"/>
      <c r="G890" s="1359"/>
      <c r="H890" s="1360"/>
      <c r="I890" s="1361"/>
      <c r="J890" s="1362"/>
      <c r="K890" s="1363"/>
      <c r="L890" s="1364"/>
    </row>
    <row r="891">
      <c r="A891" s="1346"/>
      <c r="B891" s="1351"/>
      <c r="C891" s="1351"/>
      <c r="D891" s="1351"/>
      <c r="E891" s="1351"/>
      <c r="F891" s="1351"/>
      <c r="G891" s="1351"/>
      <c r="H891" s="1351"/>
      <c r="I891" s="1351"/>
      <c r="J891" s="1351"/>
      <c r="K891" s="1347"/>
      <c r="L891" s="1352"/>
    </row>
    <row r="892">
      <c r="A892" s="1353"/>
      <c r="B892" s="1354"/>
      <c r="C892" s="1360"/>
      <c r="D892" s="1369"/>
      <c r="E892" s="1357"/>
      <c r="F892" s="1358"/>
      <c r="G892" s="1359"/>
      <c r="H892" s="1360"/>
      <c r="I892" s="1361"/>
      <c r="J892" s="1362"/>
      <c r="K892" s="1363"/>
      <c r="L892" s="1364"/>
    </row>
    <row r="893">
      <c r="A893" s="1346"/>
      <c r="B893" s="1351"/>
      <c r="C893" s="1351"/>
      <c r="D893" s="1351"/>
      <c r="E893" s="1351"/>
      <c r="F893" s="1351"/>
      <c r="G893" s="1351"/>
      <c r="H893" s="1351"/>
      <c r="I893" s="1351"/>
      <c r="J893" s="1351"/>
      <c r="K893" s="1347"/>
      <c r="L893" s="1352"/>
    </row>
    <row r="894">
      <c r="A894" s="1353"/>
      <c r="B894" s="1354"/>
      <c r="C894" s="1360"/>
      <c r="D894" s="1369"/>
      <c r="E894" s="1357"/>
      <c r="F894" s="1358"/>
      <c r="G894" s="1359"/>
      <c r="H894" s="1360"/>
      <c r="I894" s="1361"/>
      <c r="J894" s="1362"/>
      <c r="K894" s="1363"/>
      <c r="L894" s="1364"/>
    </row>
    <row r="895">
      <c r="A895" s="1346"/>
      <c r="B895" s="1351"/>
      <c r="C895" s="1351"/>
      <c r="D895" s="1351"/>
      <c r="E895" s="1351"/>
      <c r="F895" s="1351"/>
      <c r="G895" s="1351"/>
      <c r="H895" s="1351"/>
      <c r="I895" s="1351"/>
      <c r="J895" s="1351"/>
      <c r="K895" s="1347"/>
      <c r="L895" s="1352"/>
    </row>
    <row r="896">
      <c r="A896" s="1353"/>
      <c r="B896" s="1354"/>
      <c r="C896" s="1360"/>
      <c r="D896" s="1369"/>
      <c r="E896" s="1357"/>
      <c r="F896" s="1358"/>
      <c r="G896" s="1359"/>
      <c r="H896" s="1360"/>
      <c r="I896" s="1361"/>
      <c r="J896" s="1362"/>
      <c r="K896" s="1363"/>
      <c r="L896" s="1364"/>
    </row>
    <row r="897">
      <c r="A897" s="1346"/>
      <c r="B897" s="1351"/>
      <c r="C897" s="1351"/>
      <c r="D897" s="1351"/>
      <c r="E897" s="1351"/>
      <c r="F897" s="1351"/>
      <c r="G897" s="1351"/>
      <c r="H897" s="1351"/>
      <c r="I897" s="1351"/>
      <c r="J897" s="1351"/>
      <c r="K897" s="1347"/>
      <c r="L897" s="1352"/>
    </row>
    <row r="898">
      <c r="A898" s="1353"/>
      <c r="B898" s="1354"/>
      <c r="C898" s="1360"/>
      <c r="D898" s="1369"/>
      <c r="E898" s="1357"/>
      <c r="F898" s="1358"/>
      <c r="G898" s="1359"/>
      <c r="H898" s="1360"/>
      <c r="I898" s="1361"/>
      <c r="J898" s="1362"/>
      <c r="K898" s="1363"/>
      <c r="L898" s="1364"/>
    </row>
    <row r="899">
      <c r="A899" s="1346"/>
      <c r="B899" s="1351"/>
      <c r="C899" s="1351"/>
      <c r="D899" s="1351"/>
      <c r="E899" s="1351"/>
      <c r="F899" s="1351"/>
      <c r="G899" s="1351"/>
      <c r="H899" s="1351"/>
      <c r="I899" s="1351"/>
      <c r="J899" s="1351"/>
      <c r="K899" s="1347"/>
      <c r="L899" s="1352"/>
    </row>
    <row r="900">
      <c r="A900" s="1353"/>
      <c r="B900" s="1354"/>
      <c r="C900" s="1360"/>
      <c r="D900" s="1369"/>
      <c r="E900" s="1357"/>
      <c r="F900" s="1358"/>
      <c r="G900" s="1359"/>
      <c r="H900" s="1360"/>
      <c r="I900" s="1361"/>
      <c r="J900" s="1362"/>
      <c r="K900" s="1363"/>
      <c r="L900" s="1364"/>
    </row>
    <row r="901">
      <c r="A901" s="1346"/>
      <c r="B901" s="1351"/>
      <c r="C901" s="1351"/>
      <c r="D901" s="1351"/>
      <c r="E901" s="1351"/>
      <c r="F901" s="1351"/>
      <c r="G901" s="1351"/>
      <c r="H901" s="1351"/>
      <c r="I901" s="1351"/>
      <c r="J901" s="1351"/>
      <c r="K901" s="1347"/>
      <c r="L901" s="1352"/>
    </row>
    <row r="902">
      <c r="A902" s="1353"/>
      <c r="B902" s="1354"/>
      <c r="C902" s="1360"/>
      <c r="D902" s="1369"/>
      <c r="E902" s="1357"/>
      <c r="F902" s="1358"/>
      <c r="G902" s="1359"/>
      <c r="H902" s="1360"/>
      <c r="I902" s="1361"/>
      <c r="J902" s="1362"/>
      <c r="K902" s="1363"/>
      <c r="L902" s="1364"/>
    </row>
    <row r="903">
      <c r="A903" s="1346"/>
      <c r="B903" s="1351"/>
      <c r="C903" s="1351"/>
      <c r="D903" s="1351"/>
      <c r="E903" s="1351"/>
      <c r="F903" s="1351"/>
      <c r="G903" s="1351"/>
      <c r="H903" s="1351"/>
      <c r="I903" s="1351"/>
      <c r="J903" s="1351"/>
      <c r="K903" s="1347"/>
      <c r="L903" s="1352"/>
    </row>
    <row r="904">
      <c r="A904" s="1353"/>
      <c r="B904" s="1354"/>
      <c r="C904" s="1360"/>
      <c r="D904" s="1369"/>
      <c r="E904" s="1357"/>
      <c r="F904" s="1358"/>
      <c r="G904" s="1359"/>
      <c r="H904" s="1360"/>
      <c r="I904" s="1361"/>
      <c r="J904" s="1362"/>
      <c r="K904" s="1363"/>
      <c r="L904" s="1364"/>
    </row>
    <row r="905">
      <c r="A905" s="1346"/>
      <c r="B905" s="1351"/>
      <c r="C905" s="1351"/>
      <c r="D905" s="1351"/>
      <c r="E905" s="1351"/>
      <c r="F905" s="1351"/>
      <c r="G905" s="1351"/>
      <c r="H905" s="1351"/>
      <c r="I905" s="1351"/>
      <c r="J905" s="1351"/>
      <c r="K905" s="1347"/>
      <c r="L905" s="1352"/>
    </row>
    <row r="906">
      <c r="A906" s="1353"/>
      <c r="B906" s="1354"/>
      <c r="C906" s="1360"/>
      <c r="D906" s="1369"/>
      <c r="E906" s="1357"/>
      <c r="F906" s="1358"/>
      <c r="G906" s="1359"/>
      <c r="H906" s="1360"/>
      <c r="I906" s="1361"/>
      <c r="J906" s="1362"/>
      <c r="K906" s="1363"/>
      <c r="L906" s="1364"/>
    </row>
    <row r="907">
      <c r="A907" s="1346"/>
      <c r="B907" s="1351"/>
      <c r="C907" s="1351"/>
      <c r="D907" s="1351"/>
      <c r="E907" s="1351"/>
      <c r="F907" s="1351"/>
      <c r="G907" s="1351"/>
      <c r="H907" s="1351"/>
      <c r="I907" s="1351"/>
      <c r="J907" s="1351"/>
      <c r="K907" s="1347"/>
      <c r="L907" s="1352"/>
    </row>
    <row r="908">
      <c r="A908" s="1353"/>
      <c r="B908" s="1354"/>
      <c r="C908" s="1360"/>
      <c r="D908" s="1369"/>
      <c r="E908" s="1357"/>
      <c r="F908" s="1358"/>
      <c r="G908" s="1359"/>
      <c r="H908" s="1360"/>
      <c r="I908" s="1361"/>
      <c r="J908" s="1362"/>
      <c r="K908" s="1363"/>
      <c r="L908" s="1364"/>
    </row>
    <row r="909">
      <c r="A909" s="1346"/>
      <c r="B909" s="1351"/>
      <c r="C909" s="1351"/>
      <c r="D909" s="1351"/>
      <c r="E909" s="1351"/>
      <c r="F909" s="1351"/>
      <c r="G909" s="1351"/>
      <c r="H909" s="1351"/>
      <c r="I909" s="1351"/>
      <c r="J909" s="1351"/>
      <c r="K909" s="1347"/>
      <c r="L909" s="1352"/>
    </row>
    <row r="910">
      <c r="A910" s="1353"/>
      <c r="B910" s="1354"/>
      <c r="C910" s="1360"/>
      <c r="D910" s="1369"/>
      <c r="E910" s="1357"/>
      <c r="F910" s="1358"/>
      <c r="G910" s="1359"/>
      <c r="H910" s="1360"/>
      <c r="I910" s="1361"/>
      <c r="J910" s="1362"/>
      <c r="K910" s="1363"/>
      <c r="L910" s="1364"/>
    </row>
    <row r="911">
      <c r="A911" s="1346"/>
      <c r="B911" s="1351"/>
      <c r="C911" s="1351"/>
      <c r="D911" s="1351"/>
      <c r="E911" s="1351"/>
      <c r="F911" s="1351"/>
      <c r="G911" s="1351"/>
      <c r="H911" s="1351"/>
      <c r="I911" s="1351"/>
      <c r="J911" s="1351"/>
      <c r="K911" s="1347"/>
      <c r="L911" s="1352"/>
    </row>
    <row r="912">
      <c r="A912" s="1353"/>
      <c r="B912" s="1354"/>
      <c r="C912" s="1360"/>
      <c r="D912" s="1369"/>
      <c r="E912" s="1357"/>
      <c r="F912" s="1358"/>
      <c r="G912" s="1359"/>
      <c r="H912" s="1360"/>
      <c r="I912" s="1361"/>
      <c r="J912" s="1362"/>
      <c r="K912" s="1363"/>
      <c r="L912" s="1364"/>
    </row>
    <row r="913">
      <c r="A913" s="1346"/>
      <c r="B913" s="1351"/>
      <c r="C913" s="1351"/>
      <c r="D913" s="1351"/>
      <c r="E913" s="1351"/>
      <c r="F913" s="1351"/>
      <c r="G913" s="1351"/>
      <c r="H913" s="1351"/>
      <c r="I913" s="1351"/>
      <c r="J913" s="1351"/>
      <c r="K913" s="1347"/>
      <c r="L913" s="1352"/>
    </row>
    <row r="914">
      <c r="A914" s="1353"/>
      <c r="B914" s="1354"/>
      <c r="C914" s="1360"/>
      <c r="D914" s="1369"/>
      <c r="E914" s="1357"/>
      <c r="F914" s="1358"/>
      <c r="G914" s="1359"/>
      <c r="H914" s="1360"/>
      <c r="I914" s="1361"/>
      <c r="J914" s="1362"/>
      <c r="K914" s="1363"/>
      <c r="L914" s="1364"/>
    </row>
    <row r="915">
      <c r="A915" s="1346"/>
      <c r="B915" s="1351"/>
      <c r="C915" s="1351"/>
      <c r="D915" s="1351"/>
      <c r="E915" s="1351"/>
      <c r="F915" s="1351"/>
      <c r="G915" s="1351"/>
      <c r="H915" s="1351"/>
      <c r="I915" s="1351"/>
      <c r="J915" s="1351"/>
      <c r="K915" s="1347"/>
      <c r="L915" s="1352"/>
    </row>
    <row r="916">
      <c r="A916" s="1353"/>
      <c r="B916" s="1354"/>
      <c r="C916" s="1360"/>
      <c r="D916" s="1369"/>
      <c r="E916" s="1357"/>
      <c r="F916" s="1358"/>
      <c r="G916" s="1359"/>
      <c r="H916" s="1360"/>
      <c r="I916" s="1361"/>
      <c r="J916" s="1362"/>
      <c r="K916" s="1363"/>
      <c r="L916" s="1364"/>
    </row>
    <row r="917">
      <c r="A917" s="1346"/>
      <c r="B917" s="1351"/>
      <c r="C917" s="1351"/>
      <c r="D917" s="1351"/>
      <c r="E917" s="1351"/>
      <c r="F917" s="1351"/>
      <c r="G917" s="1351"/>
      <c r="H917" s="1351"/>
      <c r="I917" s="1351"/>
      <c r="J917" s="1351"/>
      <c r="K917" s="1347"/>
      <c r="L917" s="1352"/>
    </row>
    <row r="918">
      <c r="A918" s="1353"/>
      <c r="B918" s="1354"/>
      <c r="C918" s="1360"/>
      <c r="D918" s="1369"/>
      <c r="E918" s="1357"/>
      <c r="F918" s="1358"/>
      <c r="G918" s="1359"/>
      <c r="H918" s="1360"/>
      <c r="I918" s="1361"/>
      <c r="J918" s="1362"/>
      <c r="K918" s="1363"/>
      <c r="L918" s="1364"/>
    </row>
    <row r="919">
      <c r="A919" s="1346"/>
      <c r="B919" s="1351"/>
      <c r="C919" s="1351"/>
      <c r="D919" s="1351"/>
      <c r="E919" s="1351"/>
      <c r="F919" s="1351"/>
      <c r="G919" s="1351"/>
      <c r="H919" s="1351"/>
      <c r="I919" s="1351"/>
      <c r="J919" s="1351"/>
      <c r="K919" s="1347"/>
      <c r="L919" s="1352"/>
    </row>
    <row r="920">
      <c r="A920" s="1353"/>
      <c r="B920" s="1354"/>
      <c r="C920" s="1360"/>
      <c r="D920" s="1369"/>
      <c r="E920" s="1357"/>
      <c r="F920" s="1358"/>
      <c r="G920" s="1359"/>
      <c r="H920" s="1360"/>
      <c r="I920" s="1361"/>
      <c r="J920" s="1362"/>
      <c r="K920" s="1363"/>
      <c r="L920" s="1364"/>
    </row>
    <row r="921">
      <c r="A921" s="1346"/>
      <c r="B921" s="1351"/>
      <c r="C921" s="1351"/>
      <c r="D921" s="1351"/>
      <c r="E921" s="1351"/>
      <c r="F921" s="1351"/>
      <c r="G921" s="1351"/>
      <c r="H921" s="1351"/>
      <c r="I921" s="1351"/>
      <c r="J921" s="1351"/>
      <c r="K921" s="1347"/>
      <c r="L921" s="1352"/>
    </row>
    <row r="922">
      <c r="A922" s="1353"/>
      <c r="B922" s="1354"/>
      <c r="C922" s="1360"/>
      <c r="D922" s="1369"/>
      <c r="E922" s="1357"/>
      <c r="F922" s="1358"/>
      <c r="G922" s="1359"/>
      <c r="H922" s="1360"/>
      <c r="I922" s="1361"/>
      <c r="J922" s="1362"/>
      <c r="K922" s="1363"/>
      <c r="L922" s="1364"/>
    </row>
    <row r="923">
      <c r="A923" s="1346"/>
      <c r="B923" s="1351"/>
      <c r="C923" s="1351"/>
      <c r="D923" s="1351"/>
      <c r="E923" s="1351"/>
      <c r="F923" s="1351"/>
      <c r="G923" s="1351"/>
      <c r="H923" s="1351"/>
      <c r="I923" s="1351"/>
      <c r="J923" s="1351"/>
      <c r="K923" s="1347"/>
      <c r="L923" s="1352"/>
    </row>
    <row r="924">
      <c r="A924" s="1353"/>
      <c r="B924" s="1354"/>
      <c r="C924" s="1360"/>
      <c r="D924" s="1369"/>
      <c r="E924" s="1357"/>
      <c r="F924" s="1358"/>
      <c r="G924" s="1359"/>
      <c r="H924" s="1360"/>
      <c r="I924" s="1361"/>
      <c r="J924" s="1362"/>
      <c r="K924" s="1363"/>
      <c r="L924" s="1364"/>
    </row>
    <row r="925">
      <c r="A925" s="1346"/>
      <c r="B925" s="1351"/>
      <c r="C925" s="1351"/>
      <c r="D925" s="1351"/>
      <c r="E925" s="1351"/>
      <c r="F925" s="1351"/>
      <c r="G925" s="1351"/>
      <c r="H925" s="1351"/>
      <c r="I925" s="1351"/>
      <c r="J925" s="1351"/>
      <c r="K925" s="1347"/>
      <c r="L925" s="1352"/>
    </row>
    <row r="926">
      <c r="A926" s="1353"/>
      <c r="B926" s="1354"/>
      <c r="C926" s="1360"/>
      <c r="D926" s="1369"/>
      <c r="E926" s="1357"/>
      <c r="F926" s="1358"/>
      <c r="G926" s="1359"/>
      <c r="H926" s="1360"/>
      <c r="I926" s="1361"/>
      <c r="J926" s="1362"/>
      <c r="K926" s="1363"/>
      <c r="L926" s="1364"/>
    </row>
    <row r="927">
      <c r="A927" s="1346"/>
      <c r="B927" s="1351"/>
      <c r="C927" s="1351"/>
      <c r="D927" s="1351"/>
      <c r="E927" s="1351"/>
      <c r="F927" s="1351"/>
      <c r="G927" s="1351"/>
      <c r="H927" s="1351"/>
      <c r="I927" s="1351"/>
      <c r="J927" s="1351"/>
      <c r="K927" s="1347"/>
      <c r="L927" s="1352"/>
    </row>
    <row r="928">
      <c r="A928" s="1353"/>
      <c r="B928" s="1354"/>
      <c r="C928" s="1360"/>
      <c r="D928" s="1369"/>
      <c r="E928" s="1357"/>
      <c r="F928" s="1358"/>
      <c r="G928" s="1359"/>
      <c r="H928" s="1360"/>
      <c r="I928" s="1361"/>
      <c r="J928" s="1362"/>
      <c r="K928" s="1363"/>
      <c r="L928" s="1364"/>
    </row>
    <row r="929">
      <c r="A929" s="1346"/>
      <c r="B929" s="1351"/>
      <c r="C929" s="1351"/>
      <c r="D929" s="1351"/>
      <c r="E929" s="1351"/>
      <c r="F929" s="1351"/>
      <c r="G929" s="1351"/>
      <c r="H929" s="1351"/>
      <c r="I929" s="1351"/>
      <c r="J929" s="1351"/>
      <c r="K929" s="1347"/>
      <c r="L929" s="1352"/>
    </row>
    <row r="930">
      <c r="A930" s="1353"/>
      <c r="B930" s="1354"/>
      <c r="C930" s="1360"/>
      <c r="D930" s="1369"/>
      <c r="E930" s="1357"/>
      <c r="F930" s="1358"/>
      <c r="G930" s="1359"/>
      <c r="H930" s="1360"/>
      <c r="I930" s="1361"/>
      <c r="J930" s="1362"/>
      <c r="K930" s="1363"/>
      <c r="L930" s="1364"/>
    </row>
    <row r="931">
      <c r="A931" s="1346"/>
      <c r="B931" s="1351"/>
      <c r="C931" s="1351"/>
      <c r="D931" s="1351"/>
      <c r="E931" s="1351"/>
      <c r="F931" s="1351"/>
      <c r="G931" s="1351"/>
      <c r="H931" s="1351"/>
      <c r="I931" s="1351"/>
      <c r="J931" s="1351"/>
      <c r="K931" s="1347"/>
      <c r="L931" s="1352"/>
    </row>
    <row r="932">
      <c r="A932" s="1353"/>
      <c r="B932" s="1354"/>
      <c r="C932" s="1360"/>
      <c r="D932" s="1369"/>
      <c r="E932" s="1357"/>
      <c r="F932" s="1358"/>
      <c r="G932" s="1359"/>
      <c r="H932" s="1360"/>
      <c r="I932" s="1361"/>
      <c r="J932" s="1362"/>
      <c r="K932" s="1363"/>
      <c r="L932" s="1364"/>
    </row>
    <row r="933">
      <c r="A933" s="1346"/>
      <c r="B933" s="1351"/>
      <c r="C933" s="1351"/>
      <c r="D933" s="1351"/>
      <c r="E933" s="1351"/>
      <c r="F933" s="1351"/>
      <c r="G933" s="1351"/>
      <c r="H933" s="1351"/>
      <c r="I933" s="1351"/>
      <c r="J933" s="1351"/>
      <c r="K933" s="1347"/>
      <c r="L933" s="1352"/>
    </row>
    <row r="934">
      <c r="A934" s="1353"/>
      <c r="B934" s="1354"/>
      <c r="C934" s="1360"/>
      <c r="D934" s="1369"/>
      <c r="E934" s="1357"/>
      <c r="F934" s="1358"/>
      <c r="G934" s="1359"/>
      <c r="H934" s="1360"/>
      <c r="I934" s="1361"/>
      <c r="J934" s="1362"/>
      <c r="K934" s="1363"/>
      <c r="L934" s="1364"/>
    </row>
    <row r="935">
      <c r="A935" s="1346"/>
      <c r="B935" s="1351"/>
      <c r="C935" s="1351"/>
      <c r="D935" s="1351"/>
      <c r="E935" s="1351"/>
      <c r="F935" s="1351"/>
      <c r="G935" s="1351"/>
      <c r="H935" s="1351"/>
      <c r="I935" s="1351"/>
      <c r="J935" s="1351"/>
      <c r="K935" s="1347"/>
      <c r="L935" s="1352"/>
    </row>
    <row r="936">
      <c r="A936" s="1353"/>
      <c r="B936" s="1354"/>
      <c r="C936" s="1360"/>
      <c r="D936" s="1369"/>
      <c r="E936" s="1357"/>
      <c r="F936" s="1358"/>
      <c r="G936" s="1359"/>
      <c r="H936" s="1360"/>
      <c r="I936" s="1361"/>
      <c r="J936" s="1362"/>
      <c r="K936" s="1363"/>
      <c r="L936" s="1364"/>
    </row>
    <row r="937">
      <c r="A937" s="1346"/>
      <c r="B937" s="1351"/>
      <c r="C937" s="1351"/>
      <c r="D937" s="1351"/>
      <c r="E937" s="1351"/>
      <c r="F937" s="1351"/>
      <c r="G937" s="1351"/>
      <c r="H937" s="1351"/>
      <c r="I937" s="1351"/>
      <c r="J937" s="1351"/>
      <c r="K937" s="1347"/>
      <c r="L937" s="1352"/>
    </row>
    <row r="938">
      <c r="A938" s="1353"/>
      <c r="B938" s="1354"/>
      <c r="C938" s="1360"/>
      <c r="D938" s="1369"/>
      <c r="E938" s="1357"/>
      <c r="F938" s="1358"/>
      <c r="G938" s="1359"/>
      <c r="H938" s="1360"/>
      <c r="I938" s="1361"/>
      <c r="J938" s="1362"/>
      <c r="K938" s="1363"/>
      <c r="L938" s="1364"/>
    </row>
    <row r="939">
      <c r="A939" s="1346"/>
      <c r="B939" s="1351"/>
      <c r="C939" s="1351"/>
      <c r="D939" s="1351"/>
      <c r="E939" s="1351"/>
      <c r="F939" s="1351"/>
      <c r="G939" s="1351"/>
      <c r="H939" s="1351"/>
      <c r="I939" s="1351"/>
      <c r="J939" s="1351"/>
      <c r="K939" s="1347"/>
      <c r="L939" s="1352"/>
    </row>
    <row r="940">
      <c r="A940" s="1353"/>
      <c r="B940" s="1354"/>
      <c r="C940" s="1360"/>
      <c r="D940" s="1369"/>
      <c r="E940" s="1357"/>
      <c r="F940" s="1358"/>
      <c r="G940" s="1359"/>
      <c r="H940" s="1360"/>
      <c r="I940" s="1361"/>
      <c r="J940" s="1362"/>
      <c r="K940" s="1363"/>
      <c r="L940" s="1364"/>
    </row>
    <row r="941">
      <c r="A941" s="1346"/>
      <c r="B941" s="1351"/>
      <c r="C941" s="1351"/>
      <c r="D941" s="1351"/>
      <c r="E941" s="1351"/>
      <c r="F941" s="1351"/>
      <c r="G941" s="1351"/>
      <c r="H941" s="1351"/>
      <c r="I941" s="1351"/>
      <c r="J941" s="1351"/>
      <c r="K941" s="1347"/>
      <c r="L941" s="1352"/>
    </row>
    <row r="942">
      <c r="A942" s="1353"/>
      <c r="B942" s="1354"/>
      <c r="C942" s="1360"/>
      <c r="D942" s="1369"/>
      <c r="E942" s="1357"/>
      <c r="F942" s="1358"/>
      <c r="G942" s="1359"/>
      <c r="H942" s="1360"/>
      <c r="I942" s="1361"/>
      <c r="J942" s="1362"/>
      <c r="K942" s="1363"/>
      <c r="L942" s="1364"/>
    </row>
    <row r="943">
      <c r="A943" s="1346"/>
      <c r="B943" s="1351"/>
      <c r="C943" s="1351"/>
      <c r="D943" s="1351"/>
      <c r="E943" s="1351"/>
      <c r="F943" s="1351"/>
      <c r="G943" s="1351"/>
      <c r="H943" s="1351"/>
      <c r="I943" s="1351"/>
      <c r="J943" s="1351"/>
      <c r="K943" s="1347"/>
      <c r="L943" s="1352"/>
    </row>
    <row r="944">
      <c r="A944" s="1353"/>
      <c r="B944" s="1354"/>
      <c r="C944" s="1360"/>
      <c r="D944" s="1369"/>
      <c r="E944" s="1357"/>
      <c r="F944" s="1358"/>
      <c r="G944" s="1359"/>
      <c r="H944" s="1360"/>
      <c r="I944" s="1361"/>
      <c r="J944" s="1362"/>
      <c r="K944" s="1363"/>
      <c r="L944" s="1364"/>
    </row>
    <row r="945">
      <c r="A945" s="1346"/>
      <c r="B945" s="1351"/>
      <c r="C945" s="1351"/>
      <c r="D945" s="1351"/>
      <c r="E945" s="1351"/>
      <c r="F945" s="1351"/>
      <c r="G945" s="1351"/>
      <c r="H945" s="1351"/>
      <c r="I945" s="1351"/>
      <c r="J945" s="1351"/>
      <c r="K945" s="1347"/>
      <c r="L945" s="1352"/>
    </row>
    <row r="946">
      <c r="A946" s="1353"/>
      <c r="B946" s="1354"/>
      <c r="C946" s="1360"/>
      <c r="D946" s="1369"/>
      <c r="E946" s="1357"/>
      <c r="F946" s="1358"/>
      <c r="G946" s="1359"/>
      <c r="H946" s="1360"/>
      <c r="I946" s="1361"/>
      <c r="J946" s="1362"/>
      <c r="K946" s="1363"/>
      <c r="L946" s="1364"/>
    </row>
    <row r="947">
      <c r="A947" s="1346"/>
      <c r="B947" s="1351"/>
      <c r="C947" s="1351"/>
      <c r="D947" s="1351"/>
      <c r="E947" s="1351"/>
      <c r="F947" s="1351"/>
      <c r="G947" s="1351"/>
      <c r="H947" s="1351"/>
      <c r="I947" s="1351"/>
      <c r="J947" s="1351"/>
      <c r="K947" s="1347"/>
      <c r="L947" s="1352"/>
    </row>
    <row r="948">
      <c r="A948" s="1353"/>
      <c r="B948" s="1354"/>
      <c r="C948" s="1360"/>
      <c r="D948" s="1369"/>
      <c r="E948" s="1357"/>
      <c r="F948" s="1358"/>
      <c r="G948" s="1359"/>
      <c r="H948" s="1360"/>
      <c r="I948" s="1361"/>
      <c r="J948" s="1362"/>
      <c r="K948" s="1363"/>
      <c r="L948" s="1364"/>
    </row>
    <row r="949">
      <c r="A949" s="1346"/>
      <c r="B949" s="1351"/>
      <c r="C949" s="1351"/>
      <c r="D949" s="1351"/>
      <c r="E949" s="1351"/>
      <c r="F949" s="1351"/>
      <c r="G949" s="1351"/>
      <c r="H949" s="1351"/>
      <c r="I949" s="1351"/>
      <c r="J949" s="1351"/>
      <c r="K949" s="1347"/>
      <c r="L949" s="1352"/>
    </row>
    <row r="950">
      <c r="A950" s="1353"/>
      <c r="B950" s="1354"/>
      <c r="C950" s="1360"/>
      <c r="D950" s="1369"/>
      <c r="E950" s="1357"/>
      <c r="F950" s="1358"/>
      <c r="G950" s="1359"/>
      <c r="H950" s="1360"/>
      <c r="I950" s="1361"/>
      <c r="J950" s="1362"/>
      <c r="K950" s="1363"/>
      <c r="L950" s="1364"/>
    </row>
    <row r="951">
      <c r="A951" s="1346"/>
      <c r="B951" s="1351"/>
      <c r="C951" s="1351"/>
      <c r="D951" s="1351"/>
      <c r="E951" s="1351"/>
      <c r="F951" s="1351"/>
      <c r="G951" s="1351"/>
      <c r="H951" s="1351"/>
      <c r="I951" s="1351"/>
      <c r="J951" s="1351"/>
      <c r="K951" s="1347"/>
      <c r="L951" s="1352"/>
    </row>
    <row r="952">
      <c r="A952" s="1353"/>
      <c r="B952" s="1354"/>
      <c r="C952" s="1360"/>
      <c r="D952" s="1369"/>
      <c r="E952" s="1357"/>
      <c r="F952" s="1358"/>
      <c r="G952" s="1359"/>
      <c r="H952" s="1360"/>
      <c r="I952" s="1361"/>
      <c r="J952" s="1362"/>
      <c r="K952" s="1363"/>
      <c r="L952" s="1364"/>
    </row>
    <row r="953">
      <c r="A953" s="1346"/>
      <c r="B953" s="1351"/>
      <c r="C953" s="1351"/>
      <c r="D953" s="1351"/>
      <c r="E953" s="1351"/>
      <c r="F953" s="1351"/>
      <c r="G953" s="1351"/>
      <c r="H953" s="1351"/>
      <c r="I953" s="1351"/>
      <c r="J953" s="1351"/>
      <c r="K953" s="1347"/>
      <c r="L953" s="1352"/>
    </row>
    <row r="954">
      <c r="A954" s="1353"/>
      <c r="B954" s="1354"/>
      <c r="C954" s="1360"/>
      <c r="D954" s="1369"/>
      <c r="E954" s="1357"/>
      <c r="F954" s="1358"/>
      <c r="G954" s="1359"/>
      <c r="H954" s="1360"/>
      <c r="I954" s="1361"/>
      <c r="J954" s="1362"/>
      <c r="K954" s="1363"/>
      <c r="L954" s="1364"/>
    </row>
    <row r="955">
      <c r="A955" s="1346"/>
      <c r="B955" s="1351"/>
      <c r="C955" s="1351"/>
      <c r="D955" s="1351"/>
      <c r="E955" s="1351"/>
      <c r="F955" s="1351"/>
      <c r="G955" s="1351"/>
      <c r="H955" s="1351"/>
      <c r="I955" s="1351"/>
      <c r="J955" s="1351"/>
      <c r="K955" s="1347"/>
      <c r="L955" s="1352"/>
    </row>
    <row r="956">
      <c r="A956" s="1353"/>
      <c r="B956" s="1354"/>
      <c r="C956" s="1360"/>
      <c r="D956" s="1369"/>
      <c r="E956" s="1357"/>
      <c r="F956" s="1358"/>
      <c r="G956" s="1359"/>
      <c r="H956" s="1360"/>
      <c r="I956" s="1361"/>
      <c r="J956" s="1362"/>
      <c r="K956" s="1363"/>
      <c r="L956" s="1364"/>
    </row>
    <row r="957">
      <c r="A957" s="1346"/>
      <c r="B957" s="1351"/>
      <c r="C957" s="1351"/>
      <c r="D957" s="1351"/>
      <c r="E957" s="1351"/>
      <c r="F957" s="1351"/>
      <c r="G957" s="1351"/>
      <c r="H957" s="1351"/>
      <c r="I957" s="1351"/>
      <c r="J957" s="1351"/>
      <c r="K957" s="1347"/>
      <c r="L957" s="1352"/>
    </row>
    <row r="958">
      <c r="A958" s="1353"/>
      <c r="B958" s="1354"/>
      <c r="C958" s="1360"/>
      <c r="D958" s="1369"/>
      <c r="E958" s="1357"/>
      <c r="F958" s="1358"/>
      <c r="G958" s="1359"/>
      <c r="H958" s="1360"/>
      <c r="I958" s="1361"/>
      <c r="J958" s="1362"/>
      <c r="K958" s="1363"/>
      <c r="L958" s="1364"/>
    </row>
    <row r="959">
      <c r="A959" s="1346"/>
      <c r="B959" s="1351"/>
      <c r="C959" s="1351"/>
      <c r="D959" s="1351"/>
      <c r="E959" s="1351"/>
      <c r="F959" s="1351"/>
      <c r="G959" s="1351"/>
      <c r="H959" s="1351"/>
      <c r="I959" s="1351"/>
      <c r="J959" s="1351"/>
      <c r="K959" s="1347"/>
      <c r="L959" s="1352"/>
    </row>
    <row r="960">
      <c r="A960" s="1353"/>
      <c r="B960" s="1354"/>
      <c r="C960" s="1360"/>
      <c r="D960" s="1369"/>
      <c r="E960" s="1357"/>
      <c r="F960" s="1358"/>
      <c r="G960" s="1359"/>
      <c r="H960" s="1360"/>
      <c r="I960" s="1361"/>
      <c r="J960" s="1362"/>
      <c r="K960" s="1363"/>
      <c r="L960" s="1364"/>
    </row>
    <row r="961">
      <c r="A961" s="1346"/>
      <c r="B961" s="1351"/>
      <c r="C961" s="1351"/>
      <c r="D961" s="1351"/>
      <c r="E961" s="1351"/>
      <c r="F961" s="1351"/>
      <c r="G961" s="1351"/>
      <c r="H961" s="1351"/>
      <c r="I961" s="1351"/>
      <c r="J961" s="1351"/>
      <c r="K961" s="1347"/>
      <c r="L961" s="1352"/>
    </row>
    <row r="962">
      <c r="A962" s="1353"/>
      <c r="B962" s="1354"/>
      <c r="C962" s="1360"/>
      <c r="D962" s="1369"/>
      <c r="E962" s="1357"/>
      <c r="F962" s="1358"/>
      <c r="G962" s="1359"/>
      <c r="H962" s="1360"/>
      <c r="I962" s="1361"/>
      <c r="J962" s="1362"/>
      <c r="K962" s="1363"/>
      <c r="L962" s="1364"/>
    </row>
    <row r="963">
      <c r="A963" s="1346"/>
      <c r="B963" s="1351"/>
      <c r="C963" s="1351"/>
      <c r="D963" s="1351"/>
      <c r="E963" s="1351"/>
      <c r="F963" s="1351"/>
      <c r="G963" s="1351"/>
      <c r="H963" s="1351"/>
      <c r="I963" s="1351"/>
      <c r="J963" s="1351"/>
      <c r="K963" s="1347"/>
      <c r="L963" s="1352"/>
    </row>
    <row r="964">
      <c r="A964" s="1353"/>
      <c r="B964" s="1354"/>
      <c r="C964" s="1360"/>
      <c r="D964" s="1369"/>
      <c r="E964" s="1357"/>
      <c r="F964" s="1358"/>
      <c r="G964" s="1359"/>
      <c r="H964" s="1360"/>
      <c r="I964" s="1361"/>
      <c r="J964" s="1362"/>
      <c r="K964" s="1363"/>
      <c r="L964" s="1364"/>
    </row>
    <row r="965">
      <c r="A965" s="1346"/>
      <c r="B965" s="1351"/>
      <c r="C965" s="1351"/>
      <c r="D965" s="1351"/>
      <c r="E965" s="1351"/>
      <c r="F965" s="1351"/>
      <c r="G965" s="1351"/>
      <c r="H965" s="1351"/>
      <c r="I965" s="1351"/>
      <c r="J965" s="1351"/>
      <c r="K965" s="1347"/>
      <c r="L965" s="1352"/>
    </row>
    <row r="966">
      <c r="A966" s="1353"/>
      <c r="B966" s="1354"/>
      <c r="C966" s="1360"/>
      <c r="D966" s="1369"/>
      <c r="E966" s="1357"/>
      <c r="F966" s="1358"/>
      <c r="G966" s="1359"/>
      <c r="H966" s="1360"/>
      <c r="I966" s="1361"/>
      <c r="J966" s="1362"/>
      <c r="K966" s="1363"/>
      <c r="L966" s="1364"/>
    </row>
    <row r="967">
      <c r="A967" s="1346"/>
      <c r="B967" s="1351"/>
      <c r="C967" s="1351"/>
      <c r="D967" s="1351"/>
      <c r="E967" s="1351"/>
      <c r="F967" s="1351"/>
      <c r="G967" s="1351"/>
      <c r="H967" s="1351"/>
      <c r="I967" s="1351"/>
      <c r="J967" s="1351"/>
      <c r="K967" s="1347"/>
      <c r="L967" s="1352"/>
    </row>
    <row r="968">
      <c r="A968" s="1353"/>
      <c r="B968" s="1354"/>
      <c r="C968" s="1360"/>
      <c r="D968" s="1369"/>
      <c r="E968" s="1357"/>
      <c r="F968" s="1358"/>
      <c r="G968" s="1359"/>
      <c r="H968" s="1360"/>
      <c r="I968" s="1361"/>
      <c r="J968" s="1362"/>
      <c r="K968" s="1363"/>
      <c r="L968" s="1364"/>
    </row>
    <row r="969">
      <c r="A969" s="1346"/>
      <c r="B969" s="1351"/>
      <c r="C969" s="1351"/>
      <c r="D969" s="1351"/>
      <c r="E969" s="1351"/>
      <c r="F969" s="1351"/>
      <c r="G969" s="1351"/>
      <c r="H969" s="1351"/>
      <c r="I969" s="1351"/>
      <c r="J969" s="1351"/>
      <c r="K969" s="1347"/>
      <c r="L969" s="1352"/>
    </row>
    <row r="970">
      <c r="A970" s="1353"/>
      <c r="B970" s="1354"/>
      <c r="C970" s="1360"/>
      <c r="D970" s="1369"/>
      <c r="E970" s="1357"/>
      <c r="F970" s="1358"/>
      <c r="G970" s="1359"/>
      <c r="H970" s="1360"/>
      <c r="I970" s="1361"/>
      <c r="J970" s="1362"/>
      <c r="K970" s="1363"/>
      <c r="L970" s="1364"/>
    </row>
    <row r="971">
      <c r="A971" s="1346"/>
      <c r="B971" s="1351"/>
      <c r="C971" s="1351"/>
      <c r="D971" s="1351"/>
      <c r="E971" s="1351"/>
      <c r="F971" s="1351"/>
      <c r="G971" s="1351"/>
      <c r="H971" s="1351"/>
      <c r="I971" s="1351"/>
      <c r="J971" s="1351"/>
      <c r="K971" s="1347"/>
      <c r="L971" s="1352"/>
    </row>
    <row r="972">
      <c r="A972" s="1353"/>
      <c r="B972" s="1354"/>
      <c r="C972" s="1360"/>
      <c r="D972" s="1369"/>
      <c r="E972" s="1357"/>
      <c r="F972" s="1358"/>
      <c r="G972" s="1359"/>
      <c r="H972" s="1360"/>
      <c r="I972" s="1361"/>
      <c r="J972" s="1362"/>
      <c r="K972" s="1363"/>
      <c r="L972" s="1364"/>
    </row>
    <row r="973">
      <c r="A973" s="1346"/>
      <c r="B973" s="1351"/>
      <c r="C973" s="1351"/>
      <c r="D973" s="1351"/>
      <c r="E973" s="1351"/>
      <c r="F973" s="1351"/>
      <c r="G973" s="1351"/>
      <c r="H973" s="1351"/>
      <c r="I973" s="1351"/>
      <c r="J973" s="1351"/>
      <c r="K973" s="1347"/>
      <c r="L973" s="1352"/>
    </row>
    <row r="974">
      <c r="A974" s="1353"/>
      <c r="B974" s="1354"/>
      <c r="C974" s="1360"/>
      <c r="D974" s="1369"/>
      <c r="E974" s="1357"/>
      <c r="F974" s="1358"/>
      <c r="G974" s="1359"/>
      <c r="H974" s="1360"/>
      <c r="I974" s="1361"/>
      <c r="J974" s="1362"/>
      <c r="K974" s="1363"/>
      <c r="L974" s="1364"/>
    </row>
    <row r="975">
      <c r="A975" s="1346"/>
      <c r="B975" s="1351"/>
      <c r="C975" s="1351"/>
      <c r="D975" s="1351"/>
      <c r="E975" s="1351"/>
      <c r="F975" s="1351"/>
      <c r="G975" s="1351"/>
      <c r="H975" s="1351"/>
      <c r="I975" s="1351"/>
      <c r="J975" s="1351"/>
      <c r="K975" s="1347"/>
      <c r="L975" s="1352"/>
    </row>
    <row r="976">
      <c r="A976" s="1353"/>
      <c r="B976" s="1354"/>
      <c r="C976" s="1360"/>
      <c r="D976" s="1369"/>
      <c r="E976" s="1357"/>
      <c r="F976" s="1358"/>
      <c r="G976" s="1359"/>
      <c r="H976" s="1360"/>
      <c r="I976" s="1361"/>
      <c r="J976" s="1362"/>
      <c r="K976" s="1363"/>
      <c r="L976" s="1364"/>
    </row>
    <row r="977">
      <c r="A977" s="1346"/>
      <c r="B977" s="1351"/>
      <c r="C977" s="1351"/>
      <c r="D977" s="1351"/>
      <c r="E977" s="1351"/>
      <c r="F977" s="1351"/>
      <c r="G977" s="1351"/>
      <c r="H977" s="1351"/>
      <c r="I977" s="1351"/>
      <c r="J977" s="1351"/>
      <c r="K977" s="1347"/>
      <c r="L977" s="1352"/>
    </row>
    <row r="978">
      <c r="A978" s="1353"/>
      <c r="B978" s="1354"/>
      <c r="C978" s="1360"/>
      <c r="D978" s="1369"/>
      <c r="E978" s="1357"/>
      <c r="F978" s="1358"/>
      <c r="G978" s="1359"/>
      <c r="H978" s="1360"/>
      <c r="I978" s="1361"/>
      <c r="J978" s="1362"/>
      <c r="K978" s="1363"/>
      <c r="L978" s="1364"/>
    </row>
    <row r="979">
      <c r="A979" s="1346"/>
      <c r="B979" s="1351"/>
      <c r="C979" s="1351"/>
      <c r="D979" s="1351"/>
      <c r="E979" s="1351"/>
      <c r="F979" s="1351"/>
      <c r="G979" s="1351"/>
      <c r="H979" s="1351"/>
      <c r="I979" s="1351"/>
      <c r="J979" s="1351"/>
      <c r="K979" s="1347"/>
      <c r="L979" s="1352"/>
    </row>
    <row r="980">
      <c r="A980" s="1353"/>
      <c r="B980" s="1354"/>
      <c r="C980" s="1360"/>
      <c r="D980" s="1369"/>
      <c r="E980" s="1357"/>
      <c r="F980" s="1358"/>
      <c r="G980" s="1359"/>
      <c r="H980" s="1360"/>
      <c r="I980" s="1361"/>
      <c r="J980" s="1362"/>
      <c r="K980" s="1363"/>
      <c r="L980" s="1364"/>
    </row>
    <row r="981">
      <c r="A981" s="1346"/>
      <c r="B981" s="1351"/>
      <c r="C981" s="1351"/>
      <c r="D981" s="1351"/>
      <c r="E981" s="1351"/>
      <c r="F981" s="1351"/>
      <c r="G981" s="1351"/>
      <c r="H981" s="1351"/>
      <c r="I981" s="1351"/>
      <c r="J981" s="1351"/>
      <c r="K981" s="1347"/>
      <c r="L981" s="1352"/>
    </row>
    <row r="982">
      <c r="A982" s="1353"/>
      <c r="B982" s="1354"/>
      <c r="C982" s="1360"/>
      <c r="D982" s="1369"/>
      <c r="E982" s="1357"/>
      <c r="F982" s="1358"/>
      <c r="G982" s="1359"/>
      <c r="H982" s="1360"/>
      <c r="I982" s="1361"/>
      <c r="J982" s="1362"/>
      <c r="K982" s="1363"/>
      <c r="L982" s="1364"/>
    </row>
    <row r="983">
      <c r="A983" s="1346"/>
      <c r="B983" s="1351"/>
      <c r="C983" s="1351"/>
      <c r="D983" s="1351"/>
      <c r="E983" s="1351"/>
      <c r="F983" s="1351"/>
      <c r="G983" s="1351"/>
      <c r="H983" s="1351"/>
      <c r="I983" s="1351"/>
      <c r="J983" s="1351"/>
      <c r="K983" s="1347"/>
      <c r="L983" s="1352"/>
    </row>
    <row r="984">
      <c r="A984" s="1353"/>
      <c r="B984" s="1354"/>
      <c r="C984" s="1360"/>
      <c r="D984" s="1369"/>
      <c r="E984" s="1357"/>
      <c r="F984" s="1358"/>
      <c r="G984" s="1359"/>
      <c r="H984" s="1360"/>
      <c r="I984" s="1361"/>
      <c r="J984" s="1362"/>
      <c r="K984" s="1363"/>
      <c r="L984" s="1364"/>
    </row>
    <row r="985">
      <c r="A985" s="1346"/>
      <c r="B985" s="1351"/>
      <c r="C985" s="1351"/>
      <c r="D985" s="1351"/>
      <c r="E985" s="1351"/>
      <c r="F985" s="1351"/>
      <c r="G985" s="1351"/>
      <c r="H985" s="1351"/>
      <c r="I985" s="1351"/>
      <c r="J985" s="1351"/>
      <c r="K985" s="1347"/>
      <c r="L985" s="1352"/>
    </row>
    <row r="986">
      <c r="A986" s="1353"/>
      <c r="B986" s="1354"/>
      <c r="C986" s="1360"/>
      <c r="D986" s="1369"/>
      <c r="E986" s="1357"/>
      <c r="F986" s="1358"/>
      <c r="G986" s="1359"/>
      <c r="H986" s="1360"/>
      <c r="I986" s="1361"/>
      <c r="J986" s="1362"/>
      <c r="K986" s="1363"/>
      <c r="L986" s="1364"/>
    </row>
    <row r="987">
      <c r="A987" s="1346"/>
      <c r="B987" s="1351"/>
      <c r="C987" s="1351"/>
      <c r="D987" s="1351"/>
      <c r="E987" s="1351"/>
      <c r="F987" s="1351"/>
      <c r="G987" s="1351"/>
      <c r="H987" s="1351"/>
      <c r="I987" s="1351"/>
      <c r="J987" s="1351"/>
      <c r="K987" s="1347"/>
      <c r="L987" s="1352"/>
    </row>
    <row r="988">
      <c r="A988" s="1353"/>
      <c r="B988" s="1354"/>
      <c r="C988" s="1360"/>
      <c r="D988" s="1369"/>
      <c r="E988" s="1357"/>
      <c r="F988" s="1358"/>
      <c r="G988" s="1359"/>
      <c r="H988" s="1360"/>
      <c r="I988" s="1361"/>
      <c r="J988" s="1362"/>
      <c r="K988" s="1363"/>
      <c r="L988" s="1364"/>
    </row>
    <row r="989">
      <c r="A989" s="1346"/>
      <c r="B989" s="1351"/>
      <c r="C989" s="1351"/>
      <c r="D989" s="1351"/>
      <c r="E989" s="1351"/>
      <c r="F989" s="1351"/>
      <c r="G989" s="1351"/>
      <c r="H989" s="1351"/>
      <c r="I989" s="1351"/>
      <c r="J989" s="1351"/>
      <c r="K989" s="1347"/>
      <c r="L989" s="1352"/>
    </row>
    <row r="990">
      <c r="A990" s="1353"/>
      <c r="B990" s="1354"/>
      <c r="C990" s="1360"/>
      <c r="D990" s="1369"/>
      <c r="E990" s="1357"/>
      <c r="F990" s="1358"/>
      <c r="G990" s="1359"/>
      <c r="H990" s="1360"/>
      <c r="I990" s="1361"/>
      <c r="J990" s="1362"/>
      <c r="K990" s="1363"/>
      <c r="L990" s="1364"/>
    </row>
    <row r="991">
      <c r="A991" s="1346"/>
      <c r="B991" s="1351"/>
      <c r="C991" s="1351"/>
      <c r="D991" s="1351"/>
      <c r="E991" s="1351"/>
      <c r="F991" s="1351"/>
      <c r="G991" s="1351"/>
      <c r="H991" s="1351"/>
      <c r="I991" s="1351"/>
      <c r="J991" s="1351"/>
      <c r="K991" s="1347"/>
      <c r="L991" s="1352"/>
    </row>
    <row r="992">
      <c r="A992" s="1353"/>
      <c r="B992" s="1354"/>
      <c r="C992" s="1360"/>
      <c r="D992" s="1369"/>
      <c r="E992" s="1357"/>
      <c r="F992" s="1358"/>
      <c r="G992" s="1359"/>
      <c r="H992" s="1360"/>
      <c r="I992" s="1361"/>
      <c r="J992" s="1362"/>
      <c r="K992" s="1363"/>
      <c r="L992" s="1364"/>
    </row>
    <row r="993">
      <c r="A993" s="1346"/>
      <c r="B993" s="1351"/>
      <c r="C993" s="1351"/>
      <c r="D993" s="1351"/>
      <c r="E993" s="1351"/>
      <c r="F993" s="1351"/>
      <c r="G993" s="1351"/>
      <c r="H993" s="1351"/>
      <c r="I993" s="1351"/>
      <c r="J993" s="1351"/>
      <c r="K993" s="1347"/>
      <c r="L993" s="1352"/>
    </row>
    <row r="994">
      <c r="A994" s="1353"/>
      <c r="B994" s="1354"/>
      <c r="C994" s="1360"/>
      <c r="D994" s="1369"/>
      <c r="E994" s="1357"/>
      <c r="F994" s="1358"/>
      <c r="G994" s="1359"/>
      <c r="H994" s="1360"/>
      <c r="I994" s="1361"/>
      <c r="J994" s="1362"/>
      <c r="K994" s="1363"/>
      <c r="L994" s="1364"/>
    </row>
    <row r="995">
      <c r="A995" s="1346"/>
      <c r="B995" s="1351"/>
      <c r="C995" s="1351"/>
      <c r="D995" s="1351"/>
      <c r="E995" s="1351"/>
      <c r="F995" s="1351"/>
      <c r="G995" s="1351"/>
      <c r="H995" s="1351"/>
      <c r="I995" s="1351"/>
      <c r="J995" s="1351"/>
      <c r="K995" s="1347"/>
      <c r="L995" s="1352"/>
    </row>
    <row r="996">
      <c r="A996" s="1353"/>
      <c r="B996" s="1354"/>
      <c r="C996" s="1360"/>
      <c r="D996" s="1369"/>
      <c r="E996" s="1357"/>
      <c r="F996" s="1358"/>
      <c r="G996" s="1359"/>
      <c r="H996" s="1360"/>
      <c r="I996" s="1361"/>
      <c r="J996" s="1362"/>
      <c r="K996" s="1363"/>
      <c r="L996" s="1364"/>
    </row>
    <row r="997">
      <c r="A997" s="1346"/>
      <c r="B997" s="1351"/>
      <c r="C997" s="1351"/>
      <c r="D997" s="1351"/>
      <c r="E997" s="1351"/>
      <c r="F997" s="1351"/>
      <c r="G997" s="1351"/>
      <c r="H997" s="1351"/>
      <c r="I997" s="1351"/>
      <c r="J997" s="1351"/>
      <c r="K997" s="1347"/>
      <c r="L997" s="1352"/>
    </row>
    <row r="998">
      <c r="A998" s="1353"/>
      <c r="B998" s="1354"/>
      <c r="C998" s="1360"/>
      <c r="D998" s="1369"/>
      <c r="E998" s="1357"/>
      <c r="F998" s="1358"/>
      <c r="G998" s="1359"/>
      <c r="H998" s="1360"/>
      <c r="I998" s="1361"/>
      <c r="J998" s="1362"/>
      <c r="K998" s="1363"/>
      <c r="L998" s="1364"/>
    </row>
    <row r="999">
      <c r="A999" s="1346"/>
      <c r="B999" s="1351"/>
      <c r="C999" s="1351"/>
      <c r="D999" s="1351"/>
      <c r="E999" s="1351"/>
      <c r="F999" s="1351"/>
      <c r="G999" s="1351"/>
      <c r="H999" s="1351"/>
      <c r="I999" s="1351"/>
      <c r="J999" s="1351"/>
      <c r="K999" s="1347"/>
      <c r="L999" s="1352"/>
    </row>
    <row r="1000">
      <c r="A1000" s="1353"/>
      <c r="B1000" s="1354"/>
      <c r="C1000" s="1360"/>
      <c r="D1000" s="1369"/>
      <c r="E1000" s="1357"/>
      <c r="F1000" s="1358"/>
      <c r="G1000" s="1359"/>
      <c r="H1000" s="1360"/>
      <c r="I1000" s="1361"/>
      <c r="J1000" s="1362"/>
      <c r="K1000" s="1363"/>
      <c r="L1000" s="1364"/>
    </row>
    <row r="1001">
      <c r="A1001" s="1346"/>
      <c r="B1001" s="1351"/>
      <c r="C1001" s="1351"/>
      <c r="D1001" s="1351"/>
      <c r="E1001" s="1351"/>
      <c r="F1001" s="1351"/>
      <c r="G1001" s="1351"/>
      <c r="H1001" s="1351"/>
      <c r="I1001" s="1351"/>
      <c r="J1001" s="1351"/>
      <c r="K1001" s="1347"/>
      <c r="L1001" s="1352"/>
    </row>
    <row r="1002">
      <c r="A1002" s="1353"/>
      <c r="B1002" s="1354"/>
      <c r="C1002" s="1360"/>
      <c r="D1002" s="1369"/>
      <c r="E1002" s="1357"/>
      <c r="F1002" s="1358"/>
      <c r="G1002" s="1359"/>
      <c r="H1002" s="1360"/>
      <c r="I1002" s="1361"/>
      <c r="J1002" s="1362"/>
      <c r="K1002" s="1363"/>
      <c r="L1002" s="13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