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8A83AE77-9571-41B9-A343-E5734F211BDA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imulador de Investimentos" sheetId="1" r:id="rId1"/>
    <sheet name="a" sheetId="2" r:id="rId2"/>
  </sheets>
  <definedNames>
    <definedName name="_xlchart.v1.0" hidden="1">'Simulador de Investimentos'!$C$40:$C$45</definedName>
    <definedName name="_xlchart.v1.1" hidden="1">'Simulador de Investimentos'!$D$40:$D$45</definedName>
    <definedName name="_xlchart.v1.2" hidden="1">'Simulador de Investimentos'!$E$40:$E$45</definedName>
    <definedName name="_xlchart.v1.3" hidden="1">'Simulador de Investimentos'!$F$40:$F$45</definedName>
    <definedName name="aporte">'Simulador de Investimentos'!$E$22:$E$22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D42" i="1"/>
  <c r="D43" i="1"/>
  <c r="D44" i="1"/>
  <c r="D45" i="1"/>
  <c r="D40" i="1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D37" i="1" a="1"/>
  <c r="D37" i="1"/>
  <c r="E19" i="1"/>
  <c r="D29" i="1"/>
  <c r="E29" i="1" s="1"/>
  <c r="D31" i="1"/>
  <c r="E31" i="1" s="1"/>
  <c r="D32" i="1"/>
  <c r="E32" i="1" s="1"/>
  <c r="D33" i="1"/>
  <c r="E33" i="1" s="1"/>
  <c r="D34" i="1"/>
  <c r="E34" i="1" s="1"/>
  <c r="D30" i="1"/>
  <c r="E30" i="1" s="1"/>
  <c r="E25" i="1"/>
  <c r="E26" i="1" s="1"/>
  <c r="E40" i="1" l="1"/>
  <c r="E45" i="1"/>
  <c r="E44" i="1"/>
  <c r="E43" i="1"/>
  <c r="E42" i="1"/>
  <c r="E41" i="1"/>
  <c r="E4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<sst xmlns="http://schemas.openxmlformats.org/spreadsheetml/2006/main" count="71" uniqueCount="34">
  <si>
    <t>simulador de investimentos</t>
  </si>
  <si>
    <t>Investimentos mensais</t>
  </si>
  <si>
    <t>Salário</t>
  </si>
  <si>
    <t>Rendimento Carteira</t>
  </si>
  <si>
    <t>Sugestão de Investimento (30%)</t>
  </si>
  <si>
    <t>Quanto investir por mês ?</t>
  </si>
  <si>
    <t>Por Quantos Anos ?</t>
  </si>
  <si>
    <t>Taxa de Rendimento mensal ?</t>
  </si>
  <si>
    <t>Patrimônio acumulado ?</t>
  </si>
  <si>
    <t>Dividendos Mensais ?</t>
  </si>
  <si>
    <t>dividendo</t>
  </si>
  <si>
    <t>Quanto em 12 meses?</t>
  </si>
  <si>
    <t>Quanto em 2 Anos ?</t>
  </si>
  <si>
    <t>Quanto em 5 Anos ?</t>
  </si>
  <si>
    <t>Quanto em 10 Anos ?</t>
  </si>
  <si>
    <t>Quanto em 20 Anos ?</t>
  </si>
  <si>
    <t>Quanto em 30 Anos ?</t>
  </si>
  <si>
    <t>Perfil</t>
  </si>
  <si>
    <t>Moderado</t>
  </si>
  <si>
    <t>valor a ser investido</t>
  </si>
  <si>
    <t>TIPO DE FII</t>
  </si>
  <si>
    <t>percentual recomendado e valores</t>
  </si>
  <si>
    <t>PAPEL</t>
  </si>
  <si>
    <t>TIJOLO</t>
  </si>
  <si>
    <t>HÍBRIDOS</t>
  </si>
  <si>
    <t>FOFs</t>
  </si>
  <si>
    <t>DESENVOLVIMENTO</t>
  </si>
  <si>
    <t>HOTELARIAS</t>
  </si>
  <si>
    <t>Total em dividendos</t>
  </si>
  <si>
    <t>CHAVE</t>
  </si>
  <si>
    <t>PERFIL</t>
  </si>
  <si>
    <t>%</t>
  </si>
  <si>
    <t>Conservador</t>
  </si>
  <si>
    <t>Arrojado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</si>
</sst>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_-[$R$-416]\ * #,##0.00_-;\-[$R$-416]\ * #,##0.00_-;_-[$R$-416]\ * &quot;-&quot;??_-;_-@_-"/>
  </numFmts>
  <fonts count="19">
    <font>
      <sz val="11"/>
      <color theme="1"/>
      <name val="Aptos Narrow"/>
      <family val="2"/>
      <scheme val="minor"/>
    </font>
    <font>
      <sz val="24"/>
      <color rgb="FF000000"/>
      <name val="Franklin Gothic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rgb="FF000000"/>
      <name val="Aptos Narrow"/>
    </font>
    <font>
      <sz val="16"/>
      <color theme="1"/>
      <name val="Aptos Narrow"/>
    </font>
    <font>
      <b/>
      <sz val="16"/>
      <color rgb="FF000000"/>
      <name val="Aptos Narrow"/>
    </font>
    <font>
      <sz val="24"/>
      <color theme="0"/>
      <name val="Franklin Gothic"/>
    </font>
    <font>
      <sz val="16"/>
      <color rgb="FF000000"/>
      <name val="Aptos Narrow"/>
      <scheme val="minor"/>
    </font>
    <font>
      <sz val="16"/>
      <color theme="1"/>
      <name val="Aptos Narrow"/>
      <scheme val="minor"/>
    </font>
    <font>
      <sz val="24"/>
      <color theme="1"/>
      <name val="Franklin Gothic"/>
    </font>
    <font>
      <b/>
      <sz val="18"/>
      <color theme="1"/>
      <name val="Aptos Narrow"/>
    </font>
    <font>
      <sz val="16"/>
      <color theme="0"/>
      <name val="Franklin Gothic"/>
    </font>
    <font>
      <sz val="18"/>
      <color theme="0"/>
      <name val="Franklin Gothic"/>
    </font>
    <font>
      <b/>
      <sz val="16"/>
      <color theme="1"/>
      <name val="Aptos Narrow"/>
    </font>
    <font>
      <sz val="16"/>
      <color rgb="FF000000"/>
      <name val="Franklin Gothic"/>
    </font>
    <font>
      <sz val="16"/>
      <color theme="1"/>
      <name val="Franklin Gothic"/>
    </font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C839E"/>
        <bgColor indexed="64"/>
      </patternFill>
    </fill>
    <fill>
      <patternFill patternType="solid">
        <fgColor rgb="FF593B8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 style="thin">
        <color theme="2" tint="-0.249977111117893"/>
      </right>
      <top style="medium">
        <color rgb="FF000000"/>
      </top>
      <bottom style="medium">
        <color rgb="FF000000"/>
      </bottom>
      <diagonal/>
    </border>
    <border>
      <left style="thin">
        <color theme="2" tint="-0.249977111117893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rgb="FF000000"/>
      </left>
      <right style="thin">
        <color theme="2" tint="-0.499984740745262"/>
      </right>
      <top style="medium">
        <color rgb="FF000000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rgb="FF000000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rgb="FF000000"/>
      </right>
      <top style="medium">
        <color rgb="FF000000"/>
      </top>
      <bottom style="thin">
        <color theme="2" tint="-0.499984740745262"/>
      </bottom>
      <diagonal/>
    </border>
    <border>
      <left style="medium">
        <color rgb="FF000000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rgb="FF000000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rgb="FF000000"/>
      </left>
      <right style="thin">
        <color theme="2" tint="-0.499984740745262"/>
      </right>
      <top style="thin">
        <color theme="2" tint="-0.499984740745262"/>
      </top>
      <bottom style="medium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rgb="FF000000"/>
      </bottom>
      <diagonal/>
    </border>
    <border>
      <left style="thin">
        <color theme="2" tint="-0.499984740745262"/>
      </left>
      <right style="medium">
        <color rgb="FF000000"/>
      </right>
      <top style="thin">
        <color theme="2" tint="-0.499984740745262"/>
      </top>
      <bottom style="medium">
        <color rgb="FF000000"/>
      </bottom>
      <diagonal/>
    </border>
    <border>
      <left style="medium">
        <color theme="1"/>
      </left>
      <right style="thin">
        <color theme="2" tint="-0.499984740745262"/>
      </right>
      <top style="medium">
        <color theme="1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1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1"/>
      </right>
      <top/>
      <bottom style="thin">
        <color theme="2" tint="-0.499984740745262"/>
      </bottom>
      <diagonal/>
    </border>
    <border>
      <left style="medium">
        <color theme="1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theme="1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1"/>
      </left>
      <right style="thin">
        <color theme="2" tint="-0.499984740745262"/>
      </right>
      <top style="thin">
        <color theme="2" tint="-0.499984740745262"/>
      </top>
      <bottom style="medium">
        <color theme="1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theme="1"/>
      </bottom>
      <diagonal/>
    </border>
    <border>
      <left style="thin">
        <color theme="2" tint="-0.499984740745262"/>
      </left>
      <right style="medium">
        <color theme="1"/>
      </right>
      <top style="thin">
        <color theme="2" tint="-0.499984740745262"/>
      </top>
      <bottom style="medium">
        <color theme="1"/>
      </bottom>
      <diagonal/>
    </border>
    <border>
      <left style="medium">
        <color rgb="FF000000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thin">
        <color theme="2" tint="-0.499984740745262"/>
      </left>
      <right style="medium">
        <color rgb="FF000000"/>
      </right>
      <top/>
      <bottom style="thin">
        <color theme="2" tint="-0.499984740745262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10" fontId="10" fillId="0" borderId="20" xfId="0" applyNumberFormat="1" applyFont="1" applyBorder="1"/>
    <xf numFmtId="0" fontId="4" fillId="0" borderId="28" xfId="0" applyFont="1" applyBorder="1" applyAlignment="1">
      <alignment horizontal="right"/>
    </xf>
    <xf numFmtId="10" fontId="4" fillId="0" borderId="28" xfId="0" applyNumberFormat="1" applyFont="1" applyBorder="1" applyAlignment="1">
      <alignment horizontal="right"/>
    </xf>
    <xf numFmtId="8" fontId="4" fillId="0" borderId="28" xfId="0" applyNumberFormat="1" applyFont="1" applyBorder="1" applyAlignment="1">
      <alignment horizontal="right"/>
    </xf>
    <xf numFmtId="8" fontId="4" fillId="0" borderId="31" xfId="0" applyNumberFormat="1" applyFont="1" applyBorder="1" applyAlignment="1">
      <alignment horizontal="right"/>
    </xf>
    <xf numFmtId="0" fontId="3" fillId="0" borderId="32" xfId="0" applyFont="1" applyBorder="1"/>
    <xf numFmtId="8" fontId="4" fillId="0" borderId="33" xfId="0" applyNumberFormat="1" applyFont="1" applyBorder="1" applyAlignment="1">
      <alignment horizontal="right"/>
    </xf>
    <xf numFmtId="8" fontId="4" fillId="0" borderId="34" xfId="0" applyNumberFormat="1" applyFont="1" applyBorder="1"/>
    <xf numFmtId="0" fontId="3" fillId="0" borderId="18" xfId="0" applyFont="1" applyBorder="1"/>
    <xf numFmtId="8" fontId="4" fillId="0" borderId="19" xfId="0" applyNumberFormat="1" applyFont="1" applyBorder="1" applyAlignment="1">
      <alignment horizontal="right"/>
    </xf>
    <xf numFmtId="8" fontId="4" fillId="0" borderId="20" xfId="0" applyNumberFormat="1" applyFont="1" applyBorder="1"/>
    <xf numFmtId="0" fontId="3" fillId="0" borderId="21" xfId="0" applyFont="1" applyBorder="1"/>
    <xf numFmtId="8" fontId="4" fillId="0" borderId="22" xfId="0" applyNumberFormat="1" applyFont="1" applyBorder="1" applyAlignment="1">
      <alignment horizontal="right"/>
    </xf>
    <xf numFmtId="8" fontId="4" fillId="0" borderId="23" xfId="0" applyNumberFormat="1" applyFont="1" applyBorder="1"/>
    <xf numFmtId="164" fontId="10" fillId="0" borderId="23" xfId="0" applyNumberFormat="1" applyFont="1" applyBorder="1"/>
    <xf numFmtId="164" fontId="10" fillId="0" borderId="17" xfId="0" applyNumberFormat="1" applyFont="1" applyBorder="1"/>
    <xf numFmtId="164" fontId="4" fillId="0" borderId="26" xfId="0" applyNumberFormat="1" applyFont="1" applyBorder="1" applyAlignment="1">
      <alignment horizontal="right"/>
    </xf>
    <xf numFmtId="0" fontId="11" fillId="2" borderId="35" xfId="0" applyFont="1" applyFill="1" applyBorder="1" applyAlignment="1">
      <alignment horizontal="center" vertical="center"/>
    </xf>
    <xf numFmtId="0" fontId="12" fillId="0" borderId="39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42" xfId="0" applyBorder="1"/>
    <xf numFmtId="0" fontId="0" fillId="0" borderId="42" xfId="0" applyBorder="1" applyAlignment="1">
      <alignment horizontal="center"/>
    </xf>
    <xf numFmtId="9" fontId="0" fillId="0" borderId="42" xfId="0" applyNumberFormat="1" applyBorder="1" applyAlignment="1">
      <alignment horizontal="center"/>
    </xf>
    <xf numFmtId="164" fontId="10" fillId="0" borderId="0" xfId="0" applyNumberFormat="1" applyFont="1" applyBorder="1"/>
    <xf numFmtId="10" fontId="10" fillId="0" borderId="0" xfId="0" applyNumberFormat="1" applyFont="1" applyBorder="1"/>
    <xf numFmtId="164" fontId="4" fillId="0" borderId="0" xfId="0" applyNumberFormat="1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10" fontId="4" fillId="0" borderId="0" xfId="0" applyNumberFormat="1" applyFont="1" applyBorder="1" applyAlignment="1">
      <alignment horizontal="right"/>
    </xf>
    <xf numFmtId="8" fontId="4" fillId="0" borderId="0" xfId="0" applyNumberFormat="1" applyFont="1" applyBorder="1" applyAlignment="1">
      <alignment horizontal="right"/>
    </xf>
    <xf numFmtId="8" fontId="4" fillId="0" borderId="0" xfId="0" applyNumberFormat="1" applyFont="1" applyBorder="1"/>
    <xf numFmtId="0" fontId="12" fillId="0" borderId="0" xfId="0" applyFont="1" applyBorder="1" applyAlignment="1">
      <alignment horizontal="center"/>
    </xf>
    <xf numFmtId="0" fontId="11" fillId="5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13" fillId="4" borderId="8" xfId="0" applyFont="1" applyFill="1" applyBorder="1" applyAlignment="1">
      <alignment horizontal="center" vertical="center"/>
    </xf>
    <xf numFmtId="9" fontId="10" fillId="0" borderId="44" xfId="0" applyNumberFormat="1" applyFont="1" applyBorder="1" applyAlignment="1">
      <alignment horizontal="center"/>
    </xf>
    <xf numFmtId="0" fontId="15" fillId="0" borderId="43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15" fillId="0" borderId="39" xfId="0" applyFont="1" applyBorder="1" applyAlignment="1">
      <alignment horizontal="center"/>
    </xf>
    <xf numFmtId="0" fontId="11" fillId="3" borderId="36" xfId="0" applyFont="1" applyFill="1" applyBorder="1" applyAlignment="1">
      <alignment horizontal="center"/>
    </xf>
    <xf numFmtId="0" fontId="0" fillId="5" borderId="0" xfId="0" applyFill="1"/>
    <xf numFmtId="164" fontId="10" fillId="0" borderId="0" xfId="0" applyNumberFormat="1" applyFont="1" applyBorder="1" applyAlignment="1"/>
    <xf numFmtId="0" fontId="10" fillId="2" borderId="0" xfId="0" applyFont="1" applyFill="1" applyBorder="1" applyAlignment="1"/>
    <xf numFmtId="9" fontId="10" fillId="0" borderId="47" xfId="0" applyNumberFormat="1" applyFont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8" fillId="2" borderId="0" xfId="0" applyFont="1" applyFill="1" applyAlignment="1">
      <alignment vertical="top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Border="1"/>
    <xf numFmtId="0" fontId="2" fillId="0" borderId="0" xfId="0" applyFont="1" applyFill="1"/>
    <xf numFmtId="0" fontId="0" fillId="0" borderId="52" xfId="0" applyBorder="1"/>
    <xf numFmtId="0" fontId="0" fillId="0" borderId="53" xfId="0" applyBorder="1"/>
    <xf numFmtId="0" fontId="0" fillId="0" borderId="53" xfId="0" applyBorder="1" applyAlignment="1">
      <alignment horizontal="center"/>
    </xf>
    <xf numFmtId="9" fontId="0" fillId="0" borderId="54" xfId="0" applyNumberFormat="1" applyBorder="1" applyAlignment="1">
      <alignment horizontal="center"/>
    </xf>
    <xf numFmtId="0" fontId="0" fillId="0" borderId="49" xfId="0" applyBorder="1"/>
    <xf numFmtId="0" fontId="0" fillId="0" borderId="50" xfId="0" applyBorder="1"/>
    <xf numFmtId="0" fontId="0" fillId="0" borderId="50" xfId="0" applyBorder="1" applyAlignment="1">
      <alignment horizontal="center"/>
    </xf>
    <xf numFmtId="9" fontId="0" fillId="0" borderId="51" xfId="0" applyNumberFormat="1" applyBorder="1" applyAlignment="1">
      <alignment horizontal="center"/>
    </xf>
    <xf numFmtId="0" fontId="0" fillId="5" borderId="55" xfId="0" applyFill="1" applyBorder="1"/>
    <xf numFmtId="0" fontId="0" fillId="5" borderId="56" xfId="0" applyFill="1" applyBorder="1"/>
    <xf numFmtId="0" fontId="0" fillId="5" borderId="56" xfId="0" applyFill="1" applyBorder="1" applyAlignment="1">
      <alignment horizontal="center"/>
    </xf>
    <xf numFmtId="9" fontId="0" fillId="5" borderId="57" xfId="0" applyNumberFormat="1" applyFill="1" applyBorder="1" applyAlignment="1">
      <alignment horizontal="center"/>
    </xf>
    <xf numFmtId="0" fontId="0" fillId="0" borderId="55" xfId="0" applyBorder="1"/>
    <xf numFmtId="0" fontId="0" fillId="0" borderId="56" xfId="0" applyBorder="1"/>
    <xf numFmtId="0" fontId="0" fillId="0" borderId="56" xfId="0" applyBorder="1" applyAlignment="1">
      <alignment horizontal="center"/>
    </xf>
    <xf numFmtId="9" fontId="0" fillId="0" borderId="57" xfId="0" applyNumberFormat="1" applyBorder="1" applyAlignment="1">
      <alignment horizontal="center"/>
    </xf>
    <xf numFmtId="0" fontId="11" fillId="2" borderId="0" xfId="0" applyFont="1" applyFill="1" applyAlignment="1">
      <alignment horizontal="center"/>
    </xf>
    <xf numFmtId="164" fontId="17" fillId="6" borderId="12" xfId="0" applyNumberFormat="1" applyFont="1" applyFill="1" applyBorder="1" applyAlignment="1">
      <alignment horizontal="center"/>
    </xf>
    <xf numFmtId="0" fontId="17" fillId="6" borderId="13" xfId="0" applyFont="1" applyFill="1" applyBorder="1" applyAlignment="1">
      <alignment horizontal="center"/>
    </xf>
    <xf numFmtId="0" fontId="16" fillId="6" borderId="1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164" fontId="10" fillId="0" borderId="44" xfId="0" applyNumberFormat="1" applyFont="1" applyBorder="1" applyAlignment="1">
      <alignment horizontal="center"/>
    </xf>
    <xf numFmtId="0" fontId="10" fillId="0" borderId="45" xfId="0" applyFont="1" applyBorder="1" applyAlignment="1">
      <alignment horizontal="center"/>
    </xf>
    <xf numFmtId="164" fontId="10" fillId="0" borderId="47" xfId="0" applyNumberFormat="1" applyFont="1" applyBorder="1" applyAlignment="1">
      <alignment horizontal="center"/>
    </xf>
    <xf numFmtId="0" fontId="10" fillId="0" borderId="48" xfId="0" applyFont="1" applyBorder="1" applyAlignment="1">
      <alignment horizontal="center"/>
    </xf>
    <xf numFmtId="0" fontId="11" fillId="3" borderId="37" xfId="0" applyFont="1" applyFill="1" applyBorder="1" applyAlignment="1">
      <alignment horizontal="center"/>
    </xf>
    <xf numFmtId="0" fontId="11" fillId="3" borderId="38" xfId="0" applyFont="1" applyFill="1" applyBorder="1" applyAlignment="1">
      <alignment horizontal="center"/>
    </xf>
    <xf numFmtId="164" fontId="12" fillId="0" borderId="40" xfId="0" applyNumberFormat="1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14" fillId="4" borderId="9" xfId="0" applyFont="1" applyFill="1" applyBorder="1" applyAlignment="1">
      <alignment horizontal="left" vertical="center" wrapText="1"/>
    </xf>
    <xf numFmtId="0" fontId="14" fillId="4" borderId="1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indent="8"/>
    </xf>
    <xf numFmtId="0" fontId="1" fillId="2" borderId="7" xfId="0" applyFont="1" applyFill="1" applyBorder="1" applyAlignment="1">
      <alignment horizontal="center" vertical="center" indent="8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left"/>
    </xf>
    <xf numFmtId="0" fontId="7" fillId="0" borderId="30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5" fillId="0" borderId="27" xfId="0" applyFont="1" applyBorder="1" applyAlignment="1">
      <alignment horizontal="left"/>
    </xf>
    <xf numFmtId="0" fontId="5" fillId="0" borderId="19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5" fillId="0" borderId="25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9" fillId="0" borderId="19" xfId="0" applyFont="1" applyBorder="1" applyAlignment="1">
      <alignment horizontal="left"/>
    </xf>
    <xf numFmtId="0" fontId="9" fillId="0" borderId="15" xfId="0" applyFont="1" applyBorder="1" applyAlignment="1">
      <alignment horizontal="left"/>
    </xf>
    <xf numFmtId="0" fontId="9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C839E"/>
      <color rgb="FF593B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  <cx:data id="1">
      <cx:strDim type="cat">
        <cx:f>_xlchart.v1.0</cx:f>
      </cx:strDim>
      <cx:numDim type="size">
        <cx:f>_xlchart.v1.2</cx:f>
      </cx:numDim>
    </cx:data>
    <cx:data id="2">
      <cx:strDim type="cat">
        <cx:f>_xlchart.v1.0</cx:f>
      </cx:strDim>
      <cx:numDim type="size">
        <cx:f>_xlchart.v1.3</cx:f>
      </cx:numDim>
    </cx:data>
  </cx:chartData>
  <cx:chart>
    <cx:plotArea>
      <cx:plotAreaRegion>
        <cx:series layoutId="sunburst" uniqueId="{3A70C00E-C02A-4C2A-89C9-527045059CD6}" formatIdx="0">
          <cx:dataId val="0"/>
        </cx:series>
        <cx:series layoutId="sunburst" hidden="1" uniqueId="{CFC18476-BB2A-4265-9151-307873220C79}" formatIdx="1">
          <cx:dataId val="1"/>
        </cx:series>
        <cx:series layoutId="sunburst" hidden="1" uniqueId="{B2D6E4CA-2A85-4ADA-8342-B4A45E0FF6B3}" formatIdx="2">
          <cx:dataId val="2"/>
        </cx:series>
      </cx:plotAreaRegion>
    </cx:plotArea>
    <cx:legend pos="r" align="ctr" overlay="0">
      <cx:txPr>
        <a:bodyPr vertOverflow="overflow" horzOverflow="overflow" wrap="square" lIns="0" tIns="0" rIns="0" bIns="0"/>
        <a:lstStyle/>
        <a:p>
          <a:pPr algn="ctr" rtl="0">
            <a:defRPr sz="1200" b="0" i="0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sz="1200">
            <a:solidFill>
              <a:srgbClr val="000000"/>
            </a:solidFill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238125</xdr:colOff>
      <xdr:row>35</xdr:row>
      <xdr:rowOff>19050</xdr:rowOff>
    </xdr:from>
    <xdr:to>
      <xdr:col>5</xdr:col>
      <xdr:colOff>504825</xdr:colOff>
      <xdr:row>35</xdr:row>
      <xdr:rowOff>219075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656F0DD-A4F7-43C6-2D23-1D1CB5D7F947}"/>
            </a:ext>
            <a:ext uri="{147F2762-F138-4A5C-976F-8EAC2B608ADB}">
              <a16:predDERef xmlns:a16="http://schemas.microsoft.com/office/drawing/2014/main" pred="{B575187D-5A01-C7B5-02E8-486C0B4A1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01350" y="9353550"/>
          <a:ext cx="266700" cy="2000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5</xdr:col>
      <xdr:colOff>28575</xdr:colOff>
      <xdr:row>14</xdr:row>
      <xdr:rowOff>38100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604CB47F-B7DE-3F73-C5EC-520AB7C4FA11}"/>
            </a:ext>
            <a:ext uri="{147F2762-F138-4A5C-976F-8EAC2B608ADB}">
              <a16:predDERef xmlns:a16="http://schemas.microsoft.com/office/drawing/2014/main" pred="{943F3E26-C238-06D7-27C5-23C6B5EAE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53000" y="371475"/>
          <a:ext cx="5734050" cy="2324100"/>
        </a:xfrm>
        <a:prstGeom prst="rect">
          <a:avLst/>
        </a:prstGeom>
      </xdr:spPr>
    </xdr:pic>
    <xdr:clientData/>
  </xdr:twoCellAnchor>
  <xdr:twoCellAnchor>
    <xdr:from>
      <xdr:col>4</xdr:col>
      <xdr:colOff>1343025</xdr:colOff>
      <xdr:row>15</xdr:row>
      <xdr:rowOff>466725</xdr:rowOff>
    </xdr:from>
    <xdr:to>
      <xdr:col>6</xdr:col>
      <xdr:colOff>361950</xdr:colOff>
      <xdr:row>17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93189B-8AB4-D517-755C-E4E822FBB4C9}"/>
            </a:ext>
            <a:ext uri="{147F2762-F138-4A5C-976F-8EAC2B608ADB}">
              <a16:predDERef xmlns:a16="http://schemas.microsoft.com/office/drawing/2014/main" pred="{604CB47F-B7DE-3F73-C5EC-520AB7C4FA11}"/>
            </a:ext>
          </a:extLst>
        </xdr:cNvPr>
        <xdr:cNvSpPr txBox="1"/>
      </xdr:nvSpPr>
      <xdr:spPr>
        <a:xfrm>
          <a:off x="10477500" y="4010025"/>
          <a:ext cx="1123950" cy="29527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4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← digite aqui</a:t>
          </a:r>
        </a:p>
      </xdr:txBody>
    </xdr:sp>
    <xdr:clientData/>
  </xdr:twoCellAnchor>
  <xdr:twoCellAnchor>
    <xdr:from>
      <xdr:col>4</xdr:col>
      <xdr:colOff>1343025</xdr:colOff>
      <xdr:row>20</xdr:row>
      <xdr:rowOff>476250</xdr:rowOff>
    </xdr:from>
    <xdr:to>
      <xdr:col>6</xdr:col>
      <xdr:colOff>361950</xdr:colOff>
      <xdr:row>22</xdr:row>
      <xdr:rowOff>9525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808660C-B033-4718-AE20-2DBC08FAB57E}"/>
            </a:ext>
            <a:ext uri="{147F2762-F138-4A5C-976F-8EAC2B608ADB}">
              <a16:predDERef xmlns:a16="http://schemas.microsoft.com/office/drawing/2014/main" pred="{6293189B-8AB4-D517-755C-E4E822FBB4C9}"/>
            </a:ext>
          </a:extLst>
        </xdr:cNvPr>
        <xdr:cNvSpPr txBox="1"/>
      </xdr:nvSpPr>
      <xdr:spPr>
        <a:xfrm>
          <a:off x="10477500" y="5505450"/>
          <a:ext cx="1123950" cy="295275"/>
        </a:xfrm>
        <a:prstGeom prst="rect">
          <a:avLst/>
        </a:prstGeom>
        <a:noFill/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4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 ← digite aqui</a:t>
          </a:r>
        </a:p>
      </xdr:txBody>
    </xdr:sp>
    <xdr:clientData/>
  </xdr:twoCellAnchor>
  <xdr:twoCellAnchor>
    <xdr:from>
      <xdr:col>1</xdr:col>
      <xdr:colOff>3076575</xdr:colOff>
      <xdr:row>46</xdr:row>
      <xdr:rowOff>0</xdr:rowOff>
    </xdr:from>
    <xdr:to>
      <xdr:col>5</xdr:col>
      <xdr:colOff>0</xdr:colOff>
      <xdr:row>63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>
              <a:extLst>
                <a:ext uri="{FF2B5EF4-FFF2-40B4-BE49-F238E27FC236}">
                  <a16:creationId xmlns:a16="http://schemas.microsoft.com/office/drawing/2014/main" id="{95556D63-F66C-B646-32D2-C08B84BD9230}"/>
                </a:ext>
                <a:ext uri="{147F2762-F138-4A5C-976F-8EAC2B608ADB}">
                  <a16:predDERef xmlns:a16="http://schemas.microsoft.com/office/drawing/2014/main" pred="{0808660C-B033-4718-AE20-2DBC08FAB5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0" cy="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Este gráfico não está disponível na sua versão do Excel.
Editar esta forma ou salvar esta pasta de trabalho em um formato de arquivo diferente dividirá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0</xdr:row>
      <xdr:rowOff>28575</xdr:rowOff>
    </xdr:from>
    <xdr:to>
      <xdr:col>1</xdr:col>
      <xdr:colOff>1457325</xdr:colOff>
      <xdr:row>0</xdr:row>
      <xdr:rowOff>342900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82AB5D1A-D77F-976F-C1AE-38B4B461A48D}"/>
            </a:ext>
            <a:ext uri="{147F2762-F138-4A5C-976F-8EAC2B608ADB}">
              <a16:predDERef xmlns:a16="http://schemas.microsoft.com/office/drawing/2014/main" pred="{95556D63-F66C-B646-32D2-C08B84BD9230}"/>
            </a:ext>
          </a:extLst>
        </xdr:cNvPr>
        <xdr:cNvSpPr/>
      </xdr:nvSpPr>
      <xdr:spPr>
        <a:xfrm>
          <a:off x="0" y="28575"/>
          <a:ext cx="3209925" cy="314325"/>
        </a:xfrm>
        <a:prstGeom prst="rect">
          <a:avLst/>
        </a:prstGeom>
        <a:noFill/>
        <a:ln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>
              <a:solidFill>
                <a:schemeClr val="tx1"/>
              </a:solidFill>
              <a:latin typeface="+mn-lt"/>
              <a:ea typeface="+mn-lt"/>
              <a:cs typeface="+mn-lt"/>
            </a:rPr>
            <a:t>Para melhor experiência manter o nível de zoom 90%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C839E"/>
  </sheetPr>
  <dimension ref="A1:J66"/>
  <sheetViews>
    <sheetView showGridLines="0" workbookViewId="0">
      <selection activeCell="G2" sqref="G2"/>
      <extLst>
        <ext xmlns:xlsdti="http://schemas.microsoft.com/office/spreadsheetml/2023/showDataTypeIcons" uri="{77bfe23e-c014-4d31-8a63-9c772dbf06b6}">
          <xlsdti:showDataTypeIcons visible="0"/>
        </ext>
      </extLst>
    </sheetView>
  </sheetViews>
  <sheetFormatPr defaultColWidth="0" defaultRowHeight="15" zeroHeight="1"/>
  <cols>
    <col min="1" max="1" width="26.28515625" style="5" customWidth="1"/>
    <col min="2" max="2" width="46.28515625" customWidth="1"/>
    <col min="3" max="3" width="36.7109375" customWidth="1"/>
    <col min="4" max="4" width="27.42578125" customWidth="1"/>
    <col min="5" max="5" width="21.42578125" customWidth="1"/>
    <col min="6" max="6" width="10.140625" customWidth="1"/>
    <col min="7" max="7" width="35" customWidth="1"/>
    <col min="8" max="8" width="25" style="5" customWidth="1"/>
  </cols>
  <sheetData>
    <row r="1" spans="2:7" s="5" customFormat="1" ht="29.25" customHeight="1">
      <c r="B1" s="55"/>
      <c r="C1" s="76" t="s">
        <v>0</v>
      </c>
      <c r="D1" s="76"/>
      <c r="E1" s="76"/>
    </row>
    <row r="2" spans="2:7" s="5" customFormat="1" ht="29.25" customHeight="1">
      <c r="B2" s="50"/>
      <c r="C2" s="54"/>
      <c r="D2" s="54"/>
      <c r="E2" s="54"/>
      <c r="F2" s="50"/>
      <c r="G2" s="50"/>
    </row>
    <row r="3" spans="2:7">
      <c r="B3" s="56"/>
      <c r="C3" s="50"/>
      <c r="D3" s="50"/>
      <c r="E3" s="50"/>
      <c r="F3" s="50"/>
      <c r="G3" s="50"/>
    </row>
    <row r="4" spans="2:7">
      <c r="B4" s="56"/>
      <c r="C4" s="50"/>
      <c r="D4" s="50"/>
      <c r="E4" s="50"/>
      <c r="F4" s="50"/>
      <c r="G4" s="50"/>
    </row>
    <row r="5" spans="2:7">
      <c r="B5" s="56"/>
    </row>
    <row r="6" spans="2:7">
      <c r="B6" s="56"/>
    </row>
    <row r="7" spans="2:7">
      <c r="B7" s="56"/>
    </row>
    <row r="8" spans="2:7">
      <c r="B8" s="56"/>
    </row>
    <row r="9" spans="2:7">
      <c r="B9" s="56"/>
    </row>
    <row r="10" spans="2:7">
      <c r="B10" s="56"/>
    </row>
    <row r="11" spans="2:7">
      <c r="B11" s="56"/>
    </row>
    <row r="12" spans="2:7">
      <c r="B12" s="56"/>
    </row>
    <row r="13" spans="2:7">
      <c r="B13" s="56"/>
    </row>
    <row r="14" spans="2:7">
      <c r="B14" s="56"/>
    </row>
    <row r="15" spans="2:7" ht="40.5" customHeight="1">
      <c r="B15" s="56"/>
    </row>
    <row r="16" spans="2:7" ht="39" customHeight="1">
      <c r="B16" s="56"/>
      <c r="C16" s="96" t="s">
        <v>1</v>
      </c>
      <c r="D16" s="97"/>
      <c r="E16" s="98"/>
      <c r="F16" s="43"/>
    </row>
    <row r="17" spans="1:10" ht="21">
      <c r="B17" s="56"/>
      <c r="C17" s="113" t="s">
        <v>2</v>
      </c>
      <c r="D17" s="114"/>
      <c r="E17" s="22">
        <v>3000</v>
      </c>
      <c r="F17" s="32"/>
    </row>
    <row r="18" spans="1:10" ht="21">
      <c r="B18" s="56"/>
      <c r="C18" s="111" t="s">
        <v>3</v>
      </c>
      <c r="D18" s="112"/>
      <c r="E18" s="7">
        <v>1.06E-2</v>
      </c>
      <c r="F18" s="33"/>
    </row>
    <row r="19" spans="1:10" ht="21">
      <c r="B19" s="56"/>
      <c r="C19" s="109" t="s">
        <v>4</v>
      </c>
      <c r="D19" s="110"/>
      <c r="E19" s="21">
        <f>E17*30%</f>
        <v>900</v>
      </c>
      <c r="F19" s="32"/>
    </row>
    <row r="20" spans="1:10">
      <c r="B20" s="56"/>
    </row>
    <row r="21" spans="1:10" s="1" customFormat="1" ht="39" customHeight="1">
      <c r="A21" s="6"/>
      <c r="B21" s="57"/>
      <c r="C21" s="93" t="s">
        <v>1</v>
      </c>
      <c r="D21" s="94"/>
      <c r="E21" s="95"/>
      <c r="F21" s="42"/>
      <c r="G21" s="4"/>
      <c r="H21" s="6"/>
    </row>
    <row r="22" spans="1:10" ht="21">
      <c r="B22" s="56"/>
      <c r="C22" s="107" t="s">
        <v>5</v>
      </c>
      <c r="D22" s="108"/>
      <c r="E22" s="23">
        <v>900</v>
      </c>
      <c r="F22" s="34"/>
      <c r="G22" s="3"/>
      <c r="J22" s="3"/>
    </row>
    <row r="23" spans="1:10" ht="21">
      <c r="B23" s="56"/>
      <c r="C23" s="105" t="s">
        <v>6</v>
      </c>
      <c r="D23" s="106"/>
      <c r="E23" s="8">
        <v>5</v>
      </c>
      <c r="F23" s="35"/>
      <c r="G23" s="3"/>
    </row>
    <row r="24" spans="1:10" ht="21">
      <c r="B24" s="56"/>
      <c r="C24" s="103" t="s">
        <v>7</v>
      </c>
      <c r="D24" s="104"/>
      <c r="E24" s="9">
        <v>1.52E-2</v>
      </c>
      <c r="F24" s="36"/>
      <c r="G24" s="3"/>
    </row>
    <row r="25" spans="1:10" ht="21">
      <c r="B25" s="56"/>
      <c r="C25" s="101" t="s">
        <v>8</v>
      </c>
      <c r="D25" s="102"/>
      <c r="E25" s="10">
        <f>FV(E24,E23*12,E22*-1)</f>
        <v>87174.099421135557</v>
      </c>
      <c r="F25" s="37"/>
      <c r="G25" s="3"/>
    </row>
    <row r="26" spans="1:10" ht="21">
      <c r="B26" s="56"/>
      <c r="C26" s="99" t="s">
        <v>9</v>
      </c>
      <c r="D26" s="100"/>
      <c r="E26" s="11">
        <f>E25*E24</f>
        <v>1325.0463112012606</v>
      </c>
      <c r="F26" s="37"/>
      <c r="G26" s="3"/>
    </row>
    <row r="27" spans="1:10">
      <c r="B27" s="58"/>
      <c r="C27" s="3"/>
      <c r="D27" s="3"/>
      <c r="E27" s="3"/>
      <c r="F27" s="3"/>
      <c r="G27" s="3"/>
    </row>
    <row r="28" spans="1:10" ht="39" customHeight="1">
      <c r="B28" s="56"/>
      <c r="C28" s="91" t="s">
        <v>1</v>
      </c>
      <c r="D28" s="92"/>
      <c r="E28" s="24" t="s">
        <v>10</v>
      </c>
      <c r="F28" s="40"/>
      <c r="G28" s="3"/>
    </row>
    <row r="29" spans="1:10" ht="21">
      <c r="B29" s="56"/>
      <c r="C29" s="12" t="s">
        <v>11</v>
      </c>
      <c r="D29" s="13">
        <f>FV($E$24,12,$E$22*-1)</f>
        <v>11750.22916296722</v>
      </c>
      <c r="E29" s="14">
        <f>D29*$E$24</f>
        <v>178.60348327710173</v>
      </c>
      <c r="F29" s="38"/>
    </row>
    <row r="30" spans="1:10" ht="21">
      <c r="B30" s="59">
        <v>2</v>
      </c>
      <c r="C30" s="15" t="s">
        <v>12</v>
      </c>
      <c r="D30" s="16">
        <f>FV($E$24,B30*12,$E$22*-1)</f>
        <v>25832.271501279043</v>
      </c>
      <c r="E30" s="17">
        <f t="shared" ref="E30:E34" si="0">D30*$E$24</f>
        <v>392.65052681944144</v>
      </c>
      <c r="F30" s="38"/>
    </row>
    <row r="31" spans="1:10" ht="21">
      <c r="B31" s="59">
        <v>5</v>
      </c>
      <c r="C31" s="15" t="s">
        <v>13</v>
      </c>
      <c r="D31" s="16">
        <f>FV($E$24,B31*12,$E$22*-1)</f>
        <v>87174.099421135557</v>
      </c>
      <c r="E31" s="17">
        <f t="shared" si="0"/>
        <v>1325.0463112012606</v>
      </c>
      <c r="F31" s="38"/>
    </row>
    <row r="32" spans="1:10" ht="21">
      <c r="B32" s="59">
        <v>10</v>
      </c>
      <c r="C32" s="15" t="s">
        <v>14</v>
      </c>
      <c r="D32" s="16">
        <f>FV($E$24,B32*12,$E$22*-1)</f>
        <v>302692.33092034614</v>
      </c>
      <c r="E32" s="17">
        <f t="shared" si="0"/>
        <v>4600.9234299892614</v>
      </c>
      <c r="F32" s="38"/>
    </row>
    <row r="33" spans="2:9" ht="21">
      <c r="B33" s="59">
        <v>20</v>
      </c>
      <c r="C33" s="15" t="s">
        <v>15</v>
      </c>
      <c r="D33" s="16">
        <f>FV($E$24,B33*12,$E$22*-1)</f>
        <v>2152789.3700734517</v>
      </c>
      <c r="E33" s="17">
        <f t="shared" si="0"/>
        <v>32722.398425116466</v>
      </c>
      <c r="F33" s="38"/>
    </row>
    <row r="34" spans="2:9" ht="21">
      <c r="B34" s="59">
        <v>30</v>
      </c>
      <c r="C34" s="18" t="s">
        <v>16</v>
      </c>
      <c r="D34" s="19">
        <f>FV($E$24,B34*12,$E$22*-1)</f>
        <v>13460836.20388576</v>
      </c>
      <c r="E34" s="20">
        <f t="shared" si="0"/>
        <v>204604.71029906356</v>
      </c>
      <c r="F34" s="38"/>
    </row>
    <row r="35" spans="2:9">
      <c r="B35" s="56"/>
    </row>
    <row r="36" spans="2:9" ht="30">
      <c r="B36" s="56"/>
      <c r="C36" s="49" t="s">
        <v>17</v>
      </c>
      <c r="D36" s="85" t="s">
        <v>18</v>
      </c>
      <c r="E36" s="86"/>
      <c r="F36" s="41"/>
    </row>
    <row r="37" spans="2:9" ht="24">
      <c r="B37" s="56"/>
      <c r="C37" s="25" t="s">
        <v>19</v>
      </c>
      <c r="D37" s="87" cm="1">
        <f t="array" ref="D37">aporte</f>
        <v>900</v>
      </c>
      <c r="E37" s="88"/>
      <c r="F37" s="39"/>
    </row>
    <row r="38" spans="2:9">
      <c r="B38" s="56"/>
    </row>
    <row r="39" spans="2:9" ht="29.25" customHeight="1">
      <c r="B39" s="56"/>
      <c r="C39" s="44" t="s">
        <v>20</v>
      </c>
      <c r="D39" s="89" t="s">
        <v>21</v>
      </c>
      <c r="E39" s="89"/>
      <c r="F39" s="90"/>
    </row>
    <row r="40" spans="2:9" ht="21">
      <c r="B40" s="56"/>
      <c r="C40" s="46" t="s">
        <v>22</v>
      </c>
      <c r="D40" s="45">
        <f>VLOOKUP($D$36&amp;"-"&amp;C40,a!A2:D20,4,FALSE)</f>
        <v>0.32</v>
      </c>
      <c r="E40" s="81">
        <f>D40*$D$37</f>
        <v>288</v>
      </c>
      <c r="F40" s="82"/>
      <c r="G40" s="51"/>
      <c r="H40" s="52"/>
      <c r="I40" s="3"/>
    </row>
    <row r="41" spans="2:9" ht="21">
      <c r="B41" s="56"/>
      <c r="C41" s="47" t="s">
        <v>23</v>
      </c>
      <c r="D41" s="45">
        <f>VLOOKUP($D$36&amp;"-"&amp;C41,a!A3:D21,4,FALSE)</f>
        <v>0.35</v>
      </c>
      <c r="E41" s="81">
        <f t="shared" ref="E41:E45" si="1">D41*$D$37</f>
        <v>315</v>
      </c>
      <c r="F41" s="82"/>
    </row>
    <row r="42" spans="2:9" ht="21">
      <c r="B42" s="56"/>
      <c r="C42" s="47" t="s">
        <v>24</v>
      </c>
      <c r="D42" s="45">
        <f>VLOOKUP($D$36&amp;"-"&amp;C42,a!A4:D22,4,FALSE)</f>
        <v>0.08</v>
      </c>
      <c r="E42" s="81">
        <f t="shared" si="1"/>
        <v>72</v>
      </c>
      <c r="F42" s="82"/>
    </row>
    <row r="43" spans="2:9" ht="21">
      <c r="B43" s="56"/>
      <c r="C43" s="47" t="s">
        <v>25</v>
      </c>
      <c r="D43" s="45">
        <f>VLOOKUP($D$36&amp;"-"&amp;C43,a!A5:D23,4,FALSE)</f>
        <v>0.05</v>
      </c>
      <c r="E43" s="81">
        <f t="shared" si="1"/>
        <v>45</v>
      </c>
      <c r="F43" s="82"/>
    </row>
    <row r="44" spans="2:9" ht="21">
      <c r="B44" s="56"/>
      <c r="C44" s="47" t="s">
        <v>26</v>
      </c>
      <c r="D44" s="45">
        <f>VLOOKUP($D$36&amp;"-"&amp;C44,a!A6:D24,4,FALSE)</f>
        <v>0.1</v>
      </c>
      <c r="E44" s="81">
        <f t="shared" si="1"/>
        <v>90</v>
      </c>
      <c r="F44" s="82"/>
    </row>
    <row r="45" spans="2:9" ht="21">
      <c r="B45" s="56"/>
      <c r="C45" s="48" t="s">
        <v>27</v>
      </c>
      <c r="D45" s="53">
        <f>VLOOKUP($D$36&amp;"-"&amp;C45,a!A7:D25,4,FALSE)</f>
        <v>0.1</v>
      </c>
      <c r="E45" s="83">
        <f t="shared" si="1"/>
        <v>90</v>
      </c>
      <c r="F45" s="84"/>
    </row>
    <row r="46" spans="2:9" ht="21">
      <c r="B46" s="56"/>
      <c r="C46" s="79" t="s">
        <v>28</v>
      </c>
      <c r="D46" s="80"/>
      <c r="E46" s="77">
        <f>SUM(E40:F45)</f>
        <v>900</v>
      </c>
      <c r="F46" s="78"/>
    </row>
    <row r="47" spans="2:9">
      <c r="B47" s="56"/>
    </row>
    <row r="48" spans="2:9">
      <c r="B48" s="56"/>
    </row>
    <row r="49" spans="2:2">
      <c r="B49" s="56"/>
    </row>
    <row r="50" spans="2:2">
      <c r="B50" s="56"/>
    </row>
    <row r="51" spans="2:2">
      <c r="B51" s="56"/>
    </row>
    <row r="52" spans="2:2">
      <c r="B52" s="56"/>
    </row>
    <row r="53" spans="2:2">
      <c r="B53" s="56"/>
    </row>
    <row r="54" spans="2:2">
      <c r="B54" s="56"/>
    </row>
    <row r="55" spans="2:2">
      <c r="B55" s="56"/>
    </row>
    <row r="56" spans="2:2">
      <c r="B56" s="56"/>
    </row>
    <row r="57" spans="2:2">
      <c r="B57" s="56"/>
    </row>
    <row r="58" spans="2:2">
      <c r="B58" s="56"/>
    </row>
    <row r="59" spans="2:2">
      <c r="B59" s="56"/>
    </row>
    <row r="60" spans="2:2">
      <c r="B60" s="56"/>
    </row>
    <row r="61" spans="2:2">
      <c r="B61" s="56"/>
    </row>
    <row r="62" spans="2:2">
      <c r="B62" s="56"/>
    </row>
    <row r="63" spans="2:2">
      <c r="B63" s="56"/>
    </row>
    <row r="64" spans="2:2" ht="90.75" customHeight="1">
      <c r="B64" s="56"/>
    </row>
    <row r="65" s="5" customFormat="1" ht="59.25" customHeight="1"/>
    <row r="66" s="5" customFormat="1" ht="389.25" hidden="1" customHeight="1"/>
  </sheetData>
  <mergeCells count="23">
    <mergeCell ref="C18:D18"/>
    <mergeCell ref="C17:D17"/>
    <mergeCell ref="C25:D25"/>
    <mergeCell ref="C24:D24"/>
    <mergeCell ref="C23:D23"/>
    <mergeCell ref="C22:D22"/>
    <mergeCell ref="C19:D19"/>
    <mergeCell ref="C1:E1"/>
    <mergeCell ref="E46:F46"/>
    <mergeCell ref="C46:D46"/>
    <mergeCell ref="E41:F41"/>
    <mergeCell ref="E42:F42"/>
    <mergeCell ref="E44:F44"/>
    <mergeCell ref="E43:F43"/>
    <mergeCell ref="E45:F45"/>
    <mergeCell ref="D36:E36"/>
    <mergeCell ref="D37:E37"/>
    <mergeCell ref="D39:F39"/>
    <mergeCell ref="E40:F40"/>
    <mergeCell ref="C28:D28"/>
    <mergeCell ref="C21:E21"/>
    <mergeCell ref="C16:E16"/>
    <mergeCell ref="C26:D26"/>
  </mergeCells>
  <dataValidations count="3">
    <dataValidation type="list" allowBlank="1" showInputMessage="1" showErrorMessage="1" sqref="F36" xr:uid="{E70AA36C-40BB-4776-9550-9D75A4FF8F5D}">
      <formula1>"Conservador, Moderado, Aroojado"</formula1>
    </dataValidation>
    <dataValidation type="list" allowBlank="1" showInputMessage="1" showErrorMessage="1" sqref="D36:E36" xr:uid="{7F1B982E-A211-45D7-BBC9-89122F108BD1}">
      <formula1>"Conservador, Moderado, Arrojado"</formula1>
    </dataValidation>
    <dataValidation allowBlank="1" showInputMessage="1" showErrorMessage="1" sqref="C16:E16" xr:uid="{CE6F701B-3BD5-48E6-A225-30A5E8EBEA7B}"/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744D9-39CF-4AAB-B1D0-2356184B0EB3}">
  <sheetPr>
    <tabColor rgb="FF593B83"/>
  </sheetPr>
  <dimension ref="A2:D20"/>
  <sheetViews>
    <sheetView tabSelected="1" workbookViewId="0">
      <selection activeCell="D12" sqref="A9:D12"/>
    </sheetView>
  </sheetViews>
  <sheetFormatPr defaultRowHeight="15"/>
  <cols>
    <col min="1" max="1" width="30.140625" bestFit="1" customWidth="1"/>
    <col min="2" max="2" width="11.85546875" bestFit="1" customWidth="1"/>
    <col min="3" max="3" width="18.42578125" bestFit="1" customWidth="1"/>
    <col min="4" max="4" width="4.7109375" bestFit="1" customWidth="1"/>
  </cols>
  <sheetData>
    <row r="2" spans="1:4">
      <c r="A2" s="26" t="s">
        <v>29</v>
      </c>
      <c r="B2" s="26" t="s">
        <v>30</v>
      </c>
      <c r="C2" s="27" t="s">
        <v>20</v>
      </c>
      <c r="D2" s="27" t="s">
        <v>31</v>
      </c>
    </row>
    <row r="3" spans="1:4">
      <c r="A3" t="str">
        <f>B3&amp;"-"&amp;C3</f>
        <v>Conservador-PAPEL</v>
      </c>
      <c r="B3" t="s">
        <v>32</v>
      </c>
      <c r="C3" s="2" t="s">
        <v>22</v>
      </c>
      <c r="D3" s="28">
        <v>0.3</v>
      </c>
    </row>
    <row r="4" spans="1:4">
      <c r="A4" t="str">
        <f t="shared" ref="A4:A20" si="0">B4&amp;"-"&amp;C4</f>
        <v>Conservador-TIJOLO</v>
      </c>
      <c r="B4" t="s">
        <v>32</v>
      </c>
      <c r="C4" s="2" t="s">
        <v>23</v>
      </c>
      <c r="D4" s="28">
        <v>0.5</v>
      </c>
    </row>
    <row r="5" spans="1:4">
      <c r="A5" t="str">
        <f t="shared" si="0"/>
        <v>Conservador-HÍBRIDOS</v>
      </c>
      <c r="B5" t="s">
        <v>32</v>
      </c>
      <c r="C5" s="2" t="s">
        <v>24</v>
      </c>
      <c r="D5" s="28">
        <v>0.1</v>
      </c>
    </row>
    <row r="6" spans="1:4">
      <c r="A6" t="str">
        <f t="shared" si="0"/>
        <v>Conservador-FOFs</v>
      </c>
      <c r="B6" t="s">
        <v>32</v>
      </c>
      <c r="C6" s="2" t="s">
        <v>25</v>
      </c>
      <c r="D6" s="28">
        <v>0.1</v>
      </c>
    </row>
    <row r="7" spans="1:4">
      <c r="A7" t="str">
        <f t="shared" si="0"/>
        <v>Conservador-DESENVOLVIMENTO</v>
      </c>
      <c r="B7" t="s">
        <v>32</v>
      </c>
      <c r="C7" s="2" t="s">
        <v>26</v>
      </c>
      <c r="D7" s="28">
        <v>0</v>
      </c>
    </row>
    <row r="8" spans="1:4">
      <c r="A8" s="29" t="str">
        <f t="shared" si="0"/>
        <v>Conservador-HOTELARIAS</v>
      </c>
      <c r="B8" s="29" t="s">
        <v>32</v>
      </c>
      <c r="C8" s="30" t="s">
        <v>27</v>
      </c>
      <c r="D8" s="31">
        <v>0</v>
      </c>
    </row>
    <row r="9" spans="1:4">
      <c r="A9" s="64" t="str">
        <f t="shared" si="0"/>
        <v>Moderado-PAPEL</v>
      </c>
      <c r="B9" s="65" t="s">
        <v>18</v>
      </c>
      <c r="C9" s="66" t="s">
        <v>22</v>
      </c>
      <c r="D9" s="67">
        <v>0.32</v>
      </c>
    </row>
    <row r="10" spans="1:4">
      <c r="A10" s="68" t="str">
        <f t="shared" si="0"/>
        <v>Moderado-TIJOLO</v>
      </c>
      <c r="B10" s="69" t="s">
        <v>18</v>
      </c>
      <c r="C10" s="70" t="s">
        <v>23</v>
      </c>
      <c r="D10" s="71">
        <v>0.35</v>
      </c>
    </row>
    <row r="11" spans="1:4">
      <c r="A11" s="72" t="str">
        <f t="shared" si="0"/>
        <v>Moderado-HÍBRIDOS</v>
      </c>
      <c r="B11" s="73" t="s">
        <v>18</v>
      </c>
      <c r="C11" s="74" t="s">
        <v>24</v>
      </c>
      <c r="D11" s="75">
        <v>0.08</v>
      </c>
    </row>
    <row r="12" spans="1:4">
      <c r="A12" s="60" t="str">
        <f t="shared" si="0"/>
        <v>Moderado-FOFs</v>
      </c>
      <c r="B12" s="61" t="s">
        <v>18</v>
      </c>
      <c r="C12" s="62" t="s">
        <v>25</v>
      </c>
      <c r="D12" s="63">
        <v>0.05</v>
      </c>
    </row>
    <row r="13" spans="1:4">
      <c r="A13" t="str">
        <f t="shared" si="0"/>
        <v>Moderado-DESENVOLVIMENTO</v>
      </c>
      <c r="B13" t="s">
        <v>18</v>
      </c>
      <c r="C13" s="2" t="s">
        <v>26</v>
      </c>
      <c r="D13" s="28">
        <v>0.1</v>
      </c>
    </row>
    <row r="14" spans="1:4">
      <c r="A14" s="29" t="str">
        <f t="shared" si="0"/>
        <v>Moderado-HOTELARIAS</v>
      </c>
      <c r="B14" s="29" t="s">
        <v>18</v>
      </c>
      <c r="C14" s="30" t="s">
        <v>27</v>
      </c>
      <c r="D14" s="31">
        <v>0.1</v>
      </c>
    </row>
    <row r="15" spans="1:4">
      <c r="A15" t="str">
        <f t="shared" si="0"/>
        <v>Arrojado-PAPEL</v>
      </c>
      <c r="B15" t="s">
        <v>33</v>
      </c>
      <c r="C15" s="2" t="s">
        <v>22</v>
      </c>
      <c r="D15" s="28">
        <v>0.5</v>
      </c>
    </row>
    <row r="16" spans="1:4">
      <c r="A16" t="str">
        <f t="shared" si="0"/>
        <v>Arrojado-TIJOLO</v>
      </c>
      <c r="B16" t="s">
        <v>33</v>
      </c>
      <c r="C16" s="2" t="s">
        <v>23</v>
      </c>
      <c r="D16" s="28">
        <v>0.1</v>
      </c>
    </row>
    <row r="17" spans="1:4">
      <c r="A17" t="str">
        <f t="shared" si="0"/>
        <v>Arrojado-HÍBRIDOS</v>
      </c>
      <c r="B17" t="s">
        <v>33</v>
      </c>
      <c r="C17" s="2" t="s">
        <v>24</v>
      </c>
      <c r="D17" s="28">
        <v>0.05</v>
      </c>
    </row>
    <row r="18" spans="1:4">
      <c r="A18" t="str">
        <f t="shared" si="0"/>
        <v>Arrojado-FOFs</v>
      </c>
      <c r="B18" t="s">
        <v>33</v>
      </c>
      <c r="C18" s="2" t="s">
        <v>25</v>
      </c>
      <c r="D18" s="28">
        <v>0.05</v>
      </c>
    </row>
    <row r="19" spans="1:4">
      <c r="A19" t="str">
        <f t="shared" si="0"/>
        <v>Arrojado-DESENVOLVIMENTO</v>
      </c>
      <c r="B19" t="s">
        <v>33</v>
      </c>
      <c r="C19" s="2" t="s">
        <v>26</v>
      </c>
      <c r="D19" s="28">
        <v>0.2</v>
      </c>
    </row>
    <row r="20" spans="1:4">
      <c r="A20" t="str">
        <f t="shared" si="0"/>
        <v>Arrojado-HOTELARIAS</v>
      </c>
      <c r="B20" t="s">
        <v>33</v>
      </c>
      <c r="C20" s="2" t="s">
        <v>27</v>
      </c>
      <c r="D20" s="2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2025-06-19T20:09:09Z</dcterms:created>
  <dcterms:modified xsi:type="dcterms:W3CDTF">2025-06-20T21:29:55Z</dcterms:modified>
  <cp:category/>
  <cp:contentStatus/>
</cp:coreProperties>
</file>