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veloper\Desktop\"/>
    </mc:Choice>
  </mc:AlternateContent>
  <bookViews>
    <workbookView xWindow="0" yWindow="0" windowWidth="25200" windowHeight="11700" activeTab="1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Jira'!$A$1:$AC$3665</definedName>
    <definedName name="UseBallpark">'Progress by Demand'!#REF!</definedName>
    <definedName name="Velocity">'Progress by Demand'!#REF!</definedName>
  </definedNames>
  <calcPr calcId="171027" concurrentCalc="0"/>
  <pivotCaches>
    <pivotCache cacheId="364" r:id="rId11"/>
    <pivotCache cacheId="382" r:id="rId12"/>
    <pivotCache cacheId="393" r:id="rId13"/>
    <pivotCache cacheId="399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" i="8" l="1"/>
  <c r="Q2" i="8"/>
  <c r="E100" i="3"/>
  <c r="E96" i="3"/>
  <c r="E91" i="3"/>
  <c r="E76" i="3"/>
  <c r="E71" i="3"/>
  <c r="E66" i="3"/>
  <c r="E61" i="3"/>
  <c r="E56" i="3"/>
  <c r="E51" i="3"/>
  <c r="E46" i="3"/>
  <c r="E41" i="3"/>
  <c r="E36" i="3"/>
  <c r="E25" i="3"/>
  <c r="E21" i="3"/>
  <c r="E6" i="3"/>
  <c r="E86" i="3"/>
  <c r="E101" i="3"/>
  <c r="E99" i="3"/>
  <c r="E98" i="3"/>
  <c r="E97" i="3"/>
  <c r="E12" i="3"/>
  <c r="E53" i="3"/>
  <c r="E83" i="3"/>
  <c r="E63" i="3"/>
  <c r="E33" i="3"/>
  <c r="E29" i="3"/>
  <c r="E13" i="3"/>
  <c r="E14" i="3"/>
  <c r="E3" i="3"/>
  <c r="E23" i="3"/>
  <c r="E27" i="3"/>
  <c r="E4" i="3"/>
  <c r="E38" i="3"/>
  <c r="E39" i="3"/>
  <c r="E54" i="3"/>
  <c r="E34" i="3"/>
  <c r="E2" i="3"/>
  <c r="E22" i="3"/>
  <c r="E37" i="3"/>
  <c r="E52" i="3"/>
  <c r="E28" i="3"/>
  <c r="E32" i="3"/>
  <c r="E24" i="3"/>
  <c r="E67" i="3"/>
  <c r="E78" i="3"/>
  <c r="E88" i="3"/>
  <c r="E79" i="3"/>
  <c r="E84" i="3"/>
  <c r="E87" i="3"/>
  <c r="E18" i="3"/>
  <c r="E68" i="3"/>
  <c r="E80" i="3"/>
  <c r="E64" i="3"/>
  <c r="E35" i="3"/>
  <c r="E48" i="3"/>
  <c r="E49" i="3"/>
  <c r="E77" i="3"/>
  <c r="E19" i="3"/>
  <c r="E15" i="3"/>
  <c r="E82" i="3"/>
  <c r="E62" i="3"/>
  <c r="E89" i="3"/>
  <c r="E55" i="3"/>
  <c r="E50" i="3"/>
  <c r="E17" i="3"/>
  <c r="E40" i="3"/>
  <c r="E20" i="3"/>
  <c r="E30" i="3"/>
  <c r="E81" i="3"/>
  <c r="E85" i="3"/>
  <c r="E65" i="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E5" i="3"/>
  <c r="E7" i="3"/>
  <c r="E8" i="3"/>
  <c r="E9" i="3"/>
  <c r="E10" i="3"/>
  <c r="E11" i="3"/>
  <c r="E16" i="3"/>
  <c r="E26" i="3"/>
  <c r="E31" i="3"/>
  <c r="E42" i="3"/>
  <c r="E43" i="3"/>
  <c r="E44" i="3"/>
  <c r="E45" i="3"/>
  <c r="E47" i="3"/>
  <c r="E57" i="3"/>
  <c r="E58" i="3"/>
  <c r="E59" i="3"/>
  <c r="E60" i="3"/>
  <c r="E69" i="3"/>
  <c r="E70" i="3"/>
  <c r="E72" i="3"/>
  <c r="E73" i="3"/>
  <c r="E74" i="3"/>
  <c r="E75" i="3"/>
  <c r="E90" i="3"/>
  <c r="E92" i="3"/>
  <c r="E93" i="3"/>
  <c r="E94" i="3"/>
  <c r="E95" i="3"/>
  <c r="B1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15" i="13"/>
  <c r="I16" i="13"/>
  <c r="I17" i="13"/>
  <c r="I18" i="13"/>
  <c r="I19" i="13"/>
  <c r="I20" i="13"/>
  <c r="I21" i="13"/>
  <c r="I22" i="13"/>
  <c r="I25" i="13"/>
  <c r="I26" i="13"/>
  <c r="I27" i="13"/>
  <c r="I28" i="13"/>
  <c r="I29" i="13"/>
  <c r="I30" i="13"/>
  <c r="I31" i="13"/>
  <c r="I23" i="13"/>
  <c r="I24" i="13"/>
  <c r="I7" i="13"/>
  <c r="I8" i="13"/>
  <c r="I9" i="13"/>
  <c r="I14" i="13"/>
  <c r="I12" i="13"/>
  <c r="I13" i="13"/>
  <c r="I5" i="13"/>
  <c r="I6" i="13"/>
  <c r="I2" i="13"/>
  <c r="I3" i="13"/>
  <c r="I4" i="13"/>
  <c r="I10" i="13"/>
  <c r="I11" i="13"/>
  <c r="F20" i="13"/>
  <c r="F21" i="13"/>
  <c r="F22" i="13"/>
  <c r="F23" i="13"/>
  <c r="F24" i="13"/>
  <c r="F25" i="13"/>
  <c r="F26" i="13"/>
  <c r="F27" i="13"/>
  <c r="F28" i="13"/>
  <c r="F29" i="13"/>
  <c r="F30" i="13"/>
  <c r="B2" i="11"/>
  <c r="B5" i="10"/>
  <c r="B7" i="10"/>
  <c r="D9" i="10"/>
  <c r="D8" i="10"/>
  <c r="D10" i="10"/>
  <c r="D11" i="10"/>
  <c r="F2" i="10"/>
  <c r="F7" i="10"/>
  <c r="F5" i="10"/>
  <c r="F6" i="10"/>
  <c r="F4" i="10"/>
  <c r="F11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2" i="13"/>
  <c r="J10" i="3"/>
  <c r="J8" i="3"/>
  <c r="B32" i="13"/>
  <c r="H32" i="13"/>
  <c r="F5" i="13"/>
  <c r="D3" i="10"/>
  <c r="B6" i="10"/>
  <c r="D6" i="10"/>
  <c r="D7" i="10"/>
  <c r="D4" i="10"/>
  <c r="F3" i="10"/>
  <c r="F19" i="13"/>
  <c r="F17" i="13"/>
  <c r="F16" i="13"/>
  <c r="F14" i="13"/>
  <c r="F8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4" i="13"/>
  <c r="F18" i="13"/>
  <c r="F3" i="13"/>
  <c r="F2" i="13"/>
  <c r="F6" i="13"/>
  <c r="F7" i="13"/>
  <c r="F9" i="13"/>
  <c r="F10" i="13"/>
  <c r="F12" i="13"/>
  <c r="F13" i="13"/>
  <c r="F15" i="13"/>
  <c r="F31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description="VIEW" type="1" refreshedVersion="6" savePassword="1" saveData="1">
    <dbPr connection="DSN=LIFERAY_JIRA_PROD;UID=jira;PWD=r3m3mb3r;" command="SELECT * FROM kpis.PROJECT_FOLLOW_UP;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0" fillId="0" borderId="0" xfId="0" applyFill="1"/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Font="1"/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10" fontId="0" fillId="0" borderId="0" xfId="1" applyNumberFormat="1" applyFont="1"/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</cellXfs>
  <cellStyles count="3">
    <cellStyle name="Normal" xfId="0" builtinId="0"/>
    <cellStyle name="Porcentagem" xfId="1" builtinId="5"/>
    <cellStyle name="Vírgula" xfId="2" builtinId="3"/>
  </cellStyles>
  <dxfs count="144"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3"/>
      <tableStyleElement type="headerRow" dxfId="14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-formatted.xml><?xml version="1.0" encoding="utf-8"?>
<pivotCacheDefinition xmlns="http://schemas.openxmlformats.org/spreadsheetml/2006/main" xmlns:r="http://schemas.openxmlformats.org/officeDocument/2006/relationships" r:id="rId1" refreshedBy="developer" refreshedDate="42892.562488773146" createdVersion="4" refreshedVersion="6" minRefreshableVersion="3" recordCount="3665">
  <cacheSource type="worksheet">
    <worksheetSource ref="A1:AW1048576" sheet="From Jira"/>
  </cacheSource>
  <cacheFields count="50">
    <cacheField name="project" numFmtId="0">
      <sharedItems containsNonDate="0" containsBlank="1" count="18">
        <m/>
        <s v="PROJECT - Malaguti" u="1"/>
        <s v="PROJECT - AonHewitt" u="1"/>
        <s v="PROJECT - Queiroz Galvão SIGEX" u="1"/>
        <s v="PROJECT - Tibco Software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69">
        <m/>
        <s v=" 00151 - Management Team" u="1"/>
        <s v=" 00029 - Stock ticker portlet" u="1"/>
        <s v="00006 - Theme" u="1"/>
        <s v="00265 - Suppliers Section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531 - System Architecture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 | 00054 - Tools - Indicators" u="1"/>
        <s v=" 00420 - Buyer - Shipment Management" u="1"/>
        <s v="00539 - Buyer - Inventory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00005 - System Architecture" u="1"/>
        <s v="00523 - CSR - Portal Foundations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00510 - Buyer - Release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00017 - Investor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53 - Tools - Dashboard" u="1"/>
        <s v="00092 - Content Management" u="1"/>
        <s v=" | 02870 - Off-boarding Task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610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Bug | 01563 - SAP Order 541116 Missing" u="1"/>
        <s v="Feature |  | 00333 - Notes create/edit - CSR view" u="1"/>
        <s v="Bug |  01878 - 218 (BDT) Theme My Company Locations Font Color" u="1"/>
        <s v="Feature | 00455 - Media &gt; Overview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Feature | 02875 - Deployment Documentation 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ug | 02593 - Report Preview UI issues 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Bug | 00892 - LDAP bulk import cannot be disable if 2FA is enabled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Feature | 00364 - Buyer expanded view of orders by PO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 00583 - Create microsite page for Switzerland" u="1"/>
        <s v="Feature | 03090 - Add node visibility property for all environments" u="1"/>
        <s v="Feature |  | 01480 - Performance Testing and Tuning" u="1"/>
        <s v="Bug |  | 02227 - IBB Data Sync Performance " u="1"/>
        <s v="Task |  01019 - Update page What We Do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207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297 - Browser compatibility" u="1"/>
        <s v="Bug | 02048 - 277 (BDT) - On hand Inventory page- tablet- Batch # is hyperlinked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2959 - BDT 483- Forgot Password error message" u="1"/>
        <s v="Task | 00599 - Research changing background for web content editor" u="1"/>
        <s v="Task | 00040 - BEMISCP-11 Logistics - Product in transit" u="1"/>
        <s v="Feature | 00401 - Careers &gt; Locations and Functions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01588 - Inventory display not correct for order 073G001269 " u="1"/>
        <s v="Bug | 01779 - After update to global web content, customer site template does not import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Bug | 01558 - BIT-166 Disabled User shows up in Members section on company profile page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Bug |  | 02349 - 238 (BDT) - Item Level Report Preview is blank   " u="1"/>
        <s v="Task | 00829 - Prepare QA environment (US-East region)" u="1"/>
        <s v="Feature |  | 00407 - Search function on menu bar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 00262 - On-Hand Inventory View for a specific item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Feature |  | 00389 - Create a sign in page" u="1"/>
        <s v="Feature |  | 00358 - Co-Packer - orders Ship to no pricing" u="1"/>
        <s v="Feature |  | 00377 - Generate Shipping Reports" u="1"/>
        <s v="Bug | 01860 - 202 (BDT) Remove the optional column order up and down arrows from 2 reports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 | 01018 - Update page Who We Are" u="1"/>
        <s v="Bug | 02885 - (BDT 467) - Releases and Shipments do not display for new customer setup " u="1"/>
        <s v="Feature | 01981 - Logging Updates" u="1"/>
        <s v="Bug |  | 01450 - BIT-157 Wording on Dynamic Reports preview page needs to be changed to improve usabil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Bug |  | 01084 - Dropdwn &quot;Tipo de Correo &quot; with format for IOS" u="1"/>
        <s v="Bug | 01841 - Shipments Cust PO" u="1"/>
        <s v="Feature | 00514 - Release Report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Bug |  | 00306 - Break page buttons evenly, centered" u="1"/>
        <s v="Bug | 01534 - Customer Data Sync is checking wrong address for validity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717 - Manage Technical Debt" u="1"/>
        <s v="Feature |  00101 - Product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01314 - BIT-72 Report page- open and closed order report; parameters not expected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207 - Populate User Profiles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Feature | 03031 - Data3 Invoice# Incorrect for a Cust Item 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645 - Buyer - Security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Bug |  | 01102 - Mensaje de error al intentar hacer mas de 10 transferencias a terceros" u="1"/>
        <s v="Feature | 00016 - Required Fields" u="1"/>
        <s v="Bug |  02347 - Unable to generate reports against SSRS" u="1"/>
        <s v="Feature |  00016 - Required Fields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107 - Shipment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Feature | 00073 - Unified boiler plate text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01264 - BIT-142 Cust Item Font color on Item detail view is incorrect" u="1"/>
        <s v="Bug |  | 02593 - Report Preview UI issues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Feature |  01575 - User friendly error page" u="1"/>
        <s v="Bug | 02426 - 378 (BDT) - No pagination on the Reports Download page 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Task |  | 00003 - Setup LCS activation" u="1"/>
        <s v="Task |  | 00638 - Apply and verify fix for CEMEX-21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 | 00834 - Automated tests for Sprint 6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Bug | 02369 - Multiple threads may cause NTLM errors in DataSync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ug | 00915 - Increase size limit for profile picture" u="1"/>
        <s v="Feature |  | 00023 - Add SCORM support" u="1"/>
        <s v="Bug | 03131 - Inventory Sync Timestamp issue" u="1"/>
        <s v="Feature |  01349 - Update default Sort Order on Shipments Landing Page 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01967 - 235 (BDT) - confirmed quantity in view details shows error 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4">
        <m/>
        <s v="Sprint 4" u="1"/>
        <s v="Release 7" u="1"/>
        <s v="Release 1 QA" u="1"/>
        <s v="No Release Set" u="1"/>
        <s v="Release 4 QA" u="1"/>
        <s v="Release 3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9">
        <m/>
        <s v="" u="1"/>
        <s v="0.Done" u="1"/>
        <s v="5.Open" u="1"/>
        <s v="0.Cancelled" u="1"/>
        <s v="2.To UAT" u="1"/>
        <e v="#N/A" u="1"/>
        <s v="3.Doing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9">
        <m/>
        <s v="2.To Review" u="1"/>
        <s v="0.Done" u="1"/>
        <s v="5.Open" u="1"/>
        <s v="0.Cancelled" u="1"/>
        <e v="#N/A" u="1"/>
        <s v="3.Doing" u="1"/>
        <s v="1.Reviewing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veloper" refreshedDate="42892.562488773146" createdVersion="4" refreshedVersion="6" minRefreshableVersion="3" recordCount="3665">
  <cacheSource type="worksheet">
    <worksheetSource ref="A1:AW1048576" sheet="From Jira"/>
  </cacheSource>
  <cacheFields count="50">
    <cacheField name="project" numFmtId="0">
      <sharedItems containsNonDate="0" containsBlank="1" count="18">
        <m/>
        <s v="PROJECT - Malaguti" u="1"/>
        <s v="PROJECT - AonHewitt" u="1"/>
        <s v="PROJECT - Queiroz Galvão SIGEX" u="1"/>
        <s v="PROJECT - Tibco Software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69">
        <m/>
        <s v=" 00151 - Management Team" u="1"/>
        <s v=" 00029 - Stock ticker portlet" u="1"/>
        <s v="00006 - Theme" u="1"/>
        <s v="00265 - Suppliers Section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531 - System Architecture" u="1"/>
        <s v=" | 00055 - Products + Service" u="1"/>
        <s v=" 00006 - Theme" u="1"/>
        <s v=" 01439 - Enhanced Portal Foundation Settings" u="1"/>
        <s v=" 00540 - Buyer - Dashboard" u="1"/>
        <s v="00055 - Tools - Sonar" u="1"/>
        <s v=" 00001 - Enhanced Group Functionality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 | 00054 - Tools - Indicators" u="1"/>
        <s v=" 00420 - Buyer - Shipment Management" u="1"/>
        <s v="00539 - Buyer - Inventory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00005 - System Architecture" u="1"/>
        <s v="00523 - CSR - Portal Foundations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00510 - Buyer - Release Management" u="1"/>
        <s v=" 00171 - Debt Information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00017 - Investor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 | 00001 - Objective Taskboard" u="1"/>
        <s v="01429 - Enhancement - Buyer Order Management" u="1"/>
        <s v=" 00501 - IBB Integration" u="1"/>
        <s v="00053 - Tools - Dashboard" u="1"/>
        <s v="00092 - Content Management" u="1"/>
        <s v=" | 02870 - Off-boarding Task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610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Bug | 01563 - SAP Order 541116 Missing" u="1"/>
        <s v="Feature |  | 00333 - Notes create/edit - CSR view" u="1"/>
        <s v="Bug |  01878 - 218 (BDT) Theme My Company Locations Font Color" u="1"/>
        <s v="Feature | 00455 - Media &gt; Overview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Feature | 02875 - Deployment Documentation 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Feature |  00513 - Release Search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ug | 02593 - Report Preview UI issues 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Bug | 00892 - LDAP bulk import cannot be disable if 2FA is enabled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Feature | 00364 - Buyer expanded view of orders by PO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 00583 - Create microsite page for Switzerland" u="1"/>
        <s v="Feature | 03090 - Add node visibility property for all environments" u="1"/>
        <s v="Feature |  | 01480 - Performance Testing and Tuning" u="1"/>
        <s v="Bug |  | 02227 - IBB Data Sync Performance " u="1"/>
        <s v="Task |  01019 - Update page What We Do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207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297 - Browser compatibility" u="1"/>
        <s v="Bug | 02048 - 277 (BDT) - On hand Inventory page- tablet- Batch # is hyperlinked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2959 - BDT 483- Forgot Password error message" u="1"/>
        <s v="Task | 00599 - Research changing background for web content editor" u="1"/>
        <s v="Task | 00040 - BEMISCP-11 Logistics - Product in transit" u="1"/>
        <s v="Feature | 00401 - Careers &gt; Locations and Functions" u="1"/>
        <s v="Task | 00020 - BEMISCP-11 Portal Admin / Power Users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Bug | 01588 - Inventory display not correct for order 073G001269 " u="1"/>
        <s v="Bug | 01779 - After update to global web content, customer site template does not import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Bug | 01558 - BIT-166 Disabled User shows up in Members section on company profile page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Bug |  | 02349 - 238 (BDT) - Item Level Report Preview is blank   " u="1"/>
        <s v="Task | 00829 - Prepare QA environment (US-East region)" u="1"/>
        <s v="Feature |  | 00407 - Search function on menu bar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 00262 - On-Hand Inventory View for a specific item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Feature |  | 00389 - Create a sign in page" u="1"/>
        <s v="Feature |  | 00358 - Co-Packer - orders Ship to no pricing" u="1"/>
        <s v="Feature |  | 00377 - Generate Shipping Reports" u="1"/>
        <s v="Bug | 01860 - 202 (BDT) Remove the optional column order up and down arrows from 2 reports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 | 01018 - Update page Who We Are" u="1"/>
        <s v="Bug | 02885 - (BDT 467) - Releases and Shipments do not display for new customer setup " u="1"/>
        <s v="Feature | 01981 - Logging Updates" u="1"/>
        <s v="Bug |  | 01450 - BIT-157 Wording on Dynamic Reports preview page needs to be changed to improve usabil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Bug |  | 01084 - Dropdwn &quot;Tipo de Correo &quot; with format for IOS" u="1"/>
        <s v="Bug | 01841 - Shipments Cust PO" u="1"/>
        <s v="Feature | 00514 - Release Report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Bug |  | 00306 - Break page buttons evenly, centered" u="1"/>
        <s v="Bug | 01534 - Customer Data Sync is checking wrong address for validity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717 - Manage Technical Debt" u="1"/>
        <s v="Feature |  00101 - Product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01314 - BIT-72 Report page- open and closed order report; parameters not expected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207 - Populate User Profiles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Feature | 03031 - Data3 Invoice# Incorrect for a Cust Item 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645 - Buyer - Security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Bug |  | 01102 - Mensaje de error al intentar hacer mas de 10 transferencias a terceros" u="1"/>
        <s v="Feature | 00016 - Required Fields" u="1"/>
        <s v="Bug |  02347 - Unable to generate reports against SSRS" u="1"/>
        <s v="Feature |  00016 - Required Fields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107 - Shipment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Bug | 01076 - Red line indicating error does not appear when leaving empty the &quot;Cuenta destino&quot; field (personal transfer)." u="1"/>
        <s v="Feature | 00073 - Unified boiler plate text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Bug | 01264 - BIT-142 Cust Item Font color on Item detail view is incorrect" u="1"/>
        <s v="Bug |  | 02593 - Report Preview UI issues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Feature |  01575 - User friendly error page" u="1"/>
        <s v="Bug | 02426 - 378 (BDT) - No pagination on the Reports Download page 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Task |  | 00003 - Setup LCS activation" u="1"/>
        <s v="Task |  | 00638 - Apply and verify fix for CEMEX-21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 | 00834 - Automated tests for Sprint 6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Bug | 02369 - Multiple threads may cause NTLM errors in DataSync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ug | 00915 - Increase size limit for profile picture" u="1"/>
        <s v="Feature |  | 00023 - Add SCORM support" u="1"/>
        <s v="Bug | 03131 - Inventory Sync Timestamp issue" u="1"/>
        <s v="Feature |  01349 - Update default Sort Order on Shipments Landing Page 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01967 - 235 (BDT) - confirmed quantity in view details shows error 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4">
        <m/>
        <s v="Sprint 4" u="1"/>
        <s v="Release 7" u="1"/>
        <s v="Release 1 QA" u="1"/>
        <s v="No Release Set" u="1"/>
        <s v="Release 4 QA" u="1"/>
        <s v="Release 3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9">
        <m/>
        <s v="" u="1"/>
        <s v="0.Done" u="1"/>
        <s v="5.Open" u="1"/>
        <s v="0.Cancelled" u="1"/>
        <s v="2.To UAT" u="1"/>
        <e v="#N/A" u="1"/>
        <s v="3.Doing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9">
        <m/>
        <s v="2.To Review" u="1"/>
        <s v="0.Done" u="1"/>
        <s v="5.Open" u="1"/>
        <s v="0.Cancelled" u="1"/>
        <e v="#N/A" u="1"/>
        <s v="3.Doing" u="1"/>
        <s v="1.Reviewing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veloper" refreshedDate="42892.562492824072" createdVersion="6" refreshedVersion="6" minRefreshableVersion="3" recordCount="3664">
  <cacheSource type="worksheet">
    <worksheetSource name="AllIssues"/>
  </cacheSource>
  <cacheFields count="53">
    <cacheField name="project" numFmtId="0">
      <sharedItems containsNonDate="0" containsBlank="1" count="18">
        <m/>
        <s v="PROJECT - Malaguti" u="1"/>
        <s v="PROJECT - AonHewitt" u="1"/>
        <s v="PROJECT - Queiroz Galvão SIGEX" u="1"/>
        <s v="PROJECT - Tibco Software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9">
        <m/>
        <s v="Cancelled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91">
        <m/>
        <s v=" 00151 - Management Team" u="1"/>
        <s v="00501  - IBB Integration" u="1"/>
        <s v=" 00029 - Stock ticker portlet" u="1"/>
        <s v="00006 - Theme" u="1"/>
        <s v="00265 - Suppliers Section" u="1"/>
        <s v="00510  - Buyer - Release Management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 00002 - User Activity Tracking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 00538 - Buyer - Reports" u="1"/>
        <s v="01527 - Updates for all Report " u="1"/>
        <s v="00057 - Tools - Sizing" u="1"/>
        <s v=" 00533 - Bemis CP Theme" u="1"/>
        <s v=" | 00003 - OpenID Connect SSO Support 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00510 - Buyer - Release Management" u="1"/>
        <s v=" 00171 - Debt Information" u="1"/>
        <s v="00366  - Buyer - Order Management" u="1"/>
        <s v=" 00443 - Buyer views Customer and User Profiles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 00420 - Buyer - Shipment" u="1"/>
        <s v="01439 - Enhanced Portal Foundation Settings" u="1"/>
        <s v=" 00055 - Tools - Sonar" u="1"/>
        <s v=" 00055 - Products + Service" u="1"/>
        <s v=" 00691 - Liferay Workspace Maintenance and Improvements" u="1"/>
        <s v=" 00531 - System Architecture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3">
        <m/>
        <s v="Cancelled" u="1"/>
        <s v="Ready for UAT" u="1"/>
        <s v="In Progress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903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Feature |  00513 - Release Search" u="1"/>
        <s v="Feature | 00513  - Release Search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Task |  00085 - Prebill Inquiry" u="1"/>
        <s v="Bug |  00822 - UI- Navigation bar" u="1"/>
        <s v="Feature | 00221 - View Orders by Item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2885 - (BDT 467) - Releases and Shipments do not display for new customer setup " u="1"/>
        <s v="Feature | 01981 - Logging Updat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Task | 01122 - [Mudança na task 1023 review sprint 15] Formatar o hint da aba de vacinas (tela de execução do processo de contratação) de acordo com a estrutura definida pela Queiroz Gavão 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 01317 - BIT-74 Report Page- Open/Closed order status report- missing parameter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Task |  00582 - Update our database columns for simId, simTeamId, and simFamilyId to be VARCHAR" u="1"/>
        <s v="Bug |  02679 - 410 (BDT) - Change the Discovery settings in elasticsearch.yml file to use host names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ug |  01414 - BIT-121 Report time range selection box sizing - Shipments and Releases Report Test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Feature | 03031 - Data3 Invoice# Incorrect for a Cust Item 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Bug |  | 01106 - Hover background is not displaying correcly on &quot;Cuenta de destino&quot; field (3rd party transfer)" u="1"/>
        <s v="Feature |  00328 - Custom 404 page" u="1"/>
        <s v="Feature | 00515 - Report Definition Parsing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Bug | 01264 - BIT-142 Cust Item Font color on Item detail view is incorrect" u="1"/>
        <s v="Bug |  | 02593 - Report Preview UI issues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0">
        <m/>
        <s v="Cancelled" u="1"/>
        <s v="Ready for UAT" u="1"/>
        <s v="To Review" u="1"/>
        <s v="In Progress" u="1"/>
        <s v="Selected for Development" u="1"/>
        <s v="Deferred" u="1"/>
        <s v="Closed" u="1"/>
        <s v="Doing" u="1"/>
        <s v="Done" u="1"/>
        <s v="Open" u="1"/>
        <s v="In UAT" u="1"/>
        <s v="Resolved" u="1"/>
        <s v="Ready for QA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6">
        <m/>
        <s v="" u="1"/>
        <s v="Sprint 4" u="1"/>
        <s v="Release 7" u="1"/>
        <s v="Release 1 QA" u="1"/>
        <s v="No Release Set" u="1"/>
        <s v="Release 4 QA" u="1"/>
        <s v="Release 3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1">
        <m/>
        <s v="" u="1"/>
        <s v="0.Done" u="1"/>
        <s v="04.Doing" u="1"/>
        <s v="5.Open" u="1"/>
        <s v="0.Cancelled" u="1"/>
        <s v="2.To UAT" u="1"/>
        <e v="#N/A" u="1"/>
        <s v="3.Doing" u="1"/>
        <s v="06.Open" u="1"/>
        <s v="4.To Do" u="1"/>
      </sharedItems>
    </cacheField>
    <cacheField name="TaskOrderedStatus" numFmtId="0">
      <sharedItems containsNonDate="0" containsBlank="1" count="23">
        <m/>
        <s v="" u="1"/>
        <s v="9.Open" u="1"/>
        <s v="7.Open" u="1"/>
        <s v="4.To Feature Review" u="1"/>
        <s v="0.Done" u="1"/>
        <s v="06.Doing" u="1"/>
        <s v="7.Doing" u="1"/>
        <s v="07.To Do" u="1"/>
        <s v="01.Done" u="1"/>
        <s v="0.Cancelled" u="1"/>
        <s v="5.Doing" u="1"/>
        <s v="3.Feature Reviewing" u="1"/>
        <e v="#N/A" u="1"/>
        <s v="1.QAing" u="1"/>
        <s v="8.To Do" u="1"/>
        <s v="6.To Alpha Test" u="1"/>
        <s v="6.To Do" u="1"/>
        <s v="05.To Feature Review" u="1"/>
        <s v="04.Feature Reviewing" u="1"/>
        <s v="5.Alpha Testing" u="1"/>
        <s v="2.To QA" u="1"/>
        <s v="08.Open" u="1"/>
      </sharedItems>
    </cacheField>
    <cacheField name="SubtaskOrderedStatus" numFmtId="0">
      <sharedItems containsNonDate="0" containsString="0" containsBlank="1"/>
    </cacheField>
    <cacheField name="SubtaskOrderedFullDescription" numFmtId="0">
      <sharedItems containsNonDate="0" containsBlank="1" count="8000">
        <m/>
        <s v="0.Done &gt; QA | S | 00038 - QA for Required Fields" u="1"/>
        <s v="0.Done &gt; Feature Review |  | 01016 - Review of Update Releases data fields to allow for decimals " u="1"/>
        <s v="0.Done &gt; Feature Review | 01072 - Review of Update On Hand Inv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.Done &gt; Alpha Test | M | 00942 - Alpha for Release Report" u="1"/>
        <s v="06.Open &gt; Pull Request Review | 00435 - Code review for Inventory Module" u="1"/>
        <s v="0.Done &gt; Backend Development | S 02805 - Update DataSync priorities values" u="1"/>
        <s v="0.Done &gt; Feature Review | S 02288 - Review of 330 (BDT) - Order Pg Bemis Product ID missing" u="1"/>
        <s v="0.Done &gt; QA | S | 02154 - QA for 277 (BDT) - On hand Inventory page- tablet- Batch # is hyperlinked" u="1"/>
        <s v="0.Done &gt; Alpha Bug | S | 00100 - Layout breaks on mobile mode" u="1"/>
        <s v="4.To Do &gt; S | BALLPARK - Planning 00000 - Asset publisher filter" u="1"/>
        <s v="0.Done &gt; Frontend Development | M 01269 - Development for product description error" u="1"/>
        <s v="0.Done &gt; Alpha Test | 01208 - Alpha for Reports Landing Page - Report Header is not aligned properly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Frontend Development | M | 01523 - Development for Sub-header font color on Reports Landing page are incorrect" u="1"/>
        <s v="0.Done &gt; QA |  00971 - QA for Arrow Font Size on Releases Page is too small" u="1"/>
        <s v="3.Doing &gt; Sub-Task | XS | 00060 - Update OIDC modules to latest from master" u="1"/>
        <s v="0.Done &gt; QA | S | 02353 - QA for 262 (BDT) - Documents- Changing location filter as a parent " u="1"/>
        <s v="0.Done &gt; QA | S | 01138 - QA for User profile editing is accessible to users other than the profile owner.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0.Cancelled &gt; QA | S | 01950 - QA for Redesign for product description display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0.Done &gt; QA | S | 02506 - QA for 289(BDT) - Release Pg No Release" u="1"/>
        <s v="0.Done &gt; QA | S | 02623 - QA for Wildcard search for certain fields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Alpha Test | 00914 - Alpha for Left Navigation Expand / Collapse on all pages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Frontend Development | M | 01458 - Development for - Report time range selection box sizing - Shipments and Releases Report Test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Alpha Test | S | 02575 - Alpha for 394 (BDT) - Scheduled Releases Sub-Pg Bemis Line# Contains Leading Zeroes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0.Done &gt; Feature Review | S | 02788 - Review of ORM exceptions for Inventory data sync 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0.Done &gt; QA | S | 02444 - QA for 284 (BDT) - Scheduled Releases Sub-Pg cards missing " u="1"/>
        <s v="3.Doing &gt; Backend Development | M 00798 - Generate the HTML preview for one of the reports" u="1"/>
        <s v="0.Done &gt; Alpha Test | 00951 - Alpha for Update On Hand Inv data fields to allow for decimals " u="1"/>
        <s v="0.Done &gt; QA | S | 01134 - QA for Update Scheduled Releases data fields to allow for decimals " u="1"/>
        <s v="0.Done &gt; Sub-Task |  | 00221 - Pull in data from Eurolandir XML" u="1"/>
        <s v="0.Done &gt; Feature Review |  | 01408 - Review of Scheduled Releases Customer PO" u="1"/>
        <s v="0.Done &gt; Alpha Test | 02054 - Alpha for 265 (BDT) - General mobile design issues- footer covers menu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rontend Development | M | 00911 - Frontend Dev for footer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0.Done &gt; Feature Review | S | 00128 - Review of Have too many errors for the developer license limit 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0.Done &gt; Tech Planning | M | 01693 - Tech Planning for Update Footer Content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Feature Review | 00159 - Review of Menu not working when on mobile mode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0.Done &gt; Feature Planning | M | 00019 - Customer Hierarchy - Feature Planning" u="1"/>
        <s v="4.To Do &gt; QA | M 01104 - QA for Left Navigation Expand / Collapse on all pages" u="1"/>
        <s v="0.Done &gt; Backend Development | M | 02592 - Update CustomerLocation index and DM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Alpha Test | XS | 02102 - Alpha for 256 (BDT) - Orders page- mobile- expanded view - view details" u="1"/>
        <s v="0.Done &gt; QA | S | 01939 - QA for Update default Sort Order and Add Sort Functioanlity on Orders Landing Page 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0.Done &gt; Frontend Development | S | 00400 - Legal Page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Alpha Bug | M | 01304 - Missing fields from reports Sort Type dropdown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Done &gt; Sub-Task | 00133 - Final Approval of the Shipment Expanded View for IBB data fields" u="1"/>
        <s v="0.Cancelled &gt; Alpha Test | S 02548 - Alpha for 323 (BDT) - Shipment Landing Pg/Shipments Missing" u="1"/>
        <s v="0.Done &gt; Frontend Development | M | 01562 - Development for - Disabled User shows up in Members section on company profile page" u="1"/>
        <s v="0.Done &gt; Alpha Test | 01720 - Alpha for Web Content LAR needs to be updated to reflect latest changes to TemplateContextContributor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0.Done &gt; QA | S | 00616 - QA for Publish failed with the JSON formatting error" u="1"/>
        <s v="5.Open &gt; Frontend Development | 00403 - Create UI for Order by Item Detail View" u="1"/>
        <s v="0.Done &gt; Alpha Test | 01351 - Alpha for Shipment Card Item Detail Box Scrolling Bar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0.Done &gt; QA | 00091 - QA for Place remaining Webcontents on Homepage" u="1"/>
        <s v="4.To Do &gt; Sub-Task | 00152 - Approve customer hierarchy filter mockup" u="1"/>
        <s v="5.Open &gt; BALLPARK - Tech Planning | S 00000 - Update products based on feedback" u="1"/>
        <s v="0.Done &gt; Feature Review | 01599 - Review of Allow Buyers to update display settings " u="1"/>
        <s v="4.To Do &gt; S | BALLPARK - Feature Review | 00000 - _x0009_Customer PO Search Case Sensitive" u="1"/>
        <s v="4.To Do &gt; S | BALLPARK - QA/UAT Support | 00000 - _x0009_Customer PO Search Case Sensitive" u="1"/>
        <s v="0.Done &gt; Frontend Development | S | 00535 - Home Page &gt; Article pointing to CEMEX Day 2017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Tech Planning | S | 02236 - Customer Profile - no data pulling in (SMITHSFIELD)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Test | S | 01943 - Alpha for Manage DL folder &amp; files" u="1"/>
        <s v="0.Done &gt; QA | S | 02615 - QA for 385 (BDT) Manufacture Data is missing from the On Hand Inventory sub-page" u="1"/>
        <s v="0.Done &gt; Frontend Development | M | 01235 - Display indicator for impersonation on screen when CSR is impersonating a user" u="1"/>
        <s v="0.Done &gt; Alpha Bug | M 01680 - Dropdown for view details need to be wider" u="1"/>
        <s v="0.Done &gt; Backend Development | S 02847 - Add new user.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| 02979 - QA for BDT 483- Forgot Password error message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0.Done &gt; QA | 00213 - QA for Company profile page" u="1"/>
        <s v="0.Done &gt; UX | L | 00148 - Filter Data by Customer Location - UX" u="1"/>
        <s v="5.Open &gt; BALLPARK - Feature Review | S 00000 - Capture learning events" u="1"/>
        <s v="0.Done &gt; Tech Planning | S | 00507 - Orders Landing Page - Determine Calculated Fields" u="1"/>
        <s v="0.Done &gt; Feature Review | S | 03064 - Review of 517 BDT - Ship To filters should be checked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Backend Development | S | 02170 - Calculate Scheduled Releases Qty based on Open releases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0.Cancelled &gt; Alpha Test | 02000 - Alpha for 217 (BDT) Theme- upload document screen- blue bar theme updates 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e v="#N/A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0.Cancelled &gt; QA | M | 01830 - QA for Allow Buyers to Update Display Setting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0.Done &gt; QA | 00366 - QA for Sourcing Approach" u="1"/>
        <s v="4.To Do &gt; S | BALLPARK - Subtask | 00000 - Apply and verify fix for CEMEX-18" u="1"/>
        <s v="0.Done &gt; Backend Development | S | 00706 - Create script to load Great Lakes Cheese LAR file" u="1"/>
        <s v="5.Open &gt; BALLPARK - Feature Review | S 00000 - Shipments paginated list grouped by item number" u="1"/>
        <s v="0.Done &gt; Feature Review | S | 00609 - Review of In Cemex, fix where the theme gets placed in the bundle by workspace" u="1"/>
        <s v="0.Done &gt; Alpha Test | 00451 - Alpha for Page Legal 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Backend Development | S | 01517 - Swap position of Available Additional Columns and Columns Added to Report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02705 - Development for - Buyers need to have ability to delete for specific folders" u="1"/>
        <s v="0.Done &gt; QA | 00840 - QA for Fix Gradle theme build " u="1"/>
        <s v="0.Done &gt; Feature Review | S | 02308 - Review of Zip code is missing from Inventory Layout" u="1"/>
        <s v="0.Done &gt; Feature Review | S 02621 - Review of 394 (BDT) - Scheduled Releases Sub-Pg Bemis Line# Contains Leading Zeroes" u="1"/>
        <s v="0.Done &gt; Frontend Development | M | 02097 - Development for - Scheduled Releases Sub-Page Line# Contains Leading Zeroes" u="1"/>
        <s v="0.Done &gt; Alpha Test | S 02176 - Alpha for Duplicate Entry Exception for Orders" u="1"/>
        <s v="5.Open &gt; BALLPARK - UX |  00000 - BALLPARK - UX Task |  00095 - SMS Spec Detail" u="1"/>
        <s v="0.Cancelled &gt; Alpha Bug | S | 02004 - Alpha Bug - NPE in Shipment sync when carrier data is bad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Backend Development | M | 01154 - Fix the link to Carrier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Alpha Test | 01901 - Alpha for User Edit Profile not working" u="1"/>
        <s v="0.Done &gt; Tech Planning | M | 02002 - Tech planning - duplicate entry exception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0.Cancelled &gt; Backend Development | S | 03140 - Quantities display difference between parent and child buyer views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01798 - Alpha for Create Handling Unit Report " u="1"/>
        <s v="0.Done &gt; QA | S | 01906 - QA for After update to global web content, customer site template does not import" u="1"/>
        <s v="0.Done &gt; Alpha Test | S | 00226 - Alpha for In Cemex, fix where the theme gets placed in the bundle by workspace" u="1"/>
        <s v="0.Done &gt; Tech Planning | M | 02717 - Tech Planning for LDAP and Password Policy both enabled " u="1"/>
        <s v="0.Done &gt; Alpha Test |  01355 - Alpha for Report Landing Page- Inventory Detail Report" u="1"/>
        <s v="4.To Do &gt; M | BALLPARK - Subtask | 00000 - Notes view - Buyer view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Frontend Development | M | 01525 - Development for Formatting Error when Resizing" u="1"/>
        <s v="0.Done &gt; QA | S 02869 - QA for Bemis User Agreement is not displaying on first time log in  " u="1"/>
        <s v="0.Cancelled &gt; Backend Development | S | 00517 - Update Org creation to use Customer-Location Type" u="1"/>
        <s v="5.Open &gt; BALLPARK - Feature Planning |  00000 - BALLPARK - Feature Planning Feature |  00374 - Shipment updates from IBB" u="1"/>
        <s v="0.Done &gt; Feature Review | 00271 - Review of Stock Information page" u="1"/>
        <s v="0.Done &gt; QA |  01651 - QA for BIT-85 Column picks disappear in report form" u="1"/>
        <s v="0.Done &gt; Feature Review | S | 02628 - Review of Enable 2FA &quot;Hard Switch&quot; in properties" u="1"/>
        <s v="0.Done &gt; Tech Planning | M | 02184 - Tech Planning for 289(BDT) - Release Pg No Release" u="1"/>
        <s v="3.Doing &gt; Feature Review | S | 00131 - Review of Add sorting capability to Site REST API" u="1"/>
        <s v="0.Done &gt; Backend Development | S | 01156 - Create methods to return Customer Profiles for Parent and Locations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0.Done &gt; QA | S | 02289 - QA for 330 (BDT) - Order Pg Bemis Product ID missing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Feature Review | 00627 - Review of Disable public access to the QA environment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Sub-Task | M | 00091 - Define Customer Inquiry WADL" u="1"/>
        <s v="0.Done &gt; QA | 00448 - QA for Careers &gt; Locations and Functions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Backend Development | S | 02821 - Shorten portlet Id of Bemis Portlets" u="1"/>
        <s v="0.Done &gt; Alpha Test | S | 02806 - Alpha for 392 (BDT) - Inventory Pg Standard Pallet Qty and UoM missing" u="1"/>
        <s v="0.Done &gt; Feature Review | S | 02302 - Review of 286 (BDT) - Release Pg Scheduled Release Qty UoM missing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Sub-Task | S | 01580 - Setup local environment" u="1"/>
        <s v="0.Done &gt; Sub-Task | M | 02385 - Fix issues due to null posting date" u="1"/>
        <s v="0.Done &gt; Tech Planning | S 02802 - Tech planning - DS Module Order Execution" u="1"/>
        <s v="0.Done &gt; Alpha Test | S | 00078 - Tests within Google Environment" u="1"/>
        <s v="0.Done &gt; QA | S 01500 - QA for Data Issue on Bemis QA Environment" u="1"/>
        <s v="0.Done &gt; Feature Review | S | 02493 - Review of Change date field used for selecting invoices" u="1"/>
        <s v="0.Done &gt; Frontend Development | M | 00471 - Investors &gt; Reports - Should load with button &quot;Reports&quot; open" u="1"/>
        <s v="0.Done &gt; Feature Review | 00449 - Review of Careers &gt; Life at Cemex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Backend Development | XS | 02708 - Remove Background Task mod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Alpha Test | S | 02698 - Alpha for ID 4191- Documents should not be using File Entry LocalService" u="1"/>
        <s v="0.Done &gt; Alpha Test | XS | 00190 - Alpha for Country micro site single page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Backend Development | S | 01107 -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0.Done &gt; Alpha Test | 00414 - Alpha for In overview pages the banner and image below must fill in all screen size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0.Done &gt; Backend Development | S | 03022 - Handle IBB Null Responses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Done &gt; Alpha Test | S | 03099 - Alpha for Add node visibility property for all environments" u="1"/>
        <s v="0.Done &gt; Backend Development | S | 03047 - Create System Setting Configuration to simplify AD Group name changes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Backend Development | XS | 02988 - Add highlighting property to common portal-general.properties" u="1"/>
        <s v="0.Done &gt; Alpha Test | XS | 00558 - Alpha for Custom 404 page" u="1"/>
        <s v="0.Done &gt; Frontend Development | M 00921 - Style reports landing page" u="1"/>
        <s v="0.Done &gt; Tech Planning | M 01566 - Tech Planning for new Sort Functionality for Orders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Done &gt; Alpha Test | S | 02488 - Alpha for 366 (BDT) - Releases page- mobile missing ship to info" u="1"/>
        <s v="0.Done &gt; Feature Review | 01545 - Review of Release PO and Customer PO are wrapping on the same line" u="1"/>
        <s v="0.Cancelled &gt; Alpha Test | S 02650 - Alpha for 336 (BDT) - CSR logged in first time; the site showing on her home page was jelsert." u="1"/>
        <s v="5.Open &gt; BALLPARK - Development |  00000 - *DELETE* User Profile updates from IBB" u="1"/>
        <s v="0.Done &gt; Tech Planning | S | 00522 - Buyer - Reports Landing Page - Technical Planning" u="1"/>
        <s v="0.Done &gt; QA | XS | 02161 - QA for 243 (BDT) - Orders Page Material Avail Date/Req Date Incorrect 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Cancelled &gt; Sub-Task | M 01786 - Update wireframes to add ellipses for specific fields " u="1"/>
        <s v="5.Open &gt; BALLPARK - Feature Planning | S | 00000 - Add status: draft, published, archived, invisible " u="1"/>
        <s v="0.Done &gt; Feature Review | S | 02792 - Review of BDT 430 Reports are not downloading and refreshing automatically" u="1"/>
        <s v="5.Open &gt; BALLPARK - Feature Planning |  00000 - BALLPARK - Feature Planning Task |  00048 - BEMISCP-11 Previous customer Item Number" u="1"/>
        <s v="0.Done &gt; Tech Planning | XS | 01662 - Analysis" u="1"/>
        <s v="0.Done &gt; Frontend Development | M 01964 - Add commas for qty displayed" u="1"/>
        <s v="0.Done &gt; Feature Review |  | 02040 - Review of Login in container errors block login input" u="1"/>
        <s v="0.Done &gt; Feature Review | S | 02618 - Review of Preview should display for all document types 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Feature Review | 00876 - Review of Order Description not wrapping correctly" u="1"/>
        <s v="0.Done &gt; QA | S | 01186 - QA for Inventory updates from IBB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0.Done &gt; Alpha Test | 01425 - Alpha for Data Issue on Bemis QA Environment" u="1"/>
        <s v="5.Open &gt; BALLPARK - Developer Support | S 00000 - LDAP bulk import cannot be disable if 2FA is enabled" u="1"/>
        <s v="0.Done &gt; Feature Review | 01928 - Review of BIT-49 Ship To Filter Name &amp; Address Info Missing in Portal" u="1"/>
        <s v="0.Done &gt; Alpha Test | S 00053 - Alpha for Questions Portlet" u="1"/>
        <s v="0.Done &gt; Frontend Development | S 00052 - Questions Portlet" u="1"/>
        <s v="0.Done &gt; Alpha Test |  01287 - Alpha for Fix date range for From and To fields" u="1"/>
        <s v="0.Done &gt; Alpha Test | S | 02270 - Alpha for 278 (BDT) - On-hand inventory page- iphone issue with footer" u="1"/>
        <s v="0.Done &gt; QA |  01618 - QA for Wording on Dynamic Reports preview page needs to be changed to improve usability" u="1"/>
        <s v="5.Open &gt; BALLPARK - Development |  00000 - BALLPARK - Development Task |  00044 - BEMISCP-11 When to onboard new customer - What to do when onboarding new cust" u="1"/>
        <s v="0.Done &gt; Sub-Task | XS | 01477 - Change portal configuration to not show @bemis.com" u="1"/>
        <s v="0.Done &gt; Frontend Development | M | 01059 - Shipments Page - Mobile responsive design" u="1"/>
        <s v="0.Done &gt; Alpha Test |  01959 - Alpha for Update search criteria on Release Landing Page " u="1"/>
        <s v="0.Done &gt; Alpha Test | S | 02536 - Alpha for 337 (BDT) - Impersonating user- report generation issue stops impersonation" u="1"/>
        <s v="0.Done &gt; QA | M | 01714 - QA for BIT-159 CSR editing buyer profil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0.Done &gt; Alpha Bug | M 00544 - Impersonating users is not giving expected results." u="1"/>
        <s v="0.Done &gt; QA | M | 01098 - QA for Customer Org Hierarchy" u="1"/>
        <s v="0.Done &gt; Feature Review | XS | 02286 - Review of Switch to SOAP calls" u="1"/>
        <s v="0.Done &gt; Frontend Development | M | 01836 - Development for - Improve data display on all pages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0.Done &gt; Frontend Development | S | 00040 - Adjust the layout of webcontent" u="1"/>
        <s v="0.Done &gt; Feature Planning | M | 00476 - Filter Data by Customer Location - ShipTo Requirements" u="1"/>
        <s v="0.Done &gt; Alpha Test | XS | 02107 - Alpha for 282 (BDT) - Orders Page- Location filter location indicator " u="1"/>
        <s v="4.To Do &gt; Frontend Development | M 01694 - Footer Content" u="1"/>
        <s v="0.Done &gt; QA | M | 00734 - QA for Buyer - Show Expanded Shipment View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0.Cancelled &gt; Feature Review | S | 02764 - Review of 389 (BDT) - CSR AD group users are not set up properly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QA | 00010 - QA for Hierarchical Class of Service (performance)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Alpha Test | S | 00629 - Alpha for Order Detail in Orders by Item View" u="1"/>
        <s v="0.Done &gt; Feature Review |  00088 - Review of Carousel with three images and timer" u="1"/>
        <s v="0.Done &gt; Alpha Test |  | 01457 - Alpha for Bemis Logo displayed on Bemis' QA is incorrect" u="1"/>
        <s v="0.Done &gt; Alpha Test | S | 02741 - Alpha for 382 (BDT) - Order Pg Requested Date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0.Done &gt; Alpha Test | 00312 - Alpha for White spaces above images in story pages template 2" u="1"/>
        <s v="5.Open &gt; BALLPARK - UX |  00000 - BALLPARK - UX Feature |  00380 - Logistics Order History - No Pricing" u="1"/>
        <s v="0.Done &gt; Frontend Development | S | 02776 - Form for report configuration is submitting twice development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Frontend Development | M | 01776 - Development for - Theme Dependency needs to be updated due to core changes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Frontend Development | M | 01710 - Development for - Update display of qty fields on Orders page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4.To Do &gt; M | BALLPARK - Subtask | 00000 - Sort on Landing page" u="1"/>
        <s v="4.To Do &gt; S | BALLPARK - Subtask | 00000 - Sort on Landing page" u="1"/>
        <s v="0.Done &gt; QA | S 00206 - QA for Management Team" u="1"/>
        <s v="0.Cancelled &gt; Backend Development | M | 01066 - Update BoL field logic 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5.Open &gt; BALLPARK - Feature Planning |  00000 - BALLPARK - Feature Planning Feature |  00214 - View Notifications" u="1"/>
        <s v="0.Done &gt; Feature Review | 00626 - Review of Request a DNS update from Cemex to add subdomains to point to new AWS environment" u="1"/>
        <s v="0.Done &gt; QA |  00203 - QA for Make bootstrap grid match theme media widths" u="1"/>
        <s v="0.Done &gt; Backend Development | S 00524 - Open and Closed Order Status Report (on Orders Page) - Backend Dev" u="1"/>
        <s v="0.Done &gt; Alpha Test |  01096 - Alpha for Browser compatibility" u="1"/>
        <s v="0.Done &gt; Feature Review |  | 01401 - Review of Missing fields on Delivery stubs" u="1"/>
        <s v="0.Done &gt; Feature Review | XS | 02524 - Review of Document Preview does not work " u="1"/>
        <s v="0.Done &gt; QA |  00336 - QA for HomePage is not adjusting to fit correctly on 1366x768" u="1"/>
        <s v="0.Done &gt; Feature Review |  | 01936 - Review of Update default settings for locations filter" u="1"/>
        <s v="0.Done &gt; QA | S | 02795 - QA for BDT 430 Reports are not downloading and refreshing automatically" u="1"/>
        <s v="0.Done &gt; Backend Development | M | 01022 - Global Search for Custom entities - should have the same behavior as on any of their respective landing pages" u="1"/>
        <s v="0.Done &gt; QA | S | 02867 - QA for Typo in reset password page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Frontend Development | M | 01220 - Develop for - Select all and clear all don't work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00490 - QA for Homepage &gt; Change &quot;Media and Events&quot; section" u="1"/>
        <s v="0.Done &gt; Alpha Test | S | 00562 - Alpha for Adjustments throughout the portal" u="1"/>
        <s v="0.Done &gt; QA | M | 00730 - QA for Release expanded view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0.Done &gt; Alpha Test | M | 01614 - Alpha Test for Cancel button on locations filter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0.Done &gt; Backend Development | S | 00869 - Integrate SSRS with Order Listing page" u="1"/>
        <s v="4.To Do &gt; BALLPARK - Tech Planning | S 00000 - Release expanded view" u="1"/>
        <s v="3.Doing &gt; Alpha Bug | M 00618 - Missing fields in Portal Order WS Stub" u="1"/>
        <s v="0.Done &gt; Tech Planning | M | 00532 - Discuss IBB Integration Architecture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0.Done &gt; QA | S 01388 - QA for Report Landing Page- Inventory Detail Report" u="1"/>
        <s v="0.Done &gt; Feature Review | S | 02571 - Review of 366 (BDT) - Releases page- mobile missing ship to info" u="1"/>
        <s v="0.Done &gt; Frontend Development | M 02467 - Development for - Releases page- mobile missing ship to info" u="1"/>
        <s v="0.Done &gt; QA | 01618 - QA for Wording on Dynamic Reports preview page needs to be changed to improve usability" u="1"/>
        <s v="0.Done &gt; Sub-Task | M | 00432 - Transition internal CI to Windows VM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QA | 00488 - QA for Footer" u="1"/>
        <s v="0.Done &gt; Feature Review |  00106 - Review of Full story version 2" u="1"/>
        <s v="0.Done &gt; Feature Review | S 00325 - Review of Stock ticker portlet" u="1"/>
        <s v="0.Done &gt; QA | S | 01921 - QA for Update Sales Order Data Sync logic" u="1"/>
        <s v="0.Done &gt; Feature Review |  01401 - Review of Missing fields on Delivery stubs" u="1"/>
        <s v="4.To Do &gt; Feature Planning | L | 00024 - Add SCORM support - Feature Planning" u="1"/>
        <s v="0.Done &gt; QA | 00494 - QA for Adjust layout of stock ticker in different screen sizes" u="1"/>
        <s v="5.Open &gt; BALLPARK - Feature Review |  00000 - BALLPARK - Feature Review Feature |  00341 - User agreement - BNA" u="1"/>
        <s v="0.Done &gt; Feature Review | S | 02666 - Review of Improve data display on all pages " u="1"/>
        <s v="0.Done &gt; Alpha Test | S | 02343 - Alpha for 196 (BDT) Documents- cannot change location filter and add files to folder " u="1"/>
        <s v="3.Doing &gt; Sub-Task | M 00586 - Create Installation documentation" u="1"/>
        <s v="0.Done &gt; Frontend Development | M | 02032 - Development for - Orders page- hyperlinks and expand card issue" u="1"/>
        <s v="3.Doing &gt; Tech Planning | 00532 M - Discuss IBB Integration Architecture" u="1"/>
        <s v="3.Doing &gt; Tech Planning | M 00532 - Discuss IBB Integration Architecture" u="1"/>
        <s v="0.Done &gt; Alpha Bug | M | 01381 - Order of optional parameters for open and closed order report are incorrect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QA | M | 00941 - QA for Shipping Report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0.Done &gt; QA | S | 01372 - QA for Fix sort order column names" u="1"/>
        <s v="5.Open &gt; BALLPARK - Feature Review | S 00000 - Login page - cookie statement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Alpha Test | S | 02931 - Alpha for Reverse PGI'd Shipment displayed in Portal (BDT 454)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QA | S | 00620 - QA for Image Animations do not match mockups for Stories" u="1"/>
        <s v="0.Done &gt; Alpha Bug | M | 01043 - Remove &quot;SAP Sold To Customer&quot; expando for customer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 | BALLPARK - Developer Support | 00000 - View Order Note." u="1"/>
        <s v="0.Done &gt; Sub-Task | M | 01848 - Replace existing mock service JSON results with new data from IBB" u="1"/>
        <s v="0.Done &gt; Alpha Test | S | 03120 - Alpha for Ghost entries seen after order, release, shipment deletes" u="1"/>
        <s v="0.Done &gt; Sub-Task | M | 00020 - Feature and Bug to require TSize fields" u="1"/>
        <s v="5.Open &gt; BALLPARK - Feature Review | M 00000 - Search Orders by Indexed fields" u="1"/>
        <s v="5.Open &gt; Backend Development | M 01703 - Update Inventory WS Client and Mapping" u="1"/>
        <s v="0.Done &gt; Alpha Test | S | 00119 - Alpha for Implement Celsus sync job to index Liferay Sites" u="1"/>
        <s v="0.Done &gt; Feature Review | S | 02500 - Review of 377 (BDT) - Releases and Shipment Report- date parameters and page view parameter requiredness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0.Done &gt; Feature Review | 01015 - Review of Update Shipment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0.Done &gt; QA | L | 02281 - QA for Global search" u="1"/>
        <s v="0.Done &gt; QA | S | 02950 - QA for Update Carrier list for portal " u="1"/>
        <s v="2.To Review &gt; Backend Development | M 00543 - Implement Search for custom order fields" u="1"/>
        <s v="0.Done &gt; Backend Development | S | 00054 - Add Alternative ID to Celsus learning record API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0.Done &gt; Alpha Test | 00327 - Alpha for Set maximum width for pages in 1300 px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Frontend Development | XS | 00552 - Products + Services &gt; Local Sales Contact - Tableau" u="1"/>
        <s v="0.Done &gt; Sub-Task |  | 00024 - Link to Webcenter" u="1"/>
        <s v="0.Done &gt; Alpha Test | XS 00278 - Alpha for Services Page" u="1"/>
        <s v="0.Done &gt; Feature Review | S | 00222 - Review of Research: Error when creating a WebContent with nested WebContent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QA | S | 00080 - QA for Chrome users cannot access taskboard using HTTPS" u="1"/>
        <s v="0.Done &gt; Frontend Development | M 01975 - Development for - Login in container errors block login input" u="1"/>
        <s v="5.Open &gt; BALLPARK - Developer Support |  00000 - Manage DL folder &amp; files" u="1"/>
        <s v="0.Done &gt; Alpha Test | S | 02533 - Alpha for Update error logs to capture ID and field " u="1"/>
        <s v="0.Cancelled &gt; Frontend Development | XS | 00254 - Add behavior to concrete incubator link" u="1"/>
        <s v="0.Done &gt; Alpha Bug | S | 00890 - ConstraintViolationException when sync blank bemis customer Id." u="1"/>
        <s v="4.To Do &gt; Feature Review |  00928 - Review of Refactoring Search for Shipment ordered and releases" u="1"/>
        <s v="0.Done &gt; QA | S 00384 - QA for Reports Page" u="1"/>
        <s v="0.Done &gt; Alpha Test |  | 01207 - Alpha for My Locations navigation on Mobile view is not working" u="1"/>
        <s v="0.Done &gt; QA | 00105 - QA for Modern tile with &quot;MORE&quot; animation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2.To Review &gt; Alpha Bug | M 01017 - Some Customer Orgs not getting updated" u="1"/>
        <s v="0.Done &gt; Feature Planning | M 00476 - Filter Data by Customer Location - ShipTo Requirements" u="1"/>
        <s v="0.Done &gt; Backend Development | M | 02482 - Update Open/Close Report parameters used from item card report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rontend Development | M | 01941 - Development for - Icons for Ship To filter and Sorting do not display on Mobile view of Orders page" u="1"/>
        <s v="0.Done &gt; Alpha Test | XS | 00279 - Alpha for Suppliers Overview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Backend Development | S | 00171 - Set Expiration to 60 days" u="1"/>
        <s v="0.Done &gt; Backend Development | S | 00718 - Fix namespace in SB modules" u="1"/>
        <s v="0.Done &gt; Feature Review |  00447 - Review of Careers &gt; Locations and Functions" u="1"/>
        <s v="0.Done &gt; Frontend Development | XS | 00402 - Careers &gt; Locations and Functions" u="1"/>
        <s v="4.To Do &gt; Backend Development | M 00837 - Fix 2FA redirect" u="1"/>
        <s v="5.Open &gt; Sub-Task | 01607 - Maintenance in automated tests 004/003" u="1"/>
        <s v="0.Cancelled &gt; Alpha Bug | M | 02722 - Development for - Inventory Pg Standard Pallet Qty Rounding Issue" u="1"/>
        <s v="1.Reviewing &gt; Backend Development |  00283 - Create IBB job scheduler" u="1"/>
        <s v="0.Done &gt; Frontend Development | M | 00862 - Update the UI to use description fields" u="1"/>
        <s v="0.Done &gt; Alpha Bug | M 02612 - Ellipsis displays when full text is visible on tablet view " u="1"/>
        <s v="5.Open &gt; BALLPARK - UX |  00000 - BALLPARK - UX Feature |  00379 - View Orders for a specific Cust Item" u="1"/>
        <s v="0.Done &gt; Alpha Test | 01468 - Alpha for On Hand Inventory Details shows a Total Qty but there are no details " u="1"/>
        <s v="0.Done &gt; Sub-Task | M | 01334 - Add production configurations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0.Done &gt; QA | S | 02812 - QA for 424 (BDT) - Change password policy verbiage for external users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Tech Planning | M | 02381 - Tech Planning for Documents - CSR access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0.Done &gt; Feature Review | 00323 - Review of Products + Service &gt; Trading" u="1"/>
        <s v="5.Open &gt; Alpha Test | 00464 M - Verify page to show Inventory View for Item" u="1"/>
        <s v="5.Open &gt; Alpha Test | M 00464 - Verify page to show Inventory View for Item" u="1"/>
        <s v="0.Done &gt; Alpha Test | S 00629 - Alpha for Order Detail in Orders by Item View" u="1"/>
        <s v="3.Doing &gt; Alpha Test | S 00812 - Alpha for Customer Profile updates from IBB" u="1"/>
        <s v="0.Done &gt; Alpha Test | S | 03057 - Alpha for  BDT 489 - Portal LDAP configuration change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0.Done &gt; Frontend Development | M | 02207 - Development for - Invoice Report- tablet and iphone additional columns selection issue" u="1"/>
        <s v="4.To Do &gt; BALLPARK - Feature Planning | S 00000 - Content Workflow" u="1"/>
        <s v="5.Open &gt; BALLPARK - Tech Planning |  00000 - BALLPARK - Tech Planning Feature |  00376 - Generate Order Reports" u="1"/>
        <s v="0.Done &gt; Feature Planning | M | 00157 - Customer Hierarchy Updates" u="1"/>
        <s v="3.Doing &gt; Alpha Test |  00693 - Alpha for Redirect customers to dashboard" u="1"/>
        <s v="0.Done &gt; Alpha Test | S 02297 - Alpha for 319 (BDT) Negative Scheduled Releases " u="1"/>
        <s v="0.Done &gt; Alpha Test | S | 00041 - Alpha for Update subtask when parent update some fields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0.Done &gt; QA | 00810 - QA for Impersonated User hits error" u="1"/>
        <s v="3.Doing &gt; Tech Planning | M 00549 - Prepare for QA setup on Bemis" u="1"/>
        <s v="0.Done &gt; Backend Development | S | 01031 - Include Open criterion as part of searching order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00947 - Alpha for Update Releases data fields to allow for decimals 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0.Done &gt; Sub-Task | M | 01345 - Split build and deploy jobs" u="1"/>
        <s v="0.Cancelled &gt; Feature Planning | M | 00639 - Requirements discussion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0.Done &gt; QA | 00442 - QA for Related articles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Alpha Bug | M | 01952 - User Agreement link does not show for first time log in 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rontend Development | M | 00077 - Full story version 1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Tech Planning | S | 00028 - Capture user info - Tech Planning" u="1"/>
        <s v="0.Done &gt; Frontend Development | S 00478 - Form - Place forms in all pages" u="1"/>
        <s v="0.Done &gt; Alpha Bug | M 00885 - Alpha Bug - Update Date format to include four digit year" u="1"/>
        <s v="0.Done &gt; Feature Review | S | 02234 - Review of Standard Pallet Qty should be N/A when batch line Pallet amount is N/A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0.Done &gt; Alpha Test | S | 00080 - Alpha for Full story version 2" u="1"/>
        <s v="0.Done &gt; Feature Review | 00106 - Review of Full story version 2" u="1"/>
        <s v="0.Done &gt; Frontend Development | M | 00075 - Full story version 2" u="1"/>
        <s v="5.Open &gt; BALLPARK - Development | S 00000 - Arrow Font Size on Releases Page is too small" u="1"/>
        <s v="0.Done &gt; Tech Planning | M 02182 - Tech Planning for 284 (BDT) - Scheduled Releases Sub-Pg cards missing" u="1"/>
        <s v="0.Done &gt; Sub-Task | XS | 00459 - Review environment settings" u="1"/>
        <s v="5.Open &gt; BALLPARK - Tech Planning | S | 00000 - Release Search" u="1"/>
        <s v="0.Done &gt; QA | 00203 - QA for Make bootstrap grid match theme media widths" u="1"/>
        <s v="4.To Do &gt; BALLPARK - Alpha Test | XS 00000 - Carrousel for full story pages" u="1"/>
        <s v="4.To Do &gt; BALLPARK - Development | S 00000 - Carrousel for full story pages" u="1"/>
        <s v="0.Done &gt; Feature Review | 00367 - Review of Include videos on the full story page" u="1"/>
        <s v="0.Done &gt; Tech Planning | S | 02463 - Mfg Date missing from On Hand Inventory Page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0.Done &gt; Frontend Development | S | 02807 - Update Password Policy wording " u="1"/>
        <s v="4.To Do &gt; S | BALLPARK - Feature Review | 00000 - Notes create/edit - Buyer view" u="1"/>
        <s v="4.To Do &gt; S | BALLPARK - QA/UAT Support | 00000 - Notes create/edit - Buyer view" u="1"/>
        <s v="0.Done &gt; Feature Review | S | 02558 - Review of Add Google Analytics to the Customer Portal Sites" u="1"/>
        <s v="5.Open &gt; BALLPARK - Development |  00000 - Link from Bemis Logo" u="1"/>
        <s v="0.Done &gt; QA | 00440 - QA for Site map" u="1"/>
        <s v="4.To Do &gt; S | BALLPARK - Feature Review | 00000 - Add pallet detail view in batch view." u="1"/>
        <s v="4.To Do &gt; S | BALLPARK - QA/UAT Support | 00000 - Add pallet detail view in batch view.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0.Done &gt; Tech Planning | M | 01623 - Tech planning for Menu position does not remain closed when navigating from one page to another" u="1"/>
        <s v="4.To Do &gt; BALLPARK - Feature Planning | M 00000 - Global search" u="1"/>
        <s v="0.Done &gt; Task |  | 00041 - BEMISCP-11 Complete the Document matrix | Due date: 8/1/16" u="1"/>
        <s v="0.Cancelled &gt; Backend Development | M | 01536 - Update which address is checked for validity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0.Done &gt; QA | S | 02415 - QA for Scheduled Releases Sub-Page No Sort Order" u="1"/>
        <s v="4.To Do &gt; BALLPARK - Alpha Test | XS 00000 - Country micro site single page" u="1"/>
        <s v="4.To Do &gt; BALLPARK - Development | S 00000 - Country micro site single page" u="1"/>
        <s v="0.Done &gt; Frontend Development | XS | 00556 - About Us &gt; Our History - The Our Approach buttons aren't switching information. " u="1"/>
        <s v="0.Done &gt; Alpha Bug | XS | 00922 - DocumentType can be null" u="1"/>
        <s v="0.Done &gt; Feature Review | 00125 - Review of Full story version 4" u="1"/>
        <s v="0.Done &gt; Frontend Development | S | 00108 - Full story version 4" u="1"/>
        <s v="0.Done &gt; Feature Planning | M | 00475 - Define AD groups to be used" u="1"/>
        <s v="0.Done &gt; Alpha Test | M 00963 - Alpha for Buyer - Reports Landing Page" u="1"/>
        <s v="0.Done &gt; Feature Review | S | 00770 - Review of Shipments Landing Page" u="1"/>
        <s v="0.Done &gt; Frontend Development | M | 00921 - Style reports landing page" u="1"/>
        <s v="4.To Do &gt; Frontend Development | S 00164 - Remove &quot;sign in&quot; link from the footer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Feature Review | 01299 - Review of Optional fields not correctly formatted or are missing in open and closed order report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02401 - Review of Multiple threads may cause NTLM errors in DataSync" u="1"/>
        <s v="0.Done &gt; Alpha Test | S | 02601 - Alpha for 325 (BDT) - report preview and generate report issue- mobile devices" u="1"/>
        <s v="0.Done &gt; Alpha Test |  | 01482 - Alpha for Welcome Name Banner" u="1"/>
        <s v="0.Done &gt; Sub-Task | L | 02448 - JVM setting changes (Perf Tuning)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Alpha Test | S | 02282 - Alpha for Mobile compatibility &amp; responsive design" u="1"/>
        <s v="0.Done &gt; Frontend Development | M | 01060 - Releases Page - mobile responsive design" u="1"/>
        <s v="0.Done &gt; Frontend Development | M | 01064 - Global Search - mobile responsive design" u="1"/>
        <s v="0.Done &gt; Feature Review |  | 00817 - Review of Determine Document Library folder structure and category structure" u="1"/>
        <s v="0.Done &gt; Alpha Test | 00700 - Alpha for Customer site templat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Feature Review | 00780 - Review of Orders - Move view details link below order Date" u="1"/>
        <s v="0.Done &gt; Alpha Test | S 01627 - Alpha for BIT-129 Invoice Report Field" u="1"/>
        <s v="0.Done &gt; Feature Review | S | 00573 - Review of Publishing via PROD ELB is failing" u="1"/>
        <s v="0.Done &gt; Alpha Test | M | 00866 - Verify AFS is enabled and working correctly for DL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QA | S | 02400 - QA for View Details crowded on Desktop" u="1"/>
        <s v="0.Done &gt; Alpha Test | S 00291 - Alpha for Add behavior to Homepage links" u="1"/>
        <s v="0.Done &gt; Alpha Test | S | 02290 - Alpha for 270 (BDT) Global Search displays error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0.Done &gt; Frontend Development | S | 00424 - Buttons should not be mandatory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| 01998 - Alpha for 200 (BDT)New Parameter Customer Item- wording on Field label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0.Done &gt; Backend Development | M | 00064 - Implement Celsus sync job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eature Review | S | 02322 - Review of 300 (BDT) - Releases page iphone footer issues" u="1"/>
        <s v="0.Done &gt; Frontend Development | M | 02058 - Development for - Orders Page- Location filter location indicator_x0009_" u="1"/>
        <s v="0.Cancelled &gt; Backend Development | S | 02816 - Make Report date fields nullable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0.Done &gt; QA | S | 00072 - QA for Wip validator service REST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Feature Review | 01170 - Review of Add content for Portal dashboard landing page" u="1"/>
        <s v="0.Done &gt; Feature Review | 01924 - Review of Update search criteria on Orders Landing Page" u="1"/>
        <s v="0.Done &gt; Alpha Test |  | 01660 - Alpha for Formatting Error when Resizing" u="1"/>
        <s v="0.Done &gt; Frontend Development | S | 00528 - Sustainability &gt; Overview - The image on the square on the left must occupy all the space.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0.Done &gt; Alpha Test | S | 02180 - Alpha for Search icon in ship to dropdown is off center" u="1"/>
        <s v="0.Done &gt; QA | S | 03018 - QA for Pinnacle Foods Bemis Order# 40009316 Shipment Missing (BDT 486)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0.Done &gt; Backend Development | S | 01516 - Change wording for fields in the Report Generation Request window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Feature Review | 00447 - Review of Careers &gt; Locations and Functions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0.Done &gt; Feature Planning | S | 00226 - Filter Orders by user Locations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0.Done &gt; Feature Review | 00622 - Review of Customer Site Template should have 'template' in name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0.Done &gt; QA | S | 02475 - QA for 304(BDT) - 2FA has inconsistent behavior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0.Done &gt; QA | S | 02254 - QA for 269 (BDT) - Release page expanded card missing state zip country" u="1"/>
        <s v="5.Open &gt; Feature Review | 00427 M - Review UI support for linking Number Quantity to Inventory Page" u="1"/>
        <s v="5.Open &gt; Feature Review | M 00427 - Review UI support for linking Number Quantity to Inventory Page" u="1"/>
        <s v="0.Done &gt; Feature Review | S | 02854 - Review of ID 4191/4190 Update the CSR permissions to be organization based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0.Done &gt; QA | S | 00613 - QA for Indexing of Web Content has errors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Cancelled &gt; QA | S | 02652 - QA for 336 (BDT) - CSR logged in first time; the site showing on her home page was jelsert." u="1"/>
        <s v="0.Done &gt; QA |  00277 - QA for Debt Information" u="1"/>
        <s v="4.To Do &gt; QA | S 01502 - QA for Cancel button on Locations filter does not work " u="1"/>
        <s v="0.Done &gt; Alpha Bug | M | 01789 - There are ghost results displayed on the release page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0.Done &gt; Alpha Test | S | 02224 - Alpha for 306 (BDT) - Orders Page-report button" u="1"/>
        <s v="0.Done &gt; Alpha Test | S | 02744 - Alpha for 425 (BDT) - Documents- buyer not able to delete a document" u="1"/>
        <s v="0.Cancelled &gt; Backend Development | M | 02556 - Update release ShipToId field from the release vs. originating sales order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0.Done &gt; Feature Review | S | 03107 - Review of Ship to filter Cancel and Search Box not working as designed (BDT 539)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0.Done &gt; Feature Review | 01801 - Review of Mobile Footer no longer displays" u="1"/>
        <s v="0.Done &gt; Tech Planning | M | 02372 - Tech Planning for Time Zone Clarification " u="1"/>
        <s v="0.Cancelled &gt; Backend Development | XS | 00603 - Integrate Order WS with WS commons" u="1"/>
        <s v="0.Done &gt; Backend Development | S | 02801 - Automatically assign CSRs to Org Admin role for each Parent Location" u="1"/>
        <s v="5.Open &gt; BALLPARK - UX |  00000 - Search for Customer Profile Details" u="1"/>
        <s v="0.Done &gt; Feature Review | 00216 - Review of Country micro site subpage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.Cancelled &gt; Feature Review | S | 02771 - Review of 237 (BDT) - Inventory Report - Excel will not generate in portal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0.Done &gt; Alpha Test | 01289 - Alpha for Missing Address should be empty" u="1"/>
        <s v="0.Done &gt; Feature Review | S | 02499 - Review of 211 (BDT) - Report parameter issue from page view buttons- Open and Closed/ Releases and Shipment History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0.Done &gt; Feature Review | 00273 - Review of Corporate Governance Page" u="1"/>
        <s v="0.Cancelled &gt; Tech Planning | M | 01695 - Tech planning for Update the Footer Content" u="1"/>
        <s v="2.To Review &gt; Sub-Task | S 00386 - Connect dev to AD" u="1"/>
        <s v="5.Open &gt; BALLPARK - Feature Review | S 00000 - Add version" u="1"/>
        <s v="0.Done &gt; QA | 01393 - QA for Add documents button is inside the footer" u="1"/>
        <s v="0.Done &gt; Frontend Development | M | 00059 - Send collected user information to Google LMS" u="1"/>
        <s v="0.Done &gt; Frontend Development | M | 01930 - Development for - 216 (BDT) Theme Generate Report link wrong color" u="1"/>
        <s v="3.Doing &gt; Alpha Test | 00505 - Verify 2FA functionality using multiple systems" u="1"/>
        <s v="0.Done &gt; Feature Review | 00600 - Review of Change country menu cut off vertically" u="1"/>
        <s v="0.Done &gt; Sub-Task | M | 02712 - Rounding issue on Standard Pallet Qty seen in QA env" u="1"/>
        <s v="0.Done &gt; Alpha Test | XS | 02105 - Alpha for 243 (BDT) - Orders Page Material Avail Date/Req Date Incorrect " u="1"/>
        <s v="0.Done &gt; QA | S | 02295 - QA for 310 (BDT) - Order Pg View Details Schedule Line Dates Sort Order Incorrect 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Tech Planning | M | 00676 - Access to BIND System for BoL and Invoice data" u="1"/>
        <s v="0.Done &gt; Alpha Test | M 01885 - Alpha Test for Remove Buyer access to edit display settings" u="1"/>
        <s v="5.Open &gt; BALLPARK - Subtask | M | 00000 - Theme Dependency needs to be updated due to core changes" u="1"/>
        <s v="0.Done &gt; Backend Development | M | 01435 - Backend Dev - Update Order Data Sync/Model" u="1"/>
        <s v="0.Done &gt; Frontend Development | XS 01210 - Fix CSS to align report landing page header" u="1"/>
        <s v="0.Done &gt; QA | XS | 02141 - QA for 267 (BDT) - General mobile design- menu should automatically collapse " u="1"/>
        <s v="5.Open &gt; BALLPARK - Tech Planning | M 00000 - Performance Testing and Tunning" u="1"/>
        <s v="0.Done &gt; Tech Planning | M 01434 - Tech Planning - Review Order Data Sync and update" u="1"/>
        <s v="0.Done &gt; Feature Review | 00975 - Review of All external users are re-directed to the  dashboard" u="1"/>
        <s v="0.Done &gt; Feature Review | S 00622 - Review of Customer Site Template should have 'template' in name" u="1"/>
        <s v="0.Cancelled &gt; Frontend Development | M | 01783 - Development for - Update Customer Profiles default order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0.Done &gt; Alpha Bug | M | 01141 - Deleting a users organization does not remove the site membership " u="1"/>
        <s v="5.Open &gt; BALLPARK - Feature Review |  00000 - BALLPARK - Feature Review Feature |  00535 - User Profile Dropdown" u="1"/>
        <s v="0.Done &gt; Alpha Test | 01977 - Alpha for Icons for Ship To filter and Sorting do not display on Mobile view of Orders page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0.Done &gt; Tech Planning | M | 00593 - Reseach approaches to intercepting and proxying calls to OSGI services" u="1"/>
        <s v="0.Done &gt; Alpha Test | S | 02456 - Alpha for 211 (BDT) - Report parameter issue from page view buttons- Open and Closed/ Releases and Shipment Histor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0.Done &gt; Backend Development | M | 02228 - Optimize DS core logic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0.Done &gt; QA | 00369 - QA for Choose the section of the image to show" u="1"/>
        <s v="0.Done &gt; Alpha Test | 01285 - Alpha for 'Show More' link missing from Report description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0.Done &gt; Sub-Task | M | 02370 - Upgrade Apache HTTP Client librari" u="1"/>
        <s v="3.Doing &gt; Backend Development | S 00863 - Update shipment data sync" u="1"/>
        <s v="06.Open &gt; Feature Planning | 00482 - Coordinate steps needed to reset environments for testing." u="1"/>
        <s v="0.Done &gt; Alpha Bug | S | 01161 - Modify Site Scope on global search to include all sites of User" u="1"/>
        <s v="0.Done &gt; Backend Development | S | 00650 - Implement mocking web service for Delivery (Shipment) API" u="1"/>
        <s v="0.Cancelled &gt; Frontend Development | M 01221 - Development for - Search in Locations filter fails when no location match is found" u="1"/>
        <s v="0.Done &gt; Alpha Test | S | 02583 - Alpha for Preview should display for all document types 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01802 - Review of  View/Edit User Profile" u="1"/>
        <s v="0.Done &gt; Feature Review |  | 00496 - Review of Create a sign in page" u="1"/>
        <s v="0.Done &gt; Alpha Bug | S | 00079 - NullPointer Exception after login in " u="1"/>
        <s v="0.Done &gt; Feature Review | S 00159 - Review of Menu not working when on mobile mode" u="1"/>
        <s v="0.Done &gt; Feature Review | S | 02124 - Review of 209 (BDT) Report Page test- deleting reports in download folder" u="1"/>
        <s v="0.Done &gt; QA |  | 00342 - QA for Carousel for full story pages" u="1"/>
        <s v="4.To Do &gt; BALLPARK - Alpha Test | XS 00000 - Suppliers Overview" u="1"/>
        <s v="0.Done &gt; QA | S | 02893 - QA for 417 (BDT) - Consignment Overstated Shipped Qty on Orders Pg" u="1"/>
        <s v="0.Done &gt; QA | S | 00048 - QA for Some bugs about teams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Feature Review | 02040 - Review of Login in container errors block login input" u="1"/>
        <s v="0.Done &gt; Backend Development | M | 01340 - Improve data sync logging to capture invalid data" u="1"/>
        <s v="0.Done &gt; Alpha Test | S 02418 - Alpha for Portal Error Handling" u="1"/>
        <s v="0.Done &gt; Backend Development | S | 01445 - Fix On - Hand Inventory view 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0.Done &gt; Alpha Test | 01472 - Alpha for Order Report URL too long " u="1"/>
        <s v="0.Done &gt; QA |  01810 - QA for Remove default e-mail suffix from login page" u="1"/>
        <s v="0.Done &gt; Alpha Bug | M | 00669 - Password Criteria is not visible in the UI for the user" u="1"/>
        <s v="0.Done &gt; Feature Review |  00009 - Review of Hierarchical Class of Service (performance)" u="1"/>
        <s v="0.Done &gt; Alpha Test | S 00122 - Alpha for Story carrousel on homepage does not animate (zoom)" u="1"/>
        <s v="0.Done &gt; Feature Review | 00763 - Review of User Profile Dropdown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| 02311 - QA for 305 (BDT) - Invoice Report- tablet and iphone additional columns selection issue" u="1"/>
        <s v="0.Done &gt; QA | S 00356 - QA for Building Solutions" u="1"/>
        <s v="0.Done &gt; Alpha Test | 00314 - Alpha for Adjust company profile page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0.Done &gt; Alpha Test | S | 02202 - Alpha for Report parameter issue from page view buttons- Open and Closed/ Releases and Shipment History " u="1"/>
        <s v="5.Open &gt; BALLPARK - Tech Planning |  00000 - BALLPARK - Tech Planning Task |  00037 - BEMISCP-11 Entitlements - Proc Mgr - Negotiations - CRM" u="1"/>
        <s v="0.Done &gt; Backend Development | M | 01582 - Add support for new Preview parameter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0.Done &gt; Alpha Bug | M | 01099 - Users cannot view other users' profiles at all" u="1"/>
        <s v="1.Reviewing &gt; Backend Development | M 01581 - Update existing Report Definitions parmeters/fields" u="1"/>
        <s v="0.Done &gt; Backend Development | XS | 01422 - Add Portal Properties to force stop theme image fast loading" u="1"/>
        <s v="5.Open &gt; BALLPARK - UX |  00000 - BALLPARK - UX Feature |  00352 - Location selection persists between logout and login" u="1"/>
        <s v="0.Done &gt; Feature Review | S | 02392 - Review of View Details crowded on Desktop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0.Cancelled &gt; Alpha Bug | M | 01683 - User Profile displayed for CSR is the same as Buyer User Profile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Frontend Development | M | 01528 - Development for CSR- editing buyer profile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0.Done &gt; Sub-Task | M | 00502 - Configure LCS" u="1"/>
        <s v="3.Doing &gt; Alpha Test | M 00748 - Alpha for View/Edit User Profile" u="1"/>
        <s v="0.Done &gt; QA | S | 02608 - QA for 298 (BDT) - Releases - subpage- tablet view error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0.Done &gt; Alpha Test | S | 00614 - Alpha for Publish failed with the JSON formatting error" u="1"/>
        <s v="2.To Review &gt; Backend Development | M 01691 - Replicate Order Sync refactoring for Shipment" u="1"/>
        <s v="0.Done &gt; QA |  | 01368 - QA for Shipment Card Item Detail Box Scrolling Bar" u="1"/>
        <s v="0.Done &gt; Feature Review | S 00109 - Review of Webcontent - Investors to Key Statistics" u="1"/>
        <s v="0.Done &gt; QA | XS | 02151 - QA for 256 (BDT) - Orders page- mobile- expanded view - view detail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UX | M | 00542 - Wireframes for Companies Access View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0.Done &gt; Frontend Development | S | 02941 - Development for - Documents page- title running off of screen box" u="1"/>
        <s v="0.Done &gt; Frontend Development | S | 03082 - Development for - The page was not displayed because the Request URI is too long" u="1"/>
        <s v="3.Doing &gt; Sub-Task | 00142 - Set LDAP configurations for AD integration" u="1"/>
        <s v="0.Done &gt; Backend Development | XS | 01006 - Do not create releases if confirmed qty is zero" u="1"/>
        <s v="0.Done &gt; Feature Review | S 01394 - Review of Do not display Schedule Lines when confirmedQty = 0 on Orders Landing  Page" u="1"/>
        <s v="5.Open &gt; Sub-Task | M | 01099 - UserLiferayServiceImpl.java" u="1"/>
        <s v="0.Done &gt; Alpha Test | 00170 - Alpha for Redirect Not Allowed" u="1"/>
        <s v="4.To Do &gt; S | BALLPARK - Alpha Test | 00000 - REST service for Enhanced Groups" u="1"/>
        <s v="0.Done &gt; Backend Development | M | 00543 - Implement Search for custom order field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0.Done &gt; Backend Development | M | 02120 - Identify additional logging needed for 2FA inconsistencies" u="1"/>
        <s v="0.Cancelled &gt; Backend Development | M | 01092 - Create Global searh context views for User and Customer profiles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0.Done &gt; QA | M | 00627 - QA for Search Implementation for Orders" u="1"/>
        <s v="0.Done &gt; Sub-Task | M | 00859 - Fix the advanced file store issue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0.Done &gt; QA | S | 01278 - QA for CSR should have access to limited control panel 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0.Done &gt; Feature Review | S | 02819 - Review of BOL and INVOICE Hyperlink fails to load PDF" u="1"/>
        <s v="0.Done &gt; Frontend Development | M | 02036 - Development for -  Report Page test- deleting reports in download folder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0.Done &gt; Feature Review | 00491 - Review of Our History &gt; Adjust padding in map for IPhone" u="1"/>
        <s v="0.Done &gt; Alpha Test | S | 02272 - Alpha for 305 (BDT) - Invoice Report- tablet and iphone additional columns selection issu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.Done &gt; Frontend Development | M | 01061 - Product Detail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0.Done &gt; Frontend Development | M | 02449 - Development for - No pagination on the Reports Download page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0.Done &gt; Backend Development | XS | 02967 - Add debug logging to capture SSRS response time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0.Cancelled &gt; Frontend Development | M | 01519 - Development for Descriptions are not showing 40 characters before ellipses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Sub-Task | M 00619 - Add Default Search Action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Alpha Test | XS | 00376 - Alpha for Reports Page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QA |  00354 - QA for Key Company Data" u="1"/>
        <s v="0.Cancelled &gt; QA | S | 02769 - QA for 386 (BDT) - Poly IBB On Hand Qty Incorrect" u="1"/>
        <s v="0.Done &gt; Frontend Development | M | 01816 - Change header color to white, change from mockup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0.Done &gt; Tech Planning | M | 02530 - Tech Planning for 375 (BDT) - Inventory Report - URL too long error " u="1"/>
        <s v="4.To Do &gt; QA | S 00242 - QA for Sustainability Overview" u="1"/>
        <s v="5.Open &gt; BALLPARK - UX | S 00000 - Sort Orders by Specific Fields" u="1"/>
        <s v="0.Done &gt; Frontend Development | M | 01453 - Development for - Allow Buyers to update display setting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0.Done &gt; QA | M | 00962 - QA for On-Hand Inventory View" u="1"/>
        <s v="0.Cancelled &gt; QA | 01727 - QA for Requirement changes for Reports" u="1"/>
        <s v="5.Open &gt; BALLPARK - Developer Support | S 00000 - Search Customer Profiles" u="1"/>
        <s v="5.Open &gt; BALLPARK - Feature Planning |  00000 - Populate Customer Profiles" u="1"/>
        <s v="0.Cancelled &gt; Sub-Task | 00131 - Final Approval of the Item Detail Page for IBB data fields" u="1"/>
        <s v="0.Done &gt; QA | S | 02673 - QA for 388 (BDT) - Inventory Pg Standard Pallet Qty Rounding Issue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0.Done &gt; Frontend Development | M | 01694 - Footer Content" u="1"/>
        <s v="0.Done &gt; QA | M | 01723 - QA for Update the Footer Content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Alpha Test | 01959 - Alpha for Update search criteria on Release Landing Page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QA | 01225 - QA for User Customer Name (Employer) is incorrect" u="1"/>
        <s v="0.Done &gt; Frontend Development | M 01055 - Updates to Bemis Portal Header " u="1"/>
        <s v="4.To Do &gt; S | BALLPARK - Subtask | 00000 - Research changing background for web content editor" u="1"/>
        <s v="0.Done &gt; QA | S | 01958 - QA for Keep CSR on Control Panel View when navigating to customer sites  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0.Cancelled &gt; Backend Development | M | 00233 - Calculation on landing page" u="1"/>
        <s v="5.Open &gt; Frontend Development | XS 00254 - Add behavior to concrete incubator link" u="1"/>
        <s v="0.Done &gt; Sub-Task | M 00624 - Provide Customer and User data for initial migration." u="1"/>
        <s v="0.Done &gt; Backend Development | L | 00587 - Implement multi faceted search for orders" u="1"/>
        <s v="0.Done &gt; Feature Review | S | 02177 - Review of Duplicate Entry Exception for Orders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Frontend Development | M | 00865 - Update Date format display on all pages to be MM/DD/YY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.Cancelled &gt; Backend Development | S | 00547 - Customer Profile Model Refactoring" u="1"/>
        <s v="06.Open &gt; Frontend Development | 00426 - Add UI support for linking Number Quantity to Inventory Page" u="1"/>
        <s v="0.Done &gt; Alpha Test | 01593 - Alpha for Disabled User shows up in Members section on company profile page" u="1"/>
        <s v="5.Open &gt; QA | M 01175 - QA for Footer" u="1"/>
        <s v="0.Done &gt; Alpha Test |  00312 - Alpha for White spaces above images in story pages template 2" u="1"/>
        <s v="0.Done &gt; Frontend Development | S | 03030 - Development for - Date Range on Release and Shipment History Report - all systems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0.Done &gt; QA |  01136 - QA for Checkboxes for Locations in filter do not show " u="1"/>
        <s v="0.Done &gt; QA | S 02064 - QA for 218 (BDT) Theme My Company Locations Font Color" u="1"/>
        <s v="0.Done &gt; QA | S | 02659 - QA for 325 (BDT) - report preview and generate report issue- mobile devices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QA | M | 00742 - QA for Browse Customer Profile" u="1"/>
        <s v="0.Done &gt; Feature Review | S 00404 - Review of Add Basic auth for QA environment" u="1"/>
        <s v="0.Done &gt; Alpha Test | XS | 02106 - Alpha for 275 (BDT) - Order Pg Sort Functionality" u="1"/>
        <s v="0.Done &gt; Feature Review | S | 02268 - Review of Pull Shipment Order Information from Delivery Service" u="1"/>
        <s v="0.Done &gt; Alpha Test | S | 02778 - Alpha for Bemis User Agreement is not displaying on first time log in  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01284 - Alpha for Product Description displaying incorrectly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0.Done &gt; Alpha Test | XS | 00268 - Alpha for Building Solution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0.Done &gt; Backend Development | M | 00685 - Move listeners out of CustomerMigration and to Customer module" u="1"/>
        <s v="5.Open &gt; BALLPARK - Developer Support |  00000 - BALLPARK - Developer Support Feature |  00514 - Release Report" u="1"/>
        <s v="0.Done &gt; Alpha Test | XS | 00918 - Alpha for Increase size limit for profile picture" u="1"/>
        <s v="0.Done &gt; Alpha Test | 01469 - Alpha for Create Page for CSRs to View Customer Locations " u="1"/>
        <s v="5.Open &gt; BALLPARK - Developer Support | S 00000 - Release Search" u="1"/>
        <s v="5.Open &gt; BALLPARK - Feature Planning | XS 00000 - Release Search" u="1"/>
        <s v="0.Done &gt; QA | S | 02985 - QA for BIN Doc Service Test Invoice URL Parameters" u="1"/>
        <s v="0.Done &gt; QA | S 01637 - QA for Customer Site Template was not updated correctly" u="1"/>
        <s v="0.Cancelled &gt; Alpha Test | 01725 - Alpha for Requirement changes for Reports" u="1"/>
        <s v="0.Done &gt; QA | S | 01912 - QA for Refactor Inventory Sync/WS Classes for data refresh calls.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Frontend Development | XS | 00398 - Life at Cemex" u="1"/>
        <s v="0.Done &gt; Feature Review | S | 00037 - Review of Required Field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0.Done &gt; Sub-Task | M | 00086 - Provide style guide" u="1"/>
        <s v="0.Done &gt; Feature Review | 00654 - Review of Gradle task distBundleZip does not build/deploy themes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0.Done &gt; QA | S | 01909 - QA for 202 (BDT) Remove the optional column order up and down arrows from 2 reports" u="1"/>
        <s v="0.Done &gt; Feature Review | 01329 - Review of The ... next to the Bemis Order number does not expand to show the full line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Alpha Test | S | 02248 - Alpha for 214 (BDT) - Theme test- Font spacing incorrect" u="1"/>
        <s v="0.Done &gt; Feature Review |  00877 - Review of Arrow Font Size on Releases Page is too small" u="1"/>
        <s v="0.Done &gt; Feature Review | 01503 - Review of Bemis Logo displayed on Bemis' QA is incorrect" u="1"/>
        <s v="0.Done &gt; QA | S | 02412 - QA for 290 (BDT) - Release Pg Ship To Name and Address incorrect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0.Done &gt; Tech Planning | S | 02802 - Tech planning - DS Module Order Execution" u="1"/>
        <s v="0.Done &gt; QA | S | 02765 - QA for 389 (BDT) - CSR AD group users are not set up properly" u="1"/>
        <s v="0.Done &gt; QA | S | 01395 - QA for Do not display Schedule Lines when confirmedQty = 0 on Orders Landing  Page" u="1"/>
        <s v="0.Done &gt; Tech Planning | S | 01556 - Analysis" u="1"/>
        <s v="0.Done &gt; Tech Planning | S | 01569 - Analysis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0.Done &gt; Frontend Development | M | 01144 - Remove cookie statement from login flow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0.Done &gt; Sub-Task | M | 01845 - Fix automatic loading of ldap configs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Bug | M | 01044 - Alpha Bug - Edit User Information Links Not Functioning.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QA | S | 00625 - QA for Orders Landing Page" u="1"/>
        <s v="0.Done &gt; Frontend Development | M 02382 - Add module for CSS control panel" u="1"/>
        <s v="0.Done &gt; Feature Review | S | 02852 - Review of Add a test user to the deployment scripts" u="1"/>
        <s v="0.Done &gt; Feature Review | S | 02974 - Review of Remove test users from deployment scripts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0.Done &gt; QA | 00781 - QA for Orders - Move view details link below order Date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0.Done &gt; Frontend Development | M | 02238 - Development for - The quotes around &quot;N/A&quot; need to be removed" u="1"/>
        <s v="3.Doing &gt; Tech Planning | M | 00072 - Discuss UI Architecture" u="1"/>
        <s v="0.Done &gt; Frontend Development | S | 02835 - Development for - Typo in reset password page" u="1"/>
        <s v="0.Done &gt; Alpha Test | S | 02969 - Alpha for 482 BDT - Optimizing report performance to 4 sec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0.Done &gt; Feature Review | S | 02920 - Review of Premium Waters Index Issue" u="1"/>
        <s v="4.To Do &gt; XS | BALLPARK - Developer Support | 00000 - Batch details in on-hand inventory" u="1"/>
        <s v="0.Done &gt; Backend Development | M | 00798 - Generate the HTML preview for one of the reports" u="1"/>
        <s v="4.To Do &gt; Feature Review |  00622 - Review of Customer Site Template should have 'template' in name" u="1"/>
        <s v="0.Done &gt; Feature Review | 01734 - Review of BIT-159 Create Access Path for CSRs to Customer and User Profiles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0.Done &gt; Sub-Task | M | 02189 - Enable JMX in JVM Options" u="1"/>
        <s v="0.Done &gt; QA | S | 02895 - QA for User Profile dropdown is wrapping " u="1"/>
        <s v="4.To Do &gt; Frontend Development | M 00889 - Update logic for User Profile to pull correct field." u="1"/>
        <s v="0.Cancelled &gt; Frontend Development | M | 01522 - Development for Cust Item Font color on Item detail view is incorrect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0.Done &gt; Tech Planning | M | 00461 - Coordinate UI integration with backend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QA | S | 02406 - QA for 260 (BDT) - Orders page- tablet view change page orientation from portrait to landscape" u="1"/>
        <s v="0.Done &gt; Feature Review |  | 00387 - Review of Become a supplier" u="1"/>
        <s v="0.Done &gt; QA | 01368 - QA for Shipment Card Item Detail Box Scrolling Ba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Alpha Test | 00659 - Alpha for Two Factor Authentication - Verification Code Error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4.To Do &gt; M | BALLPARK - Development |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eature Review | S | 02252 - Review of 308 (BDT) - Orders page- iphone words in view detail spilling below allotted space" u="1"/>
        <s v="0.Done &gt; Frontend Development | M 02191 - Development for - Orders page- iphone words in view detail spilling below allotted space" u="1"/>
        <s v="0.Done &gt; Tech Planning | M | 00553 - User Profile tech planning" u="1"/>
        <s v="0.Done &gt; Alpha Test | S | 02437 - Alpha for Remove space from DL file names" u="1"/>
        <s v="0.Done &gt; Feature Review | 01630 - Review of BIT-107 Order Report URL too long " u="1"/>
        <s v="0.Done &gt; Alpha Test | S | 00079 - Alpha for Place remaining Webcontents on Homepage" u="1"/>
        <s v="0.Done &gt; Feature Review | 00090 - Review of Place remaining Webcontents on Homepage" u="1"/>
        <s v="0.Done &gt; Feature Review | 01196 - Review of Entries on the Release Page are not displaying " u="1"/>
        <s v="0.Done &gt; QA | S | 02730 - QA for 332 (BDT) - Schedule Line View Details Link Missing for some records" u="1"/>
        <s v="0.Done &gt; Alpha Test | XS 00984 - Alpha for Update Customer logo" u="1"/>
        <s v="0.Done &gt; Task |  | 00031 - BEMISCP-11 Corp security - IT security rules" u="1"/>
        <s v="0.Done &gt; Backend Development | S | 01733 - Change BoL URL creation logic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0.Done &gt; Backend Development | M | 00837 - Fix 2FA redirect" u="1"/>
        <s v="4.To Do &gt; Alpha Test | S | 00084 - Alpha for Capture user info" u="1"/>
        <s v="0.Done &gt; Feature Review | S | 00125 - Review of Capture learning events" u="1"/>
        <s v="0.Done &gt; Feature Review | S 02507 - Review of 331 (BDT) Time Zone Clarification" u="1"/>
        <s v="0.Done &gt; Feature Review | S | 02443 - Review of 284 (BDT) - Scheduled Releases Sub-Pg cards missing 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0.Done &gt; Backend Development | S | 01547 - Evaluate &amp; fix wrong calculation (for AGE) in some Inventory records" u="1"/>
        <s v="0.Done &gt; Alpha Test | S | 02740 - Alpha for 402 (BDT) - Data Sync process does not clear the &quot;lastErrorMessage&quot; col. when sync is successful" u="1"/>
        <s v="4.To Do &gt; QA | M 01613 - QA for Customer Profile Format" u="1"/>
        <s v="0.Done &gt; Alpha Test | 00415 - Alpha for Careers &gt; Life at Cemex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00891 - Review of Logon with incorrect password doesn't fail immediately with 2FA enabled" u="1"/>
        <s v="0.Done &gt; Frontend Development | M | 00469 - Investors &gt; &quot;View all Report&quot; - Button should redirect to page &quot;Reports&quot;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0.Done &gt; Alpha Test | S | 02259 - Alpha for Zip code is missing from Inventory Layout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Backend Development | S | 00135 - Change Add Site Listener to update existing versions" u="1"/>
        <s v="0.Done &gt; QA |  00442 - QA for Related articles" u="1"/>
        <s v="3.Doing &gt; Sub-Task | M | 00063 - Set up Liferay CI" u="1"/>
        <s v="0.Cancelled &gt; Sub-Task | M | 02084 - One Click Install" u="1"/>
        <s v="0.Done &gt; QA | S 00368 - QA for Include videos on the full story page" u="1"/>
        <s v="0.Done &gt; Sub-Task |  00244 - Investigate more into background task issue" u="1"/>
        <s v="0.Done &gt; Feature Review | 01934 - Review of Import Users and Groups from AD" u="1"/>
        <s v="0.Done &gt; QA | S | 02399 - QA for SSRS connection settings are not set during deployment 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Alpha Test | XS | 00912 - Alpha for Location selection persists between logout and login" u="1"/>
        <s v="0.Done &gt; Feature Review | S | 02973 - Review of BDT 483- Forgot Password error message" u="1"/>
        <s v="0.Done &gt; Task |  | 00069 - BEMISCP-11 CSR notifications" u="1"/>
        <s v="4.To Do &gt; BALLPARK - UX | XS 00000 - Buyer View of Customer Profile" u="1"/>
        <s v="0.Done &gt; Alpha Test | S | 02627 - Alpha for Enable 2FA &quot;Hard Switch&quot; in properties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eature Review | S | 02314 - Review of 272 (BDT) - User Profile- Buyer missing Job Title" u="1"/>
        <s v="0.Done &gt; Frontend Development | M 02035 - Development for - User Profile- Buyer missing Job Title" u="1"/>
        <s v="0.Done &gt; Frontend Development | S | 00417 - Must not change the menu on reload" u="1"/>
        <s v="0.Done &gt; Alpha Test | S 01114 - Alpha for Spacing is incorrect across all pages" u="1"/>
        <s v="0.Done &gt; QA | M | 01104 - QA for Left Navigation Expand / Collapse on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QA | S | 02866 - QA for ID 4191/4190 Update the CSR permissions to be organization based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0.Done &gt; QA | 01542 - QA for Welcome Name Banner" u="1"/>
        <s v="0.Done &gt; Alpha Test | S | 02576 - Alpha for Change Requested Date Logic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rontend Development | S | 00703 - Release Details UI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QA | S | 01631 - QA for BIT-107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Cancelled &gt; Alpha Test | S | 02767 - Alpha for 386 (BDT) - Poly IBB On Hand Qty Incorrect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Alpha Test | XS | 02285 - Alpha for Switch to SOAP call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0.Done &gt; QA | 00338 - QA for Adjust company profile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Alpha Test | S | 02267 - Alpha for Pull Shipment Order Information from Delivery Service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Frontend Development | M | 02100 - Development for - Release Pg Scheduled Release Qty UoM missing" u="1"/>
        <s v="0.Done &gt; Sub-Task | M | 00059 - Scrum master - December 2016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Cancelled &gt; Alpha Bug | S | 00789 - Pallet field is not showing up correctly" u="1"/>
        <s v="0.Done &gt; Feature Review |  | 01537 - Review of Time, status and report freezes" u="1"/>
        <s v="0.Done &gt; Alpha Test | S | 02490 - Alpha for 298 (BDT) - Releases - subpage- tablet view error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S | 02261 - Alpha for 286 (BDT) - Release Pg Scheduled Release Qty UoM missing" u="1"/>
        <s v="0.Done &gt; Tech Planning | S | 02777 - Tech Planning for Udate the CSR Permissions to be organization based" u="1"/>
        <s v="0.Done &gt; Alpha Test |  01468 - Alpha for On Hand Inventory Details shows a Total Qty but there are no details " u="1"/>
        <s v="0.Done &gt; Feature Review | 00847 - Review of When an order is deleted, the associated AssetEntries are not removed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0.Done &gt; Alpha Test | S | 02604 - Alpha for Improve data display on all pages " u="1"/>
        <s v="3.Doing &gt; Tech Planning | 00437 - Analysis and design for Customer Profile WS Module" u="1"/>
        <s v="0.Done &gt; Alpha Test |  | 01992 - Alpha for Login in container errors block login input" u="1"/>
        <s v="0.Done &gt; Tech Planning | S | 02785 - 416 (BDT) - Evaluate Order Pg Shipment Qty Missing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0.Done &gt; QA | S | 03126 - QA for ORM exceptions for salesOrder data sync " u="1"/>
        <s v="0.Done &gt; Feature Review | S | 02515 - Review of Remove space from DL file names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01402 - QA for Missing fields on Delivery stubs" u="1"/>
        <s v="0.Done &gt; Alpha Test | S | 02956 - Alpha for Documents page- title running off of screen box" u="1"/>
        <s v="0.Done &gt; Feature Review | 01385 - Review of Report Landing Page- Open Order Status Report- remove parameters from selection screen" u="1"/>
        <s v="0.Done &gt; Feature Review | XS | 02199 - Review of 247 (BDT) - Inventory Delete Functionality - Old Inventory data showing on Screen" u="1"/>
        <s v="0.Done &gt; QA |  00094 - QA for Country Selection content" u="1"/>
        <s v="0.Done &gt; Alpha Test | S 00321 - Alpha for Stock ticker portlet" u="1"/>
        <s v="0.Done &gt; Backend Development | M | 02459 - Apply shipto logic changes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QA | S | 01388 - QA for Report Landing Page- Inventory Detail Report" u="1"/>
        <s v="0.Done &gt; Backend Development | S | 00102 - Dates fields should be saved in UTC" u="1"/>
        <s v="0.Done &gt; Alpha Test | S 01633 - Alpha for BIT-95 All reports from the Reports Landing Page" u="1"/>
        <s v="0.Done &gt; Alpha Test | XS | 01146 - Alpha for Add content for Portal dashboard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QA | M | 03078 - QA for Source System Deletes - CR50 and CR51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Cancelled &gt; Alpha Test | S | 02421 - Alpha for Search box in Ship To Filter is broken" u="1"/>
        <s v="0.Done &gt; Backend Development | XS | 00051 - Add &quot;Liferay&quot; to Celsus source system database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Tech Planning | M | 02182 - Tech Planning for 284 (BDT) - Scheduled Releases Sub-Pg cards missing" u="1"/>
        <s v="0.Done &gt; Alpha Test | 01638 - Alpha for User Agreement Link " u="1"/>
        <s v="0.Done &gt; Backend Development | S 02888 - Fix User navigation " u="1"/>
        <s v="5.Open &gt; BALLPARK - Tech Planning |  00000 - User Profile Dropdown" u="1"/>
        <s v="0.Done &gt; Backend Development | S | 01572 - Review exception handling" u="1"/>
        <s v="0.Done &gt; Backend Development | S | 01573 - Review exception handling" u="1"/>
        <s v="0.Done &gt; Feature Review | S | 00993 - Review of List Releases of specifc Order" u="1"/>
        <s v="4.To Do &gt; S | BALLPARK - Subtask | 00000 - BEMISCP-11 Entitlements - Proc Mgr - Negotiations - CRM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0.Done &gt; QA | S | 01504 - QA for Bemis Logo displayed on Bemis' QA is incorrect" u="1"/>
        <s v="0.Done &gt; QA | S | 02250 - QA for 214 (BDT) - Theme test- Font spacing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0.Done &gt; Feature Review | 00009 - Review of Hierarchical Class of Service (performance)" u="1"/>
        <s v="5.Open &gt; BALLPARK - Feature Planning |  00000 - BALLPARK - Feature Planning Feature |  00297 - Browser compatibility" u="1"/>
        <s v="0.Done &gt; QA | M | 00546 - QA for Two Factor Authentication " u="1"/>
        <s v="0.Done &gt; Backend Development | M | 02360 - Shipment Sub-page in descending order by date" u="1"/>
        <s v="0.Done &gt; Feature Review |  | 01387 - Review of Report Landing Page- Inventory Detail Report" u="1"/>
        <s v="0.Cancelled &gt; Alpha Test | S | 02650 - Alpha for 336 (BDT) - CSR logged in first time; the site showing on her home page was jelsert." u="1"/>
        <s v="0.Done &gt; QA | S | 02066 - QA for Login in container errors block login input" u="1"/>
        <s v="0.Done &gt; Feature Review |  01376 - Review of All Reports- Default Column Fields " u="1"/>
        <s v="4.To Do &gt; BALLPARK - Tech Planning | M 00000 - Co-Packer - Role by Ship To" u="1"/>
        <s v="4.To Do &gt; L | BALLPARK - Development | 00000 - Co-Packer - Role by Ship To" u="1"/>
        <s v="0.Done &gt; Backend Development | S | 00797 - Implement Configure Report screen for Generating Report" u="1"/>
        <s v="0.Done &gt; Backend Development | S | 00796 - Create lifecycle to import the report definitions on activation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0.Done &gt; Alpha Test | S | 00035 - Alpha for Place webcontent in the grid acording to wireframe" u="1"/>
        <s v="0.Done &gt; Feature Review | 00084 - Review of Place webcontent in the grid acording to wireframe" u="1"/>
        <s v="0.Done &gt; Frontend Development | M | 01975 - Development for - Login in container errors block login input" u="1"/>
        <s v="5.Open &gt; Feature Planning | 00456 XS - Review structure changes" u="1"/>
        <s v="5.Open &gt; Feature Planning | XS 00456 - Review structure changes" u="1"/>
        <s v="0.Done &gt; QA | S | 01377 - QA for All Reports- Default Column Fields 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0.Done &gt; QA | 00134 - QA for Ajustments in full stories layout" u="1"/>
        <s v="5.Open &gt; BALLPARK - Feature Planning |  00000 - Left Navigation Expand / Collapse on all pages" u="1"/>
        <s v="0.Done &gt; QA | 00094 - QA for Country Selection content" u="1"/>
        <s v="0.Done &gt; QA | 00382 - QA for Break page buttons evenly, centered" u="1"/>
        <s v="0.Done &gt; Feature Review | 01401 - Review of Missing fields on Delivery stubs" u="1"/>
        <s v="4.To Do &gt; M | BALLPARK - Subtask | 00000 - As a buyer, I can navigate to the Product spec detail from the Product landing page, so that I can see the specific details of an item" u="1"/>
        <s v="0.Done &gt; Sub-Task | 00014 - BIN shipping table" u="1"/>
        <s v="0.Done &gt; Alpha Test | S | 00927 - Alpha for Shipment updates from IBB" u="1"/>
        <s v="0.Done &gt; Feature Review |  00958 - Review of Release updates from IBB" u="1"/>
        <s v="0.Done &gt; Feature Review | XS 01013 - Review of Order updates from IBB" u="1"/>
        <s v="0.Done &gt; Alpha Test | S | 00094 - Alpha for Enhanced Group REST Service" u="1"/>
        <s v="0.Done &gt; Alpha Test | S 00078 - Alpha for Carousel with three images and timer" u="1"/>
        <s v="0.Done &gt; Frontend Development | M 00041 - Carousel with three images and timer" u="1"/>
        <s v="0.Done &gt; Feature Review | 01767 - Review of Update the report that is called from the Open Order Landing Page" u="1"/>
        <s v="0.Done &gt; Alpha Test | S 00842 - Alpha for When an order is deleted, the associated AssetEntries are not removed" u="1"/>
        <s v="06.Open &gt; Pull Request Review | 00405 - Code review for SSRS POC" u="1"/>
        <s v="0.Done &gt; Frontend Development | M | 01067 - Update Age logic display " u="1"/>
        <s v="3.Doing &gt; Sub-Task | S 00219 - Change service to have a composite primary key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Sub-Task | 00105 - Final Approval of the Item Detail Page Wireframe" u="1"/>
        <s v="0.Done &gt; Backend Development | S 01050 - Convert FileUploader into Control Panel portlet" u="1"/>
        <s v="0.Done &gt; Frontend Development | M | 01327 - Development for - Padding issues with left nav menu" u="1"/>
        <s v="0.Done &gt; Alpha Test | S | 02602 - Alpha for 324 (BDT) - Inventory report- mobile devices hyperlinks in reports" u="1"/>
        <s v="4.To Do &gt; BALLPARK - Alpha Test | XS 00000 - Reports Page" u="1"/>
        <s v="4.To Do &gt; BALLPARK - Development | M 00000 - Reports Page" u="1"/>
        <s v="0.Done &gt; Feature Planning | S | 00009 - Version - Feature Planning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0.Done &gt; Feature Review | 01117 - Review of Browser compatibility" u="1"/>
        <s v="0.Done &gt; Alpha Test | S | 02435 - Alpha for    Documents- CSR access to sites  " u="1"/>
        <s v="5.Open &gt; Ballpark - Dummy Feature | S | 00000 - Tools - Dashboard" u="1"/>
        <s v="0.Done &gt; Feature Review | S | 01951 - Review of On-Hand Inventory View for a specific item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0.Done &gt; Sub-Task | S | 00032 - Automation transition &quot;Open&quot; to &quot;To Do&quot; of parent issue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rontend Development | M | 00493 - Customer Profile - Frontend" u="1"/>
        <s v="0.Done &gt; Feature Review | S | 02729 - Review of 332 (BDT) - Schedule Line View Details Link Missing for some records" u="1"/>
        <s v="0.Done &gt; Feature Review | S | 00106 - Review of Add version" u="1"/>
        <s v="0.Done &gt; Alpha Test | XS | 00116 - Alpha for Full story version 4" u="1"/>
        <s v="0.Done &gt; Feature Review |  00125 - Review of Full story version 4" u="1"/>
        <s v="0.Done &gt; Feature Review | 00493 - Review of Adjust layout of stock ticker in different screen sizes" u="1"/>
        <s v="0.Done &gt; Frontend Development | S | 00380 - Adjust layout of stock ticker in different screen sizes" u="1"/>
        <s v="0.Done &gt; Alpha Bug | M | 02046 - Ellipsis still showing as light blue" u="1"/>
        <s v="0.Done &gt; Feature Review | 00132 - Review of Ajustments in full stories layout" u="1"/>
        <s v="5.Open &gt; BALLPARK - Feature Planning |  00000 - Setup Bemis Development Infrastructure" u="1"/>
        <s v="5.Open &gt; BALLPARK - Feature Review |  00000 - Setup Liferay Development Infrastructure" u="1"/>
        <s v="0.Done &gt; QA | 01596 - QA for Disabled User shows up in Members section on company profile pag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Alpha Test | 01346 - Alpha for User agreement - BNA" u="1"/>
        <s v="0.Done &gt; Feature Planning | 00157 M - Customer Hierarchy Updates" u="1"/>
        <s v="0.Done &gt; Feature Planning | M 00157 - Customer Hierarchy Updates" u="1"/>
        <s v="0.Done &gt; Frontend Development | M | 02637 - UX of tablet is off from mockups" u="1"/>
        <s v="0.Done &gt; Alpha Test | XS | 00310 - Alpha for Include videos on the full story page" u="1"/>
        <s v="0.Done &gt; Feature Review |  00367 - Review of Include videos on the full story page" u="1"/>
        <s v="0.Done &gt; Frontend Development | XS | 00252 - Include videos on the full story page" u="1"/>
        <s v="0.Done &gt; Frontend Development | M 01078 - Update fields on Orders to display decimals " u="1"/>
        <s v="0.Done &gt; QA | S | 01133 - QA for Update On Hand Inv data fields to allow for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Tech Planning | M | 02233 - Tech Planning for 291 (BDT) - Release Pg Release PO incorrect" u="1"/>
        <s v="0.Done &gt; Feature Review |  | 01617 - Review of Wording on Dynamic Reports preview page needs to be changed to improve usability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0.Done &gt; Backend Development | M | 01790 - Create Handling Unit Report Definition" u="1"/>
        <s v="0.Done &gt; Backend Development | 00012 - Create scripts to perform Taskboard configurations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5.Open &gt; Sub-Task |  00103 - Final Approval of the Products Landing Page Visual Mockup" u="1"/>
        <s v="5.Open &gt; Sub-Task | 00103  - Final Approval of the Products Landing Page Visual Mockup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0.Done &gt; Feature Review |  01501 - Review of Cancel button on Locations filter does not work " u="1"/>
        <s v="0.Cancelled &gt; Alpha Bug | M 01681 - Missing link for CSR to edit user profile" u="1"/>
        <s v="0.Done &gt; QA | S | 02404 - QA for 318 (BDT) - Shipment Sub Page ship date view in ascending order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0.Done &gt; Backend Development | S | 00046 - Add expiration date - Backend Dev" u="1"/>
        <s v="0.Done &gt; QA | S | 02924 - QA for (BDT 467) - Releases and Shipments do not display for new customer setup 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Alpha Test | S 00724 - Alpha for Race condition in DataSyncEngineImpl" u="1"/>
        <s v="0.Done &gt; Backend Development | XS | 00803 - Update mock-server with latest data from IBB" u="1"/>
        <s v="0.Done &gt; Feature Review | 01617 - Review of Wording on Dynamic Reports preview page needs to be changed to improve usability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Backend Development | M | 02389 - Fix Duplicate Order Index for Shipment data sync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0.Done &gt; QA | S | 02367 - QA for IBB Data Sync Performance " u="1"/>
        <s v="0.Done &gt; Alpha Test | M | 00728 - Alpha for Search on Shipment" u="1"/>
        <s v="0.Done &gt; Feature Planning | S | 00497 - Discuss document migration with Bemis" u="1"/>
        <s v="0.Done &gt; Alpha Test | 00635 - Alpha for Orders - Move view details link below order Date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| 01699 - Add filter on Customer Location view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5.Open &gt; BALLPARK - Development | S 00000 - Footer" u="1"/>
        <s v="4.To Do &gt; QA | S 01506 - QA for Padding issues with left nav menu" u="1"/>
        <s v="0.Done &gt; Alpha Bug | M | 01520 - Cancel button only works in local" u="1"/>
        <s v="0.Done &gt; Alpha Test | S 02838 - Alpha for Typo in reset password page" u="1"/>
        <s v="0.Done &gt; QA | S | 03041 - QA for Failover Testing: 500 - Internal Server Error" u="1"/>
        <s v="0.Done &gt; QA | M | 00997 - QA from link Bemis logo " u="1"/>
        <s v="0.Done &gt; QA | S | 01374 - QA for SSRS integration config had wrong password for QA" u="1"/>
        <s v="0.Done &gt; QA | 00835 - QA for Gradle task distBundleZip does not build/deploy themes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0.Done &gt; Backend Development | XS | 00933 - Integrate Report with Inventory detail page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Backend Development | S | 02888 - Fix User navigation " u="1"/>
        <s v="0.Done &gt; Frontend Development | S | 01578 - Create user-friendly error page" u="1"/>
        <s v="0.Done &gt; Feature Review | S | 02414 - Review of Scheduled Releases Sub-Page No Sort Order" u="1"/>
        <s v="0.Done &gt; Alpha Bug | XS | 00786 - Search with location does not work for shipments and releases" u="1"/>
        <s v="0.Done &gt; Backend Development | M | 00795 - Refactoring Search for Shipment ordered and releases" u="1"/>
        <s v="0.Done &gt; Feature Review |  | 02044 - Review of 214 (BDT)Theme test- excel logo wrong color and font spacing incorrect" u="1"/>
        <s v="0.Done &gt; QA | S | 01896 - QA for Shipments Cust PO" u="1"/>
        <s v="4.To Do &gt; BALLPARK - Tech Planning | S 00000 - Generate Shipping Reports" u="1"/>
        <s v="0.Done &gt; Feature Review | 01738 - Review of BIT-159 CSR- editing buyer profile" u="1"/>
        <s v="0.Done &gt; Feature Review | S | 00774 - Review of Buyer View of Customer Profile" u="1"/>
        <s v="0.Done &gt; Feature Review | S 02972 - Review of Documents page- title running off of screen box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Alpha Test | XS | 00275 - Alpha for Debt Information" u="1"/>
        <s v="0.Done &gt; Feature Review |  00276 - Review of Debt Information" u="1"/>
        <s v="0.Done &gt; Frontend Development | S | 00248 - Stock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0.Done &gt; Frontend Development | XS | 00529 - Investors &gt; Overview - Image on the square is breaking the layout on 15&quot; monitor when in spanish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0.Done &gt; Feature Review | 00587 - Review of Create microsite page for Switzerland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Done &gt; Tech Planning | S | 00556 - Design Shipment WS Module" u="1"/>
        <s v="0.Cancelled &gt; Sub-Task |  00152 - Approve customer hierarchy filter mockup" u="1"/>
        <s v="5.Open &gt; Tech Planning | M 01565 - Tech Planning for Remove Date limit on Orders Landing Page display" u="1"/>
        <s v="0.Done &gt; QA | 00435 - QA for Global Solutions" u="1"/>
        <s v="0.Done &gt; Alpha Test | 01601 - Alpha for CSR- editing buyer profile" u="1"/>
        <s v="0.Done &gt; Alpha Test | M | 00741 - Alpha to Browse Customer Profile" u="1"/>
        <s v="0.Done &gt; Alpha Test | M | 00748 - Alpha for View/Edit User Profile" u="1"/>
        <s v="5.Open &gt; BALLPARK - Feature Review |  00000 - Remove Top Bar for Regular User" u="1"/>
        <s v="4.To Do &gt; S | BALLPARK - Feature Review | 00000 - Buyer - Navigate to Order by PO page from Shipment Page" u="1"/>
        <s v="4.To Do &gt; S | BALLPARK - QA/UAT Support | 00000 - Buyer - Navigate to Order by PO page from Shipment Page" u="1"/>
        <s v="0.Done &gt; Feature Review | 00477 - Review of Investigate 413 Request Entity Too Large when uploading file &gt; 1MB" u="1"/>
        <s v="0.Cancelled &gt; Backend Development | S | 00042 - Create a configurable OSGI property to obtein API endpoint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0.Done &gt; QA | M | 00745 - QA for Buyer View of Customer Profil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0.Done &gt; Alpha Test | 01286 - Alpha for Optional fields not correctly formatted or are missing in open and closed order report" u="1"/>
        <s v="2.To Review &gt; Sub-Task | 00293 - Define Customer Hierarchy WADL" u="1"/>
        <s v="0.Cancelled &gt; Sub-Task | 00152 - Approve customer hierarchy filter mockup" u="1"/>
        <s v="0.Done &gt; QA | 01811 - QA for Duplicate fields displayed on the Completed Shipments tab" u="1"/>
        <s v="4.To Do &gt; M | BALLPARK - Alpha Test | 00000 - Hide Pricing Fields for Logistics, Co-Packer, and Quality roles" u="1"/>
        <s v="0.Done &gt; QA | S | 02796 - QA for 405 (BDT) - Inventory Update Issues" u="1"/>
        <s v="0.Done &gt; Tech Planning | S | 02800 - Investigate Inventory Qty UOM missing" u="1"/>
        <s v="0.Done &gt; Tech Planning | M | 01679 - Tech Planning - Data Sync Changes - Shipment" u="1"/>
        <s v="5.Open &gt; BALLPARK - Feature Planning |  00000 - Order Detail in Orders by Item View" u="1"/>
        <s v="0.Done &gt; Feature Review | 01936 - Review of Update default settings for locations filter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.Done &gt; Frontend Development | S | 00043 - Calculate &quot;Action Status&quot;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0.Done &gt; Feature Review | 01392 - Review of Add documents button is inside the footer" u="1"/>
        <s v="2.To Review &gt; Backend Development | S 00605 - Add IBB Security Authentication to Order WS" u="1"/>
        <s v="0.Done &gt; Feature Review | 01514 - Review of Customer Address does not display on Customer Profile" u="1"/>
        <s v="0.Done &gt; QA | S | 00968 - QA for Two Factor authentication configuration is in the wrong category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rontend Development | S | 00378 - Our History &gt; Configure map from tableau" u="1"/>
        <s v="0.Done &gt; Feature Review |  | 01949 - Review of Redesign for product description display" u="1"/>
        <s v="04.Doing &gt; Backend Development | 00516 - Update the Customer Profile Service to allow Profile Updates" u="1"/>
        <s v="0.Done &gt; Alpha Test | S | 02103 - Alpha for 277 (BDT) - On hand Inventory page- tablet- Batch # is hyperlinked" u="1"/>
        <s v="0.Done &gt; QA | S | 02077 - QA for 259 (BDT) - Orders Page- mobile view some customer PO numbers are hyperlinked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Backend Development | S | 02903 - Fix Releases/Shipments not being displayed for Kroger" u="1"/>
        <s v="0.Done &gt; Alpha Test | S 02383 - Alpha for SSRS connection settings are not set during deployment " u="1"/>
        <s v="0.Done &gt; Backend Development | S | 02897 - Always display BOL and Invoice links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S | 02063 - QA for Total On Hand Qty should include UOM  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| 02371 - Alpha for Multiple threads may cause NTLM errors in DataSync" u="1"/>
        <s v="0.Done &gt; Alpha Test | S 02427 - Alpha for 315 (BDT) - Hyperlinks not working on shipments page for Carrier" u="1"/>
        <s v="0.Done &gt; QA |  00388 - QA for Become a supplier" u="1"/>
        <s v="0.Done &gt; QA | M | 01105 - QA for Import User and Groups from AD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0.Done &gt; Alpha Bug | M | 01120 - CSR should not be able to edit their User Profile" u="1"/>
        <s v="0.Done &gt; QA | 01515 - QA for Customer Address does not display on Customer Profile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Alpha Bug | M | 01579 - Box needs to be a little larger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0.Done &gt; QA | S | 02814 - QA for 392 (BDT) - Inventory Pg Standard Pallet Qty and UoM missing" u="1"/>
        <s v="0.Cancelled &gt; Feature Review | M | 02034 - Review for217 (BDT) Theme- upload document screen- blue bar theme updates" u="1"/>
        <s v="0.Done &gt; Alpha Test | S | 02101 - Alpha for 209 (BDT) Report Page test- deleting reports in download folder" u="1"/>
        <s v="5.Open &gt; BALLPARK - Subtask | M 00000 - Manage Technical Debt" u="1"/>
        <s v="4.To Do &gt; BALLPARK - Development | S 00000 - Sustainability Overview" u="1"/>
        <s v="0.Done &gt; Alpha Test | M | 01095 - Alpha for Buyer - Reports Landing Page Bugs" u="1"/>
        <s v="4.To Do &gt; S | BALLPARK - Alpha Test | 00000 - Add pallet detail view in batch view." u="1"/>
        <s v="0.Done &gt; QA | S | 01322 - QA for Landing page redirection does not work when impersonating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Backend Development | M | 02460 - Make changes to the date parameters passed in for Release and Shipment Report" u="1"/>
        <s v="0.Done &gt; QA | S | 00970 - QA for UI Navigation bar" u="1"/>
        <s v="0.Done &gt; Feature Review |  | 00383 - Review of Reports Page" u="1"/>
        <s v="5.Open &gt; BALLPARK - Feature Review | M 00000 - REST service for Enhanced Groups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Sub-Task | 00129 - Final Approval of the Orders Landing Page for IBB data fields" u="1"/>
        <s v="0.Done &gt; Alpha Test | XS | 00313 - Alpha for Key Company Data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0.Done &gt; Tech Planning | M | 00429 - Discuss Overlap between Shipment &amp; Release" u="1"/>
        <s v="5.Open &gt; BALLPARK - Developer Support |  00000 - BALLPARK - Developer Support Task |  00057 - BEMISCP-11 Order Invoice release report" u="1"/>
        <s v="0.Done &gt; Sub-Task | M | 00268 - Define Order WADL/JSON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0.Done &gt; QA | 00483 - QA for Media &gt; Overview" u="1"/>
        <s v="0.Done &gt; Feature Review | 00819 - Review of IBB Request Log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01387 - Review of Report Landing Page- Inventory Detail Report" u="1"/>
        <s v="0.Done &gt; Feature Review |  01828 - Review of Customer Data Sync is checking wrong address for validity" u="1"/>
        <s v="0.Done &gt; Feature Review | S | 02892 - Review of 417 (BDT) - Consignment Overstated Shipped Qty on Orders Pg" u="1"/>
        <s v="0.Done &gt; Backend Development | M 01853 - Update User creation scripts" u="1"/>
        <s v="0.Done &gt; QA | S 02156 - QA for 297 (BDT) - On Hand Inventory page code error" u="1"/>
        <s v="0.Done &gt; Alpha Test | S | 02176 - Alpha for Duplicate Entry Exception for Orders" u="1"/>
        <s v="4.To Do &gt; QA | S 01431 - QA for Update default Sort Order on Shipments Landing Page " u="1"/>
        <s v="0.Done &gt; Alpha Test | XS | 00278 - Alpha for Services Page" u="1"/>
        <s v="0.Done &gt; Feature Review |  00370 - Review of Services Page" u="1"/>
        <s v="0.Done &gt; Alpha Test | S 00611 - Alpha for Remove Top Bar for Regular User" u="1"/>
        <s v="0.Cancelled &gt; Alpha Bug | M | 01730 - Order status dropdown is missing from the Open Closed Order Status Report 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0.Done &gt; QA | M | 00946 - QA for BoL and Invoice Links" u="1"/>
        <s v="0.Done &gt; QA | 00154 - QA for Adjust homepage layout in different screen resolutions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Alpha Test | 01887 - Alpha for Shipments Cust PO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0.Done &gt; Alpha Test | 00122 - Alpha for Story carrousel on homepage does not animate (zoom)" u="1"/>
        <s v="0.Done &gt; Feature Review | 00124 - Review of Story carrousel on homepage does not animate (zoom)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Alpha Test | 01457 - Alpha for Bemis Logo displayed on Bemis' QA is incorrect" u="1"/>
        <s v="0.Done &gt; Feature Review | 01197 - Review of User Customer Name (Employer) is incorrect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Alpha Test | S | 00085 - Alpha for Capture learning event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Feature Review | S | 02858 - Review of 410 (BDT) - Change the Discovery settings in elasticsearch.yml file to use host names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0.Done &gt; QA | 01231 - QA for Select All and Clear All links in Location filter do not work" u="1"/>
        <s v="0.Done &gt; Frontend Development | XS | 00551 - Building Solutions &gt; Pavements tab - Change color of the background to match images" u="1"/>
        <s v="0.Done &gt; Alpha Test | S | 02849 - Alpha for Add a test user to the deployment scripts" u="1"/>
        <s v="0.Done &gt; Alpha Test | S | 02930 - Alpha for Remove test users from deployment scripts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0.Done &gt; QA | S | 02315 - QA for 272 (BDT) - User Profile- Buyer missing Job Title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0.Done &gt; Backend Development | M | 01583 - Add support for optional columns parameter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.Done &gt; Feature Review | 00660 - Review of Two Factor Authentication - Verification Code Error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0.Done &gt; Alpha Test | 01129 - Alpha for Entries on the Release Page are not displaying " u="1"/>
        <s v="4.To Do &gt; S | BALLPARK - Alpha Test | 00000 - Update the order of report sections on the Reports Landing Page" u="1"/>
        <s v="0.Done &gt; QA | S | 02872 - QA for 410 (BDT) - Change the Discovery settings in elasticsearch.yml file to use host names" u="1"/>
        <s v="3.Doing &gt; Sub-Task | 00155 - As a developer, I can connect to SSRS passing input parameters to request a report and then display it in the portal, so that a report can be viewed in the portal (POC)" u="1"/>
        <s v="0.Done &gt; Alpha Test | S | 02966 - Alpha for BDT 483- Forgot Password error message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Alpha Test | 00880 - Alpha for Logon with incorrect password doesn't fail immediately with 2FA enabled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Alpha Test | M | 00936 - Alpha for Customer Org Hierarchy" u="1"/>
        <s v="0.Done &gt; Feature Review | 01931 - Review of Customer Org Hierarchy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0.Done &gt; QA | S | 02143 - QA for 213 (BDT) Theme- Assets that are light blue and should be dark blue -various portal pag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01659 - Alpha for BIT-159 Create Access Path for CSRs to Customer and User Profiles" u="1"/>
        <s v="0.Done &gt; Tech Planning | M | 02183 - Tech Planning for 269 (BDT) - Release page expanded card missing state zip country" u="1"/>
        <s v="0.Done &gt; Alpha Test | S 02748 - Alpha for JDBC Connection Exceptions in logs" u="1"/>
        <s v="5.Open &gt; BALLPARK - Feature Review |  00000 - BALLPARK - Feature Review Feature |  00088 - Customer Org Hierarchy" u="1"/>
        <s v="0.Done &gt; Alpha Test | 01482 - Alpha for Welcome Name Banner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Feature Review | 01768 - Review of Update the Footer Content " u="1"/>
        <s v="0.Done &gt; QA | S | 01961 - QA for Update search criteria on Release Landing Page 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0.Done &gt; Feature Review | 01159 - Review of Style and colors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0.Done &gt; Feature Review | S | 02411 - Review of 290 (BDT) - Release Pg Ship To Name and Address incorrect" u="1"/>
        <s v="0.Done &gt; Frontend Development | M | 00845 - Development for Arrow Font Size on Releases Page is too small" u="1"/>
        <s v="0.Done &gt; Tech Planning | S | 02264 - Tech Planning - 320 (BDT) - Shipment Pg Bemis Order#/Line# Incorrect" u="1"/>
        <s v="0.Done &gt; QA | S | 02658 - QA for 337 (BDT) - Impersonating user- report generation issue stops impersonation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0.Cancelled &gt; Backend Development | M | 01648 - Logging enhancements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0.Done &gt; Feature Review | S | 03062 - Review of Date Range on Release and Shipment History Report - all systems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0.Cancelled &gt; Backend Development | M | 00849 - Update Order DM and mappings" u="1"/>
        <s v="5.Open &gt; BALLPARK - Development |  00000 - BALLPARK - Development Task |  00064 - BEMISCP-11 CSR hierarchy" u="1"/>
        <s v="0.Done &gt; QA | 00959 - QA for Release updates from IBB" u="1"/>
        <s v="4.To Do &gt; Alpha Test |  00827 - Alpha for UI- Navigation bar" u="1"/>
        <s v="0.Done &gt; Frontend Development | M | 01462 - Development for - Bemis Logo Compression/Crowding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0.Done &gt; Frontend Development | M | 02382 - Add module for CSS control panel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Frontend Development | M | 00492 - Orders Landing Page - Frontend" u="1"/>
        <s v="0.Done &gt; Alpha Test |  | 01355 - Alpha for Report Landing Page- Inventory Detail Report" u="1"/>
        <s v="0.Done &gt; QA | S | 02247 - QA for 299 (BDT) - Scheduled Releases subpage- iphone layout error" u="1"/>
        <s v="5.Open &gt; BALLPARK - Feature Planning |  00000 - BALLPARK - Feature Planning Feature |  00219 - View customer site list" u="1"/>
        <s v="0.Done &gt; Alpha Test | S | 02251 - Alpha for 308 (BDT) - Orders page- iphone words in view detail spilling below allotted space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Sub-Task | M | 02265 - Sort by requestedMadDate in ascending order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0.Done &gt; Feature Review | S | 03077 - Review of Source System Deletes - CR50 and CR51" u="1"/>
        <s v="0.Done &gt; QA | S | 02079 - QA for 257 (BDT) - Orders page- mobile footer cutting off fields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Alpha Test | 01880 - Alpha for LDAP Configurations are not automatically imported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Alpha Test | 00612 - Alpha for Link from Bemis Logo" u="1"/>
        <s v="0.Done &gt; Sub-Task | 00132 - Shipment Landing Page Wireframe Review - IT" u="1"/>
        <s v="0.Done &gt; QA | S 02300 - QA for Search icon in ship to dropdown is off center" u="1"/>
        <s v="0.Done &gt; Backend Development | S | 03091 - Add web.server.display.node portal.property to QA and Prod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M | BALLPARK - Subtask | 00000 - Add link to View Orders in Product View for Specific Item" u="1"/>
        <s v="4.To Do &gt; Sub-Task | M 01481 - Create scripts for test cases" u="1"/>
        <s v="0.Done &gt; QA | S | 01500 - QA for Data Issue on Bemis QA Environment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0.Done &gt; Frontend Development | S | 00148 - Create micro site page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0.Cancelled &gt; Backend Development | M 01529 - Analysis and fix" u="1"/>
        <s v="0.Cancelled &gt; Backend Development | S 01550 - Analysis and fix" u="1"/>
        <s v="0.Done &gt; Frontend Development | M | 01058 - Orders Page - Mobile responsive design 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0.Done &gt; Feature Review | 01837 - Review of Fixes needed for View Details dropdown desktop and mobile views" u="1"/>
        <s v="0.Done &gt; Frontend Development | M | 01772 - Fixes needed for View Details dropdown desktop and mobile views" u="1"/>
        <s v="4.To Do &gt; S | BALLPARK - Alpha Test | 00000 - Control Panel -&gt; Configuration -&gt; System Settings is broken in QA" u="1"/>
        <s v="0.Done &gt; Feature Review | 01905 - Review of After update to global web content, customer site template does not import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0.Done &gt; Frontend Development | S | 00656 - Update the User Profile Page to allow CSRs to edit the fields.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| 02394 - Alpha for Scheduled Releases Sub-Page No Sort Order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0.Done &gt; QA | S | 01546 - QA for Release PO and Customer PO are wrapping on the same line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Backend Development | M | 00815 - Update SalesOrderResponse data and Order Model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0.Done &gt; QA | S | 01898 - QA for User Agreement link does not show content for Buyer or CSR roles" u="1"/>
        <s v="5.Open &gt; BALLPARK - Feature Planning | M | 00000 - Global search" u="1"/>
        <s v="5.Open &gt; BALLPARK - Feature Review |  00000 - BALLPARK - Feature Review Feature |  00156 - Create and assign customer Roles" u="1"/>
        <s v="0.Done &gt; Sub-Task | 00221 - Pull in data from Eurolandir XML" u="1"/>
        <s v="0.Done &gt; Alpha Test | 01568 - Alpha for Cards on Page incorrect" u="1"/>
        <s v="0.Done &gt; QA | S | 01735 - QA for BIT-46 Cards on Page incorrect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Cancelled &gt; Alpha Test | 01690 - Alpha for Add dependency in Theme for freemarker contributor" u="1"/>
        <s v="0.Done &gt; Tech Planning | M | 00910 - Tech Planning for footer " u="1"/>
        <s v="0.Done &gt; Alpha Test |  01407 - Alpha for Scheduled Releases Customer PO" u="1"/>
        <s v="0.Done &gt; Alpha Test | 01341 - Alpha for Add documents button is inside the footer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0.Done &gt; Frontend Development | S | 02829 - Update Customer List content to use new sorted parent list" u="1"/>
        <s v="5.Open &gt; BALLPARK - UX |  00000 - BALLPARK - UX Task |  00235 - IBB Request Log" u="1"/>
        <s v="5.Open &gt; Sub-Task |  | 00034 - 6.0 plugin + scripts (5/17/2013)" u="1"/>
        <s v="0.Done &gt; Feature Review | 01165 - Review of Carrier Link is not working 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0.Done &gt; Alpha Test | M | 00935 - Alpha for On-Hand Inventory View" u="1"/>
        <s v="0.Done &gt; QA | S | 01929 - QA for BIT-49 Ship To Filter Name &amp; Address Info Missing in Portal" u="1"/>
        <s v="0.Done &gt; Feature Review | S | 02972 - Review of Documents page- title running off of screen box" u="1"/>
        <s v="0.Done &gt; QA | 00838 - QA for Two Factor Authentication - Verification Code Error" u="1"/>
        <s v="0.Done &gt; Alpha Test |  | 01464 - Alpha for Cancel button on Locations filter does not cancel " u="1"/>
        <s v="0.Done &gt; Feature Review |  | 00628 - Review of Make sure cemex.com redirects to www.cemex.com" u="1"/>
        <s v="0.Done &gt; QA | S | 02321 - QA for 278 (BDT) - On-hand inventory page- iphone issue with footer" u="1"/>
        <s v="5.Open &gt; BALLPARK - Developer Support |  00000 - BALLPARK - Developer Support Task |  00478 - Clean up JSP for two-factor-auth-device-manager-web" u="1"/>
        <s v="0.Cancelled &gt; Sub-Task | M | 00304 - Auto-refresh price" u="1"/>
        <s v="05.To Do &gt; Backend Development | 00499 - Create service wrapper to add mock data" u="1"/>
        <s v="0.Done &gt; Backend Development | M 00649 - Implement mocking web service for SalesOrder API" u="1"/>
        <s v="0.Done &gt; Feature Review | S | 02312 - Review of Not all shipments are being synced from IBB" u="1"/>
        <s v="0.Done &gt; Feature Review |  | 00491 - Review of Our History &gt; Adjust padding in map for IPhone" u="1"/>
        <s v="0.Done &gt; Backend Development | S | 01678 - New Sort Functionality for Orders - Backend" u="1"/>
        <s v="0.Done &gt; Alpha Test | XS 00912 - Alpha for Location selection persists between logout and login" u="1"/>
        <s v="0.Done &gt; Alpha Bug | M | 02605 - Remove ellipsis from Orders sub-page views" u="1"/>
        <s v="4.To Do &gt; S | BALLPARK - Alpha Test | 00000 - 3 Marshal Deliveries not showing in Completed Shipments page 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0.Cancelled &gt; Alpha Test | S | 02067 - Alpha for 195 (BDT) Documents- unable to download; CSR and buyer view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0.Done &gt; Backend Development | XS | 00053 - Add property definition for Liferay version number in Celsus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0.Done &gt; Tech Planning | S | 02900 - Evaluate Releases and shipments not being displayed for Kroger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Sub-Task | M 00502 - Configure LCS" u="1"/>
        <s v="3.Doing &gt; Tech Planning | M 00553 - User Profile tech planning" u="1"/>
        <s v="0.Done &gt; Feature Review | 00518 - Review of Research &amp; Apply URL Rewrite for URL containing String .aspx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QA | S | 02933 - QA for Always display BOL and Invoice links" u="1"/>
        <s v="0.Done &gt; Feature Review | S 00093 - Review of Country Selection content" u="1"/>
        <s v="0.Done &gt; Feature Review | S | 03043 - Review of Deployment Documentation " u="1"/>
        <s v="4.To Do &gt; QA | S 02782 - QA for 375 (BDT) - Inventory Report - URL too long error " u="1"/>
        <s v="0.Done &gt; QA |  | 00494 - QA for Adjust layout of stock ticker in different screen sizes" u="1"/>
        <s v="0.Done &gt; QA | XS | 02440 - QA for 244 (BDT) - Order Pg Scheduled Releases/Available Qty Incorrect 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Done &gt; Backend Development | M | 00101 - Implement sorting" u="1"/>
        <s v="0.Cancelled &gt; QA | S 02769 - QA for 386 (BDT) - Poly IBB On Hand Qty Incorrect" u="1"/>
        <s v="0.Done &gt; Alpha Bug | S | 00095 - Site friendly URL: return absolute, not relative" u="1"/>
        <s v="0.Done &gt; Alpha Test | 00987 - Alpha for User Customer Name (Employer) is incorrect" u="1"/>
        <s v="0.Done &gt; Feature Review | S 02306 - Review of The quotes around &quot;N/A&quot; need to be removed" u="1"/>
        <s v="0.Done &gt; Frontend Development | M | 00488 - Update styles for all pages to reflect brand " u="1"/>
        <s v="0.Done &gt; Feature Review | 01111 - Review of Checkboxes for Locations in filter do not show " u="1"/>
        <s v="0.Done &gt; Alpha Test | 01706 - Alpha for Update the Footer Content " u="1"/>
        <s v="0.Done &gt; Sub-Task | M 01481 - Create initial infrastructure for perf test scripts" u="1"/>
        <s v="06.Open &gt; Backend Development | 00413 - Update Order Service to filter Orders by Location" u="1"/>
        <s v="0.Done &gt; Alpha Bug | S | 00640 - Missing content-type and request body for order-ws api call" u="1"/>
        <s v="0.Done &gt; Alpha Test | S | 02912 - Alpha for (BDT 467) - Releases and Shipments do not display for new customer setup " u="1"/>
        <s v="0.Done &gt; Frontend Development | S 00557 - Not found page" u="1"/>
        <s v="3.Doing &gt; Frontend Development | L | 00073 - Implement Theme POC" u="1"/>
        <s v="0.Done &gt; Frontend Development | M | 00389 - Orders Landing Page - UI" u="1"/>
        <s v="4.To Do &gt; Alpha Test |  00934 - Alpha for Import Users and Groups from AD" u="1"/>
        <s v="0.Done &gt; Tech Planning | M 00458 - Design interface with IBB Inventory API" u="1"/>
        <s v="0.Done &gt; Backend Development | S | 00524 - Open and Closed Order Status Report (on Orders Page) - Backend Dev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0.Done &gt; Backend Development | S | 01839 - Review releases creation and updating logic" u="1"/>
        <s v="0.Done &gt; Feature Review | 01332 - Review of Location and ShipTo filter dropdowns are missing a border in FF and IE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Alpha Test | S | 02891 - Alpha for 417 (BDT) - Consignment Overstated Shipped Qty on Orders Pg" u="1"/>
        <s v="0.Done &gt; Feature Review | 01957 - Review of Keep CSR on Control Panel View when navigating to customer sites  " u="1"/>
        <s v="0.Done &gt; Feature Review | S 01378 - Review of Report page- open and closed order report; parameters not expected" u="1"/>
        <s v="0.Done &gt; QA | 00342 - QA for Carousel for full story pages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QA | S | 02512 - QA for    Documents- CSR access to sites  " u="1"/>
        <s v="0.Done &gt; Alpha Test | 01774 - Alpha for Mobile Footer no longer displays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0.Done &gt; Backend Development | M | 01780 - Development for - After update to global web content, customer site template does not import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0.Done &gt; QA | S | 02873 - QA for 441(BDT) - Data Sync Module Execution 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0.Done &gt; QA | S | 01829 - QA for Customer Data Sync is checking wrong address for validity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Alpha Bug | M | 02081 - X in search bar only displays after you hit enter in the search box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0.Done &gt; Frontend Development | XS | 00473 - Investors &gt; Corporate Governance &gt; &quot;Cemex and the NYSE&quot; - Fix table layout" u="1"/>
        <s v="4.To Do &gt; Sub-Task | S 02877 - Performance enhancements in QA" u="1"/>
        <s v="0.Done &gt; Alpha Test | S 00198 - Alpha for Fix java script errors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00958 - Review of Release updates from IBB" u="1"/>
        <s v="0.Done &gt; Feature Review | S 01013 - Review of Order updates from IBB" u="1"/>
        <s v="0.Done &gt; QA | S 02068 - QA for 216 (BDT) Theme Generate Report link wrong color " u="1"/>
        <s v="0.Done &gt; Backend Development | M | 00594 - Implement proxy mechanism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0.Done &gt; Frontend Development | S | 00425 - Format the header of tables" u="1"/>
        <s v="0.Done &gt; Backend Development | M | 02226 - Backend for Shipment DM change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0.Done &gt; Frontend Development | S | 00047 - Create Asset Publishe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QA | 00200 - QA for Fix java script errors" u="1"/>
        <s v="0.Done &gt; QA | S | 01636 - QA for The Company logo will not populate on Welcome page" u="1"/>
        <s v="0.Done &gt; Alpha Test | S 01619 - Alpha for Sub-header font color on Reports Landing page are incorrect" u="1"/>
        <s v="0.Done &gt; Alpha Test | S | 02386 - Alpha for 290 (BDT) - Release Pg Ship To Name and Address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eature Review | 01230 - Review of Select All and Clear All links in Location filter do not work" u="1"/>
        <s v="0.Done &gt; Frontend Development | M 01492 - Development for cancel button on locations filter does not work" u="1"/>
        <s v="4.To Do &gt; S | BALLPARK - Planning | 00000 - Capture learning events" u="1"/>
        <s v="0.Done &gt; QA | S | 03019 - QA for 487 (BDT) - Issues with ship to filter" u="1"/>
        <s v="06.Open &gt; Frontend Development | 00462 - Create page to show Inventory View for Item" u="1"/>
        <s v="0.Done &gt; Feature Review |  | 00489 - Review of Homepage &gt; Change &quot;Media and Events&quot; section" u="1"/>
        <s v="0.Done &gt; Frontend Development | M | 02738 - Development for - Password Policy verbiage changes" u="1"/>
        <s v="0.Done &gt; UX | M | 00098 - Orders Landing Page - UX" u="1"/>
        <s v="3.Doing &gt; Backend Development | M 00713 - Data sync for Release" u="1"/>
        <s v="0.Done &gt; Frontend Development | M | 01465 - Development for Link Bemis/TheHub Logo back CSR Bemis Sit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Sub-Task | S | 00048 - Set up Liferay Dev Portal server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0.Done &gt; Frontend Development | S | 00494 - View Shipments - Frontend Updates" u="1"/>
        <s v="4.To Do &gt; Feature Review |  | 00601 - Review of Anchor tags not working for some pages" u="1"/>
        <s v="0.Done &gt; Backend Development | M | 01667 - Enable all locations as default setting when user logs in " u="1"/>
        <s v="4.To Do &gt; QA | S 01500 - QA for Data Issue on Bemis QA Environment" u="1"/>
        <s v="0.Done &gt; Backend Development | XS | 02709 - Change frequency of checks for template changes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0.Done &gt; Frontend Development | M | 01940 - Development for - 213 (BDT) Theme- Assets that are light blue and should be dark blue -various portal pages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01781 - Alpha for Fixes needed for View Details dropdown desktop and mobile views" u="1"/>
        <s v="0.Done &gt; Alpha Test |  00880 - Alpha for Logon with incorrect password doesn't fail immediately with 2FA enabled" u="1"/>
        <s v="0.Done &gt; Alpha Test | S | 02271 - Alpha for Not all shipments are being synced from IBB" u="1"/>
        <s v="0.Done &gt; Alpha Test | S | 02675 - Alpha for 264 (BDT) - Viewing documents on mobile device" u="1"/>
        <s v="5.Open &gt; Frontend Development | S 01677 - Update Order landing page styling after adding new sort functionality" u="1"/>
        <s v="0.Done &gt; Feature Review | 01394 - Review of Do not display Schedule Lines when confirmedQty = 0 on Orders Landing  Page" u="1"/>
        <s v="0.Done &gt; Feature Review | 01889 - Review of 202 (BDT) Remove the optional column order up and down arrows from 2 reports" u="1"/>
        <s v="5.Open &gt; BALLPARK - Feature Planning | S 00000 - WS Commons" u="1"/>
        <s v="0.Done &gt; Alpha Test | 00913 - Alpha for Release updates from IBB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Feature Review | S | 00937 - Review of Browse Customer Profiles" u="1"/>
        <s v="0.Done &gt; QA |  | 00344 - QA for Our history page without timeline section" u="1"/>
        <s v="0.Done &gt; Feature Planning | S | 00035 - Define REST API for Enhanced Group" u="1"/>
        <s v="0.Done &gt; Feature Review |  | 00132 - Review of Ajustments in full stories layout" u="1"/>
        <s v="0.Done &gt; Alpha Test |  | 00470 - Alpha for Our History &gt; Adjust padding in map for IPhone" u="1"/>
        <s v="0.Done &gt; Alpha Test | S | 02770 - Alpha for 237 (BDT) - Inventory Report - Excel will not generate in portal" u="1"/>
        <s v="0.Done &gt; QA | S | 02253 - QA for 308 (BDT) - Orders page- iphone words in view detail spilling below allotted spac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0.Done &gt; Frontend Development | S | 00421 - Have more than one recipient of the form based on a field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0.Done &gt; QA | S | 01884 - QA for LDAP Configurations are not automatically imported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| 00049 - Set up the filter for the asset publisher" u="1"/>
        <s v="0.Done &gt; Frontend Development | XS | 00553 - Media &gt; Change link color in all subpages to 628fb6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0.Done &gt; Alpha Test | S | 00067 - Alpha for Modern tile with &quot;MORE&quot; animation" u="1"/>
        <s v="0.Done &gt; Feature Review | 00086 - Review of Modern tile with &quot;MORE&quot; animation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0.Done &gt; Alpha Bug | M | 00878 - Alpha Bug - Time is showing up as part of date" u="1"/>
        <s v="5.Open &gt; BALLPARK - Alpha Test | S | 00000 - Failover Testing: 500 - Internal Server Error" u="1"/>
        <s v="5.Open &gt; BALLPARK - QA Support | S | 00000 - Failover Testing: 500 - Internal Server Error" u="1"/>
        <s v="0.Done &gt; Sub-Task | XS | 02940 - Update Auth and Import configs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5.Open &gt; Pull Request Review | 00417 - Code Review UI for filtering Orders by Location" u="1"/>
        <s v="5.Open &gt; BALLPARK - Tech Planning |  00000 - Link from Bemis Logo" u="1"/>
        <s v="4.To Do &gt; S | BALLPARK - Feature Review | 00000 - Add expiration date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0.Done &gt; Feature Review | S | 02126 - Review of 213 (BDT) Theme- Assets that are light blue and should be dark blue -various portal pages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065 - QA for 517 BDT - Ship To filters should be checked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eature Review | 00199 - Review of Fix java script errors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0.Done &gt; Backend Development | S | 02798 - Tech planning - Bemis TOS not showing up for new users" u="1"/>
        <s v="0.Done &gt; Frontend Development | M | 00466 - Suppliers &gt; Overview - Layout of squares break on 15&quot; monitor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0.Done &gt; QA | S 00779 - QA for Orders - Add &quot;cust&quot; before PO label" u="1"/>
        <s v="0.Done &gt; Feature Review | S | 02511 - Review of    Documents- CSR access to sites  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0.Done &gt; Alpha Test | S | 02840 - Alpha for Have LDAP and portal Password policy both enabled " u="1"/>
        <s v="0.Done &gt; Alpha Test | 01956 - Alpha for Keep CSR on Control Panel View when navigating to customer sites  " u="1"/>
        <s v="1.Reviewing &gt; Backend Development | S 00524 - Open and Closed Order Status Report (on Orders Page) - Backend Dev" u="1"/>
        <s v="0.Done &gt; Feature Review |  01392 - Review of Add documents button is inside the footer" u="1"/>
        <s v="0.Done &gt; Tech Planning | M | 01763 - Tech planning for Mobile Footer no longer displays" u="1"/>
        <s v="0.Done &gt; Frontend Development | M | 01792 - Development for - Document Preview does not work" u="1"/>
        <s v="0.Done &gt; QA | S 01231 - QA for Select All and Clear All links in Location filter do not work" u="1"/>
        <s v="0.Done &gt; Alpha Test | S | 02534 - Alpha for Add Google Analytics to the Customer Portal Sites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0.Done &gt; Backend Development | S | 03035 - Fix required and maxlength flags when editing report definitions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0.Done &gt; Alpha Test | 01890 - Alpha for Update Sales Order to take in different order status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0.Done &gt; Frontend Development | M | 00189 - Fix Java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0.Done &gt; QA | 01406 - QA for The root directory for Advanced File Store is not parsed correctly" u="1"/>
        <s v="0.Done &gt; QA | S | 02345 - QA for 196 (BDT) Documents- cannot change location filter and add files to folder " u="1"/>
        <s v="0.Done &gt; Feature Review | 00370 - Review of Services Page" u="1"/>
        <s v="0.Done &gt; Frontend Development | S | 00256 - Services Page" u="1"/>
        <s v="0.Done &gt; Sub-Task | S | 00062 - Set up search server for Liferay Dev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0.Done &gt; Alpha Test | 00459 - Alpha for Media &gt; Overview" u="1"/>
        <s v="0.Done &gt; Alpha Test | M | 00799 - Verify Report Generating flow" u="1"/>
        <s v="4.To Do &gt; QA | S 01532 - QA for Missing Address should be empty" u="1"/>
        <s v="4.To Do &gt; QA | S 01131 - QA for Update Releases data fields to allow for decimals " u="1"/>
        <s v="0.Done &gt; Alpha Bug | M | 01301 - Entering Date into field causes the preview screen to go blank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| 00571 - Add Order Qty breakdown view" u="1"/>
        <s v="0.Done &gt; Backend Development | M 00995 - Change no of max ShipTos in the ShipTo filter" u="1"/>
        <s v="0.Done &gt; Feature Review | S | 03013 - Review of 487 (BDT) - Issues with ship to filter" u="1"/>
        <s v="0.Done &gt; Frontend Development | S 02970 - Development for - Issues with ship to filter" u="1"/>
        <s v="0.Done &gt; Feature Review | 01507 - Review of Customer Site Template was not updated correctly" u="1"/>
        <s v="0.Done &gt; Feature Review | S 01795 - Review of Release Header fields do not display correctly" u="1"/>
        <s v="0.Done &gt; Alpha Test | S | 02201 - Alpha for Standard Pallet Qty should be N/A when batch line Pallet amount is N/A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0.Done &gt; Frontend Development | XS | 00467 - Investors &gt; Calendar - Change date format when in spanish" u="1"/>
        <s v="5.Open &gt; BALLPARK - Feature Review |  00000 - BALLPARK - Feature Review Feature |  00509 - Download Invoice and BoL " u="1"/>
        <s v="0.Done &gt; QA |  00287 - QA for Redirect Not Allowed" u="1"/>
        <s v="0.Done &gt; QA | S | 00779 - QA for Orders - Add &quot;cust&quot; before PO label" u="1"/>
        <s v="0.Done &gt; Alpha Bug | M | 00618 - Missing fields in Portal Order WS Stub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0.Cancelled &gt; Backend Development | M | 00851 - Fix bug -  Portal login is not working when close browser" u="1"/>
        <s v="0.Done &gt; Backend Development | S | 00887 - Integration location (customer_id) filter to report configuration 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0.Cancelled &gt; Sub-Task | XS | 01969 - Add Bemis Product ID Optional Column to Invoice History Report Generation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rontend Development | S | 03050 - Development for - Ship To filters should be checked" u="1"/>
        <s v="0.Done &gt; Feature Review | 02078 - Review of 257 (BDT) - Orders page- mobile footer cutting off fields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UX | M | 00452 - View/Edit Customer Profile - UX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Sub-Task | 00263 - Debug why service is not working on initial build" u="1"/>
        <s v="0.Done &gt; Backend Development | S 02898 - Development to Update Carrier List   " u="1"/>
        <s v="0.Done &gt; QA | S 01884 - QA for LDAP Configurations are not automatically imported" u="1"/>
        <s v="0.Done &gt; Sub-Task | S | 02631 - Register OSGi service only when organization created" u="1"/>
        <s v="0.Done &gt; Frontend Development | S | 00042 - Create effect when click on &quot;Change country&quot; link" u="1"/>
        <s v="4.To Do &gt; Feature Review |  00891 - Review of Logon with incorrect password doesn't fail immediately with 2FA enabled" u="1"/>
        <s v="0.Done &gt; Frontend Development | M 00077 - Full story version 1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0.Cancelled &gt; Backend Development | S | 00588 - Update migration logic to reflect new fields" u="1"/>
        <s v="5.Open &gt; BALLPARK - Developer Support | S 00000 - Browser compatibility" u="1"/>
        <s v="5.Open &gt; BALLPARK - Developer Support |  00000 - Buyer - Show Expanded Shipment View" u="1"/>
        <s v="0.Cancelled &gt; Sub-Task | M | 01032 - Add support for auto creation of customer sites when importing LAR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0.Done &gt; Alpha Bug | S | 00132 - Sort field version in API doesn't work, must pass versionNumber" u="1"/>
        <s v="5.Open &gt; BALLPARK - QA Support | S | 00000 - Add version" u="1"/>
        <s v="0.Done &gt; Sub-Task | S | 00550 - Set up Bemis' smtp server" u="1"/>
        <s v="4.To Do &gt; S | BALLPARK - Planning 00000 - Language selection functionality" u="1"/>
        <s v="0.Cancelled &gt; Frontend Development | S | 02863 - Development for - User Profile dropdown is wrapping " u="1"/>
        <s v="5.Open &gt; BALLPARK - Feature Review |  00000 - BALLPARK - Feature Review Feature |  00083 - Manage DL folder &amp; files" u="1"/>
        <s v="0.Done &gt; Feature Review | S | 03025 - Review of Check latest versions of image magick and ghost script are in the repository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Planning | XS | 00137 - Analyze the best options to select the part of the image to display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0.Done &gt; Frontend Development | M | 01040 - UI for Browser compatibility" u="1"/>
        <s v="0.Done &gt; QA | S 02417 - QA for Refactor Shipment Sync/WS Classes for data refresh calls." u="1"/>
        <s v="0.Done &gt; Alpha Test | S 01285 - Alpha for 'Show More' link missing from Report description" u="1"/>
        <s v="0.Done &gt; Feature Review | 00410 - Review of Format text and add links to image description" u="1"/>
        <s v="0.Done &gt; Frontend Development | S | 00290 - Format text and add links to image description" u="1"/>
        <s v="0.Done &gt; Frontend Development | S | 00509 - Investors &gt; Adjust form for email subscription" u="1"/>
        <s v="0.Done &gt; Alpha Bug | S | 00122 - Update expiration date doesn't not work" u="1"/>
        <s v="0.Done &gt; Feature Review | 01828 - Review of Customer Data Sync is checking wrong address for validity" u="1"/>
        <s v="2.To Review &gt; Sub-Task | M 00692 - Add distBundle task and customize distBundleZip to not include some jars" u="1"/>
        <s v="5.Open &gt; BALLPARK - Feature Planning | XS | 00000 - Release Search" u="1"/>
        <s v="0.Done &gt; Alpha Bug | S | 01199 - Site template import is re-adding OOTB site templates" u="1"/>
        <s v="0.Done &gt; Backend Development | S | 00031 - Backport OpenId Connect implementation to DXP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02074 - Review of 245 (BDT) - Order Pg View Details Schedule Lines Sorted Incorrectly" u="1"/>
        <s v="0.Done &gt; Feature Review |  01919 - Review of Update Sales Order Data Sync logic" u="1"/>
        <s v="4.To Do &gt; QA | S | 03041 - QA for Failover Testing: 500 - Internal Server Error" u="1"/>
        <s v="0.Done &gt; Alpha Test | S | 02136 - Alpha for 297 (BDT) - On Hand Inventory page code error" u="1"/>
        <s v="0.Done &gt; Feature Review | S | 02155 - Review of 297 (BDT) - On Hand Inventory page code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Cancelled &gt; Backend Development | S | 00648 - Update migration logic to reflect latest customer data mapping" u="1"/>
        <s v="0.Done &gt; Feature Review |  | 01394 - Review of Do not display Schedule Lines when confirmedQty = 0 on Orders Landing  Page" u="1"/>
        <s v="0.Done &gt; Backend Development | M 00081 - Map AD Groups to Roles" u="1"/>
        <s v="0.Done &gt; Tech Planning | S | 03011 - Tech Planning for IBB NULL responses" u="1"/>
        <s v="0.Done &gt; QA | XS 02440 - QA for 244 (BDT) - Order Pg Scheduled Releases/Available Qty Incorrect " u="1"/>
        <s v="5.Open &gt; BALLPARK - Developer Support | S 00000 - Research SCORM" u="1"/>
        <s v="0.Done &gt; Alpha Test | 01464 - Alpha for Cancel button on Locations filter does not cancel " u="1"/>
        <s v="0.Done &gt; Feature Review | S | 02332 - Review of Updates to handle Standard Pallet Qty data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0.Done &gt; QA | S | 01486 - QA for Bemis Logo Compression/Crowding" u="1"/>
        <s v="0.Done &gt; Alpha Test | S | 02418 - Alpha for Portal Error Handling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0.Done &gt; Frontend Development | M | 01063 - User Profile - mobile responsive design" u="1"/>
        <s v="0.Done &gt; QA | S | 02944 - QA for Reverse PGI'd Shipment displayed in Portal (BDT 454)" u="1"/>
        <s v="0.Done &gt; Tech Planning | M | 01641 - tech planning for creating a path for CSR's to access user profiles and customer profiles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0.Done &gt; Alpha Bug | S | 01178 - On-Hand Inventory Link does not work during global search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0.Done &gt; Tech Planning | M | 01791 - Tech Planning for - Document Preview does not work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0.Done &gt; Alpha Test | S | 00155 - Alpha for Asset publisher filter" u="1"/>
        <s v="0.Done &gt; Feature Review | 00156 - Review of Asset publisher filter" u="1"/>
        <s v="0.Done &gt; QA | S | 02357 - QA for Unable to generate reports against SSRS" u="1"/>
        <s v="0.Done &gt; Alpha Test | 01021 - Alpha for Do not show Scheduled Releases Qty =  0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0.Done &gt; Backend Development | M 01118 - Delete Indexes while refreshing Releases" u="1"/>
        <s v="0.Done &gt; Tech Planning | M | 02197 - Tech planning for Add Google Analytics to the Customer Portal Sit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4.To Do &gt; M | BALLPARK - Subtask | 00000 - Images have disappeared from Qwipper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Feature Review | S | 01701 - Review of List shipments from specific Order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0.Done &gt; Feature Review | S | 02356 - Review of Unable to generate reports against SSRS" u="1"/>
        <s v="0.Cancelled &gt; QA | 01948 - QA for Updates for all Report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QA | S | 02825 - QA for Duplicate key row in object 'dbo.Bemis_Order'" u="1"/>
        <s v="0.Done &gt; Sub-Task | S 01965 - Expand tests for on-site testing" u="1"/>
        <s v="0.Done &gt; Backend Development | 00283 - Create IBB job scheduler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S | BALLPARK - Alpha Test | 00000 - Create/edit Order Note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Frontend Development | M | 00643 - Develop Edit Profile - change my picture tab" u="1"/>
        <s v="0.Done &gt; Alpha Test | 01320 - Alpha for Landing page redirection does not work when impersonating" u="1"/>
        <s v="0.Done &gt; Feature Review | S | 02943 - Review of Reverse PGI'd Shipment displayed in Portal (BDT 454)" u="1"/>
        <s v="0.Done &gt; Tech Planning | M | 00477 - Filter Data by Customer Location - ShipTo Mapping/Tech Discussion." u="1"/>
        <s v="0.Done &gt; Alpha Test |  01346 - Alpha for User agreement - BNA" u="1"/>
        <s v="0.Done &gt; Frontend Development | M | 01424 - Development for -Cancel button on Locations filter does not cancel" u="1"/>
        <s v="0.Done &gt; Alpha Test | S 00080 - Alpha for Full story version 2" u="1"/>
        <s v="0.Done &gt; Frontend Development | M 00075 - Full story version 2" u="1"/>
        <s v="0.Done &gt; Alpha Test | S | 02597 - Alpha for Report Preview UI issues " u="1"/>
        <s v="0.Done &gt; Feature Review |  | 00477 - Review of Investigate 413 Request Entity Too Large when uploading file &gt; 1MB" u="1"/>
        <s v="0.Done &gt; QA | S | 01283 - QA for My Locations navigation on Mobile view is not working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QA | 00157 - QA for Asset publisher filter" u="1"/>
        <s v="0.Done &gt; Feature Review | 01893 - Review of Exceptions in LAR imports for Site Templates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0.Done &gt; Frontend Development | S | 02774 - Update verbiage across password screens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0.Done &gt; QA | 01431 - QA for Update default Sort Order on Shipments Landing Page " u="1"/>
        <s v="0.Done &gt; QA | M | 01721 - QA for BIT-159 Create Access Path for CSRs to Customer and User Profiles 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QA | XS | 02664 - QA for 242 (BDT) - Customer profile - no address pulling in" u="1"/>
        <s v="0.Cancelled &gt; Backend Development | M | 00616 - Generate Release report from Release Landing page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0.Done &gt; Feature Review | 01747 - Review of Web Content LAR needs to be updated to reflect latest changes to TemplateContextContributor" u="1"/>
        <s v="0.Done &gt; Alpha Test | S | 00053 - Alpha for Questions Portlet" u="1"/>
        <s v="0.Done &gt; Feature Review | 00113 - Review of Questions Portlet" u="1"/>
        <s v="0.Done &gt; Frontend Development | S | 00052 - Questions Portlet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Cancelled &gt; Sub-Task | 00100 - Final Approval of the Orders Landing Page Visual Mockup" u="1"/>
        <s v="0.Done &gt; Feature Review | S | 02419 - Review of Portal Error Handling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Frontend Development | M | 00814 - UI for Mobile compatibility &amp; responsive design" u="1"/>
        <s v="0.Done &gt; Alpha Test | S 02632 - Alpha for Multiple OSGi registration calls from BemisPortalServiceImpl" u="1"/>
        <s v="0.Done &gt; Frontend Development | S | 00247 - Corporate Governance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Alpha Test | S | 00033 - Alpha for Workflows Customizations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Done &gt; Frontend Development | M | 00121 - Add zoom animation to featured stories template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0.Done &gt; Feature Review | S | 02527 - Review of 270 (BDT) - Release page missing info for Jel Sert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0.Cancelled &gt; Frontend Development | XS | 00527 - All links must be red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S | BALLPARK - Subtask | 00000 - Review page structure and templates" u="1"/>
        <s v="0.Done &gt; Alpha Test | 01342 - Alpha for Hide Edit options that Buyers do not have access to 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Backend Development | S | 02212 - Remove duplicate (device manager) tables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Feature Review | S | 00896 - Review of Create and assign customer Rol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Backend Development | S | 01787 - Backend Development for - Report menu categories should be alphabetical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0.Done &gt; Feature Review | S | 02647 - Review of Multiple OSGi registration calls from BemisPortalServiceImpl" u="1"/>
        <s v="2.To Review &gt; Frontend Development | M 01689 - Development for Create a hook so that CSR users can see which users have completed setup" u="1"/>
        <s v="4.To Do &gt; QA | S 00200 - QA for Fix java script errors" u="1"/>
        <s v="0.Done &gt; Feature Review | S | 02986 - Review of CR45 - Shipment Delete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0.Done &gt; Frontend Development | M | 00231 - Products Overview Page" u="1"/>
        <s v="5.Open &gt; BALLPARK - Alpha Test | S 00000 - 487 (BDT) - Issues with ship to filter" u="1"/>
        <s v="5.Open &gt; BALLPARK - QA Support | S 00000 - 487 (BDT) - Issues with ship to filter" u="1"/>
        <s v="0.Done &gt; Frontend Development | M | 01745 - Development for - Update Dashboard Content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Sub-Task | M | 01169 - Update ShipTo filter " u="1"/>
        <s v="0.Cancelled &gt; QA |  | 01409 - QA for Scheduled Releases Customer PO" u="1"/>
        <s v="0.Done &gt; Alpha Test | S | 02926 - Alpha for Customize Email Templates for users " u="1"/>
        <s v="0.Done &gt; Alpha Test | S 00912 - Alpha for Location selection persists between logout and login" u="1"/>
        <s v="0.Done &gt; Frontend Development | M | 01540 - Development for On the Customer profile page format is incorrect - update header" u="1"/>
        <s v="5.Open &gt; BALLPARK - Feature Planning |  00000 - BALLPARK - Feature Planning Feature |  00146 - Add two factor authentication support to portal." u="1"/>
        <s v="0.Done &gt; QA | M | 01613 - QA for Customer Profile Format" u="1"/>
        <s v="0.Done &gt; Alpha Test | XS | 00282 - Alpha for Careers Page" u="1"/>
        <s v="0.Done &gt; Feature Review |  00359 - Review of Careers Page" u="1"/>
        <s v="0.Done &gt; Frontend Development | XS | 00281 -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Sub-Task | S | 00076 - Provide BIN Customer Division Data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QA | S | 02648 - QA for Multiple OSGi registration calls from BemisPortalServiceImpl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Alpha Test | 00299 - Alpha for HomePage is not adjusting to fit correctly on 1366x768" u="1"/>
        <s v="0.Done &gt; Sub-Task | M | 00924 - Automate PR Build process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Feature Review | S | 02625 - Review of Report Preview UI issues 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0.Done &gt; Backend Development | S | 00526 - Add feature to enable/disable 2FA" u="1"/>
        <s v="0.Done &gt; Frontend Development | M | 02029 - Development for -  Iphone view of welcome page- order of pages" u="1"/>
        <s v="5.Open &gt; BALLPARK - Feature Planning | S 00000 - Welcome screen / landing page" u="1"/>
        <s v="4.To Do &gt; S | BALLPARK - Alpha Test | 00000 - BIT-108 Cannot find Shipments in Portal" u="1"/>
        <s v="0.Done &gt; QA | S | 03148 - QA for ShipTo Filter - Change default behavior and help text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0.Done &gt; QA | S | 02420 - QA for Portal Error Handling" u="1"/>
        <s v="4.To Do &gt; Feature Review |  00621 - Review of View Customer Profiles" u="1"/>
        <s v="0.Done &gt; Alpha Test |  01360 - Alpha for All Reports- Default Column Fields " u="1"/>
        <s v="0.Done &gt; Backend Development | S | 02898 - Development to Update Carrier List   " u="1"/>
        <s v="0.Done &gt; Tech Planning | M 02465 - Tech Planning for Update error logs to capture ID and field" u="1"/>
        <s v="0.Done &gt; Feature Review | S | 02566 - Review of Logging Updates" u="1"/>
        <s v="0.Done &gt; QA | S | 02335 - QA for Update display of qty fields on Orders page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0.Cancelled &gt; Alpha Bug | M | 01162 - Clicking on user agreement in footer opens a blank page" u="1"/>
        <s v="4.To Do &gt; S | BALLPARK - Subtask | 00000 - BEMISCP-11 Handling/communication of obsolete items &amp; part number relationships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0.Done &gt; Feature Review | S | 03108 - Review of Add node visibility property for all environments" u="1"/>
        <s v="0.Done &gt; Frontend Development | M | 01204 - Development for - Icons do not display properly in global search" u="1"/>
        <s v="5.Open &gt; BALLPARK - Feature Review |  00000 - BALLPARK - Feature Review Task |  00039 - BEMISCP-11 Entitlements - Logistics (reject shipment) - WF Form" u="1"/>
        <s v="0.Done &gt; QA | S | 03122 - QA for Ghost entries seen after order, release, shipment deletes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0.Done &gt; QA | 00114 - QA for Questions Portlet" u="1"/>
        <s v="5.Open &gt; BALLPARK - Development | S 00000 - Create and assign customer Roles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Sub-Task | 00024 - Link to Webcenter" u="1"/>
        <s v="0.Done &gt; Backend Development | M | 00690 - Create inventory WS modules" u="1"/>
        <s v="0.Done &gt; Backend Development | M | 00995 - Change no of max ShipTos in the ShipTo filter" u="1"/>
        <s v="0.Done &gt; Frontend Development | S | 02970 - Development for - Issues with ship to filter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S | 02305 - QA for 291 (BDT) - Release Pg Release PO incorrect" u="1"/>
        <s v="0.Done &gt; Frontend Development | M | 01555 - Development for - User Agreement Link" u="1"/>
        <s v="0.Done &gt; Feature Review | 03063 - Review of Error on Report Definition Control Panel when editing " u="1"/>
        <s v="0.Done &gt; QA | M 00735 - QA for Shipment Search" u="1"/>
        <s v="3.Doing &gt; UX | M 00098 - View Orders by Item - UX" u="1"/>
        <s v="0.Done &gt; Backend Development | M | 02185 - Fix Global Search" u="1"/>
        <s v="0.Done &gt; Feature Review | S | 02848 - Review of Data Sync Module Execution (BDT 441)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0.Done &gt; Alpha Test | S | 03012 - Alpha for Pinnacle Foods Bemis Order# 40009316 Shipment Missing (BDT 486)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Feature Review | S | 02441 - Review of 268 (BDT) - Missing Open Scheduled Release Info" u="1"/>
        <s v="0.Done &gt; Feature Review | S | 02479 - Review of 261 (BDT) - Missing Open Scheduled Release Info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0.Done &gt; Alpha Test |  | 00374 - Alpha for Sustainable Sourcing" u="1"/>
        <s v="0.Done &gt; QA | S | 00897 - QA for Create and assign customer Roles" u="1"/>
        <s v="0.Done &gt; QA | S 02787 - QA for 425 (BDT) - Documents- buyer not able to delete a document" u="1"/>
        <s v="0.Done &gt; Alpha Test | 01126 - Alpha for Items per Page does not allow you to return to default setting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0.Done &gt; Alpha Test | 00484 - Alpha for Search function on menu bar" u="1"/>
        <s v="0.Done &gt; Tech Planning | S | 03137 - Tech Planning for Portal inventory quantity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0.Done &gt; Frontend Development | M | 00712 - Customer Profile - My Companies Page" u="1"/>
        <s v="3.Doing &gt; Tech Planning | S | 03137 - Tech Planning for Portal inventory quantity" u="1"/>
        <s v="0.Done &gt; QA |  | 00338 - QA for Adjust company profile page" u="1"/>
        <s v="0.Done &gt; QA | 00966 - QA for Date Format is incorrect on all Pages" u="1"/>
        <s v="0.Done &gt; QA | 01116 - QA for Spacing is incorrect across all pages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0.Done &gt; Backend Development | S | 00605 - Add IBB Security Authentication to Order W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Test | 01359 - Alpha for Report page- open and closed order report; parameters not expected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0.Done &gt; Sub-Task | S | 03105 - Change portal properties to point to Prod url" u="1"/>
        <s v="0.Done &gt; Tech Planning | M | 00549 - Prepare for QA setup on Bemis" u="1"/>
        <s v="0.Done &gt; Alpha Test | 00724 - Alpha for Race condition in DataSyncEngineImpl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0.Done &gt; Feature Review | S | 00034 - Review of Workflows Customizations" u="1"/>
        <s v="0.Done &gt; Frontend Development | S | 00070 - Fix menu when on mobile mode" u="1"/>
        <s v="0.Cancelled &gt; Alpha Test | 00613 - Alpha for Login page - cookie statement" u="1"/>
        <s v="0.Cancelled &gt; Alpha Bug | M | 01106 - Alpha Bug - User Profile Spacing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Done &gt; Feature Review | S | 02339 - Review of Pallet Field should display as Est. Pallet Count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Alpha Test | 01360 - Alpha for All Reports- Default Column Fields 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Alpha Bug | M | 02188 - Shipment Qty should be called Shipped Qty" u="1"/>
        <s v="0.Done &gt; Backend Development | S 00600 - Map Shipment WS data to Shipment DM" u="1"/>
        <s v="0.Done &gt; Feature Review | S 02579 - Review of 380 (BDT) - Documents functionality missing add Basic Documen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Sub-Task | S | 00548 - Set up Liferay's dev smtp server" u="1"/>
        <s v="0.Done &gt; QA | S 01631 - QA for BIT-107 Order Report URL too long " u="1"/>
        <s v="0.Done &gt; QA | M | 01715 - QA for update for View Details Logic 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0.Done &gt; Feature Review | 02955 - Review of IBB configs need to be updated to use a different service account on QA" u="1"/>
        <s v="0.Done &gt; Alpha Bug | S | 00110 - Unresolved requirement: Import-Package: javax.servlet; version=&quot;[3.1.0,4.0.0)&quot;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QA | S | 02323 - QA for 300 (BDT) - Releases page iphone footer issu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S | 02641 - Review of 387 (BDT) - Missing any Shipments for Premium Waters" u="1"/>
        <s v="0.Done &gt; QA | M | 01716 - QA for Typos on Report Landing Page" u="1"/>
        <s v="0.Done &gt; Feature Review |  00103 - Review of Concrete Incubator webcontent" u="1"/>
        <s v="0.Done &gt; Feature Review | S | 00079 - Review of Chrome users cannot access taskboard using HTTPS" u="1"/>
        <s v="0.Done &gt; Alpha Test | 00792 - Alpha for Modify default date range for shipment, release, and order screens" u="1"/>
        <s v="0.Done &gt; QA | S | 02065 - QA for Icons for Ship To filter and Sorting do not display on Mobile view of Orders page" u="1"/>
        <s v="0.Done &gt; Alpha Test | M 00739 - Alpha for Buyer View of Customer Profile" u="1"/>
        <s v="0.Done &gt; Feature Review | 00983 - Review of CSR View of Customer Profile" u="1"/>
        <s v="0.Cancelled &gt; Alpha Bug | XS 01100 - Alpha Bug - Minor UI issues observed" u="1"/>
        <s v="0.Done &gt; Tech Planning | S | 02981 - Tech Planning for Schedule Line Deletes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Alpha Test | XS | 00264 - Alpha for Corporate Governance Page" u="1"/>
        <s v="0.Done &gt; Feature Review |  00273 - Review of Corporate Governance Page" u="1"/>
        <s v="0.Done &gt; Feature Review | 00214 - Review of Ethics and compliance page" u="1"/>
        <s v="0.Done &gt; Frontend Development | M | 00146 - Ethics and compliance page" u="1"/>
        <s v="0.Done &gt; Frontend Development | S | 00531 - Standardize the font sizes from h1, h2, h3, h4" u="1"/>
        <s v="0.Done &gt; Alpha Test | S | 03144 - Alpha for Portal display of On Hand inventory quantity is incorrect  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0.Done &gt; Backend Development | M | 02600 - Change default switch to true" u="1"/>
        <s v="4.To Do &gt; QA | S 02284 - QA for Mobile compatibility &amp; responsive design" u="1"/>
        <s v="0.Cancelled &gt; Backend Development | S 00547 - Customer Profile Model Refactoring" u="1"/>
        <s v="0.Cancelled &gt; Alpha Bug | S | 02917 - Closed Order with Inventory is not displayed in the portal 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Feature Review | 01101 - Review of Refactor IBB Authentication" u="1"/>
        <s v="0.Done &gt; Alpha Bug | XS | 00096 - Return owner email instead of screen name" u="1"/>
        <s v="0.Done &gt; QA |  00492 - QA for Our History &gt; Adjust padding in map for IPhone" u="1"/>
        <s v="0.Done &gt; Feature Review | 02044 - Review of 214 (BDT)Theme test- excel logo wrong color and font spacing incorrect" u="1"/>
        <s v="0.Done &gt; Feature Review |  | 00449 - Review of Careers &gt; Life at Cemex" u="1"/>
        <s v="0.Done &gt; Feature Review | XS 02626 - Review of 242 (BDT) - Customer profile - no address pulling in" u="1"/>
        <s v="0.Done &gt; QA | S | 01748 - QA for Web Content LAR needs to be updated to reflect latest changes to TemplateContextContributor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0.Done &gt; Feature Review | S | 02328 - Review of 311 (BDT) - ERC 649A- Orders Page- report on main page has been incorrectly replaced" u="1"/>
        <s v="5.Open &gt; BALLPARK - Feature Review |  00000 - BALLPARK - Feature Review Task |  00266 - Create data sync process to bulk upload data from IBB" u="1"/>
        <s v="0.Done &gt; Sub-Task | M | 00061 - Scrum master - January - 2 to 13" u="1"/>
        <s v="0.Done &gt; Sub-Task | S 00154 - Determine the Document Library &quot;structure&quot;" u="1"/>
        <s v="0.Done &gt; Feature Review | S | 02982 - Review of Customize Email Templates for users 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QA | S | 00115 - QA for Enhanced Group REST Service" u="1"/>
        <s v="0.Done &gt; Alpha Test |  01756 - Alpha for Update Dashboard Content" u="1"/>
        <s v="0.Done &gt; Alpha Bug | XS | 00694 - Fix landing page redirect for customers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M | 01160 - QA for Style and colors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Bug | XS 00694 - Fix landing page redirect for customers" u="1"/>
        <s v="0.Done &gt; Alpha Test | S 01796 - Alpha for Document Preview does not work " u="1"/>
        <s v="0.Done &gt; Alpha Test | S | 02476 - Alpha for Order and Release Duplicate Exceptions 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Backend Development | M | 01201 - Configure Global Search face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Done &gt; Backend Development | M | 02192 - Trigger data sync manually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0.Done &gt; Feature Review | S | 02428 - Review of 315 (BDT) - Hyperlinks not working on shipments page for Carrier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0.Done &gt; Backend Development | 00078 M - Assign Migrated Users to Customer Orgs" u="1"/>
        <s v="0.Done &gt; Backend Development | M 00078 - Assign Migrated Users to Customer Orgs" u="1"/>
        <s v="0.Done &gt; Tech Planning | S | 00039 - Notify Google LMS of User activity - Tech Planning" u="1"/>
        <s v="0.Done &gt; Feature Review | 02882 - Review of WS Commons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0.Done &gt; Feature Review | S | 03017 - Review of Pinnacle Foods Bemis Order# 40009316 Shipment Missing (BDT 486)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.Done &gt; Backend Development | S | 00756 - Convert IBB integration portal properties into OSGi config" u="1"/>
        <s v="04.Doing &gt; Sub-Task | 00502 - Configure LCS" u="1"/>
        <s v="0.Done &gt; UX | M 00098 - Orders Landing Page - UX" u="1"/>
        <s v="0.Done &gt; Alpha Bug | S | 01046 - Fix CI build hanging issue" u="1"/>
        <s v="0.Done &gt; Alpha Test | S 00918 - Alpha for Increase size limit for profile picture" u="1"/>
        <s v="0.Cancelled &gt; Frontend Development | M | 01008 - Combine Shipments and Releases Section on Reports Landing Page" u="1"/>
        <s v="0.Done &gt; UX | M 00451 - View/Edit User Profile - UX" u="1"/>
        <s v="0.Done &gt; Alpha Test | 01153 - Alpha for LDAP bulk import cannot be disable if 2FA is enabled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Alpha Test | S | 00060 - Alpha for Events + Calendar Portlet" u="1"/>
        <s v="0.Done &gt; Feature Review | 00111 - Review of Events + Calendar Portlet" u="1"/>
        <s v="0.Done &gt; Frontend Development | S | 00051 - Events + Calendar Portlet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QA | S | 02669 - QA for 394 (BDT) - Scheduled Releases Sub-Pg Bemis Line# Contains Leading Zeroes" u="1"/>
        <s v="0.Done &gt; QA | S | 02567 - QA for Logging Updates" u="1"/>
        <s v="0.Done &gt; Alpha Test | S 00437 - Alpha for Related articles" u="1"/>
        <s v="0.Done &gt; Frontend Development | M 00251 - Related article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Alpha Test | 01856 - Alpha for Mobile and Tablet View of Orders  is not aligned correctly " u="1"/>
        <s v="0.Done &gt; Feature Review | 00875 - Review of Two Factor authentication configuration is in the wrong category" u="1"/>
        <s v="0.Done &gt; QA | 00099 - QA for Asset publisher layout" u="1"/>
        <s v="0.Done &gt; Alpha Test | 00827 - Alpha for UI- Navigation bar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0.Done &gt; UX | 00108 - Shipment Landing Page Wireframe Review - Business" u="1"/>
        <s v="5.Open &gt; BALLPARK - Development | S 00000 - Customer - Org - Permissions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01167 - Review of Items per Page does not allow you to return to default setting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Feature Review | 01501 - Review of Cancel button on Locations filter does not work 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0.Done &gt; QA | M | 00943 - QA for Release Report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0.Done &gt; Frontend Development | M | 01595 - Development for - FRM 283- Typos on report landing page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Feature Review | 00343 - Review of Our history page without timeline section" u="1"/>
        <s v="0.Done &gt; QA | S | 02152 - QA for 271 (BDT) - Orders page- hyperlinks and expand card issue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0.Done &gt; Alpha Bug | M | 01142 - Editing certain fields on user profile fails" u="1"/>
        <s v="0.Done &gt; Tech Planning | M | 02553 - Tech Planning for 394 (BDT) - Scheduled Releases Sub-Pg Bemis Line# Contains Leading Zeroes" u="1"/>
        <s v="5.Open &gt; BALLPARK - Development | S 00000 - Welcome screen / landing page" u="1"/>
        <s v="5.Open &gt; BALLPARK - Feature Planning | XS | 00000 - Releases landing page" u="1"/>
        <s v="4.To Do &gt; Sub-Task | M 00096 - Dashboard to monitor IBB web service response times" u="1"/>
        <s v="0.Done &gt; Frontend Development | M | 00048 - Configure Layout for the Asset Publisher" u="1"/>
        <s v="0.Cancelled &gt; Alpha Bug | M | 01882 - Default Alphabetical Order is no longer working" u="1"/>
        <s v="0.Done &gt; Feature Review | S | 00617 - Review of Home page &quot;More&quot; button does not work for Internet Explorer 10 or 11" u="1"/>
        <s v="5.Open &gt; Alpha Bug | S 00100 - Layout breaks on mobile mode" u="1"/>
        <s v="06.Open &gt; Frontend Development | 00403 - Create UI for Order by Item Detail View" u="1"/>
        <s v="0.Done &gt; Backend Development | S | 03141 - Add a check for order, after it is fetched from the Sales order web service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0.Done &gt; Alpha Test | 01608 - Alpha for The calculation for the total location qty and batch lines displayed do not match  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0.Done &gt; Feature Review | S | 02818 - Review of View and Download Invoice and BoL " u="1"/>
        <s v="0.Done &gt; Tech Planning | M 01744 - Tech Planning for Update Dashboard Content" u="1"/>
        <s v="0.Done &gt; QA | XS | 02146 - QA for 282 (BDT) - Orders Page- Location filter location indicator " u="1"/>
        <s v="0.Done &gt; Feature Review | S 01165 - Review of Carrier Link is not working " u="1"/>
        <s v="0.Done &gt; Backend Development | S | 00049 - Create module to auto-load users" u="1"/>
        <s v="0.Done &gt; Alpha Bug | XS | 00762 - Date query not getting executed for default search action" u="1"/>
        <s v="0.Done &gt; Feature Review | 01378 - Review of Report page- open and closed order report; parameters not expected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Frontend Development | S | 00646 - Create my company locations page" u="1"/>
        <s v="0.Done &gt; Sub-Task | S 00031 - Add transition &quot;Doing&quot; to &quot;Done&quot; for issue type &quot;Sub-Task&quot;" u="1"/>
        <s v="0.Done &gt; Alpha Bug | S | 00103 - Check if the site and version exists before adding a new version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0.Done &gt; Alpha Test | S | 02388 - Alpha for Search box in Ship To Filter is broken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Alpha Test | 01288 - Alpha for Fix sort order column names" u="1"/>
        <s v="0.Done &gt; Alpha Test | S | 02756 - Alpha for 427 (BDT) - Shipments Pg Floating Text, Not on Card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Feature Review | 00513 - Review of Change &quot;submit for publication&quot; text to &quot;submit&quot;" u="1"/>
        <s v="0.Done &gt; Alpha Test | S 01425 - Alpha for Data Issue on Bemis QA Environment" u="1"/>
        <s v="0.Cancelled &gt; Sub-Task | M | 00527 - Create Job to apply fix packs and updated LCS portlet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0.Done &gt; QA | 01813 - QA for Mobile Footer no longer displays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0.Done &gt; Tech Planning | M | 02492 - Tech planning to identify root cause" u="1"/>
        <s v="5.Open &gt; BALLPARK - Alpha Test | S 00000 - Update products based on feedback" u="1"/>
        <s v="5.Open &gt; BALLPARK - QA Support | S 00000 - Update products based on feedback" u="1"/>
        <s v="0.Done &gt; Backend Development | S | 01050 - Convert FileUploader into Control Panel portlet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5.Open &gt; BALLPARK - Alpha Test | XS 00000 - Buyer - Security" u="1"/>
        <s v="0.Done &gt; Sub-Task | L 02448 - JVM setting changes (Perf Tuning)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Frontend Development | S | 00426 - Change layout of images displaying in page" u="1"/>
        <s v="0.Done &gt; Sub-Task | S 00134 - Final Approval of the Product Spec Detail Page Wireframe" u="1"/>
        <s v="0.Done &gt; Sub-Task | S | 00111 - Final Approval of the Shipment Expanded View Wireframe" u="1"/>
        <s v="0.Done &gt; Alpha Test | XS 02102 - Alpha for 256 (BDT) - Orders page- mobile- expanded view - view details" u="1"/>
        <s v="0.Done &gt; Sub-Task | M | 02451 - Ensure full data sync failures will result in another full data sync in the next sync interval" u="1"/>
        <s v="0.Done &gt; QA | 00217 - QA for Country micro site subpages" u="1"/>
        <s v="0.Done &gt; Feature Review | S 02618 - Review of Preview should display for all document types " u="1"/>
        <s v="0.Done &gt; Frontend Development | M | 02529 - Development for - Documents functionality missing add Basic Document" u="1"/>
        <s v="0.Done &gt; Sub-Task | M | 02523 - Tech Planning for 380 (BDT) - Documents functionality missing add Basic Document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Alpha Test | S | 00127 - Alpha for Have too many errors for the developer license limit 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0.Done &gt; Frontend Development | S | 00043 - Set up change country component" u="1"/>
        <s v="0.Done &gt; QA | S | 02642 - QA for 387 (BDT) - Missing any Shipments for Premium Waters" u="1"/>
        <s v="5.Open &gt; BALLPARK - Feature Review |  00000 - BALLPARK - Feature Review Feature |  00360 - Add pallet detail view in batch view." u="1"/>
        <s v="5.Open &gt; Sub-Task | M | 01097 - TransferController.java" u="1"/>
        <s v="0.Done &gt; Tech Planning | L | 00433 - Design Order Inventory DM/Services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Alpha Test | 00296 - Alpha for About Us &gt; Position Paper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0.Done &gt; Feature Review | 00485 - Review of Search function on menu bar" u="1"/>
        <s v="0.Done &gt; Frontend Development | S | 00413 - Search function on menu bar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QA | M | 01175 - QA for Footer" u="1"/>
        <s v="0.Done &gt; Backend Development | S 00599 - Map Order WS data to Order DM" u="1"/>
        <s v="0.Done &gt; Alpha Test | 00636 - Alpha for Orders - Add &quot;cust&quot; before PO label" u="1"/>
        <s v="0.Done &gt; Backend Development | M | 02278 - Update data model to capture unique releases" u="1"/>
        <s v="5.Open &gt; BALLPARK - UX | S 00000 - Carrier List CRUD" u="1"/>
        <s v="0.Done &gt; Tech Planning | M 01577 - Tech Planning for Update Report Parameters" u="1"/>
        <s v="0.Done &gt; Alpha Bug | M | 00473 - Uploading workflow definition fails for 2FA in dev environment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0.Done &gt; Feature Review | 01606 - Review of The Company logo will not populate on Welcom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4.To Do &gt; S | BALLPARK - Subtask | 00000 - BEMISCP-11 Dynamic build of field selection for building reports (SSRS)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0.Done &gt; QA | 00392 - QA for Our History" u="1"/>
        <s v="5.Open &gt; Feature Review | 00404 - Code review UI for Order Item Detail View" u="1"/>
        <s v="0.Done &gt; Backend Development | S 00680 - Create an API to retrieve selected customer locations" u="1"/>
        <s v="0.Cancelled &gt; Alpha Bug | M | 00848 - Description fields for products/items are missing in Order DM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QA | S | 02329 - QA for 311 (BDT) - ERC 649A- Orders Page- report on main page has been incorrectly replaced" u="1"/>
        <s v="0.Done &gt; Alpha Test |  01706 - Alpha for Update the Footer Content " u="1"/>
        <s v="3.Doing &gt; Tech Planning | S | 03124 - Tech Planning for Connectivity Issues" u="1"/>
        <s v="5.Open &gt; BALLPARK - Development | S 00000 - Remove Buyer access to edit display setting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Feature Review | 01408 - Review of Scheduled Releases Customer PO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0.Done &gt; Feature Review | S | 00394 - Review of Install Audience Targeting on QA servers" u="1"/>
        <s v="0.Done &gt; Feature Review | 00850 - Review of Modify default date range for shipment, release, and order screens" u="1"/>
        <s v="0.Done &gt; Feature Review | S | 02495 - Review of Failures in initial data sync does cause a full data sync to occur in the next data sync interval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Alpha Test | XS | 00291 - Alpha for Add behavior to Homepage links" u="1"/>
        <s v="0.Done &gt; Feature Review |  00345 - Review of Add behavior to Homepage links" u="1"/>
        <s v="0.Done &gt; Frontend Development | XS | 00249 - Add behavior to Homepage links" u="1"/>
        <s v="0.Done &gt; QA | XS 02664 - QA for 242 (BDT) - Customer profile - no address pulling in" u="1"/>
        <s v="4.To Do &gt; BALLPARK - Developer Support | XS 00000 - Create and assign customer Roles" u="1"/>
        <s v="0.Done &gt; Frontend Development | M | 01121 - Update 'View Details' dropdown to include header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rontend Development | M | 02035 - Development for - User Profile- Buyer missing Job Title" u="1"/>
        <s v="0.Done &gt; Backend Development | XS | 01051 - Update user agreement" u="1"/>
        <s v="0.Done &gt; Feature Review | S 00125 - Review of Full story version 4" u="1"/>
        <s v="0.Done &gt; Alpha Bug | M | 00750 - Hitting ENTER in the search bar doesn't trigger the search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01999 - Alpha for 217 (BDT) Theme- upload document screen- blue bar theme updates 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4.To Do &gt; S | BALLPARK - Feature Review | 00000 - Product values in different currencies" u="1"/>
        <s v="0.Done &gt; Frontend Development | M | 01048 - Update product description display on all pages " u="1"/>
        <s v="5.Open &gt; BALLPARK - UX |  00000 - BALLPARK - UX Feature |  00360 - Add pallet detail view in batch view." u="1"/>
        <s v="0.Done &gt; Feature Review | S | 03145 - Review of Portal display of On Hand inventory quantity is incorrect  " u="1"/>
        <s v="5.Open &gt; BALLPARK - UX |  00000 - BALLPARK - UX Feature |  00175 - Order Status Report" u="1"/>
        <s v="0.Done &gt; Frontend Development | S | 00534 - Menu &gt; When in spanish the menu break on 12&quot; monitor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eature Review | 01826 - Review of Formatting Error when Resizing" u="1"/>
        <s v="0.Done &gt; Frontend Development | S 00531 - Standardize the font sizes from h1, h2, h3, h4" u="1"/>
        <s v="4.To Do &gt; M | BALLPARK - Subtask | 00000 - Nombre del Paso 1 de cuentas propias incorrecto." u="1"/>
        <s v="0.Done &gt; Alpha Bug | S | 00111 - No GroupStatus exists with the key {companyId=20116, key=null}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0.Done &gt; Backend Development | S | 01224 - Modify default landing page when impersonating users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QA | S | 02307 - QA for The quotes around &quot;N/A&quot; need to be removed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Sub-Task | M | 01001 - Create Roles and their permissions" u="1"/>
        <s v="0.Done &gt; Alpha Test |  | 00914 - Alpha for Left Navigation Expand / Collapse on all pages" u="1"/>
        <s v="0.Done &gt; Alpha Test |  00792 - Alpha for Modify default date range for shipment, release, and order screens" u="1"/>
        <s v="4.To Do &gt; Sub-Task | S 00044 - OpenID Integration - Feature Planning" u="1"/>
        <s v="0.Cancelled &gt; Feature Review | S | 02754 - Review of 434-GLC Release Missing" u="1"/>
        <s v="4.To Do &gt; Sub-Task | 00527 M - Create Job to apply fix packs and updated LCS portlet" u="1"/>
        <s v="4.To Do &gt; Sub-Task | M 00527 - Create Job to apply fix packs and updated LCS portlet" u="1"/>
        <s v="0.Done &gt; Alpha Test | 01980 - Alpha for 218 (BDT) Theme My Company Locations Font Color" u="1"/>
        <s v="0.Done &gt; Tech Planning | M | 01769 - Tech Planning for - Report menu categories should be alphabetical" u="1"/>
        <s v="4.To Do &gt; QA | S 01166 - QA for Carrier Link is not working " u="1"/>
        <s v="0.Done &gt; Tech Planning | S | 02861 - Tech Planning for User Profile dropdown" u="1"/>
        <s v="0.Done &gt; QA | S 02893 - QA for 417 (BDT) - Consignment Overstated Shipped Qty on Orders Pg" u="1"/>
        <s v="0.Done &gt; Sub-Task | M 00020 - Feature and Bug to require TSize fields" u="1"/>
        <s v="0.Cancelled &gt; Backend Development | M | 00807 - Map ShipTo Location Ids to ShipTo Name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Cancelled &gt; Feature Review | S | 00224 - Review of As a user, I can see the Cemex stock price for NYSE and BMV" u="1"/>
        <s v="0.Done &gt; QA | 00360 - QA for Careers Page" u="1"/>
        <s v="0.Done &gt; Alpha Test |  00415 - Alpha for Careers &gt; Life at Cemex" u="1"/>
        <s v="4.To Do &gt; Feature Planning | S 00021 - Google Dev Environment - Feature Planning" u="1"/>
        <s v="0.Done &gt; QA | S | 02142 - QA for 209 (BDT) Report Page test- deleting reports in download folder" u="1"/>
        <s v="0.Cancelled &gt; Sub-Task | S | 03051 - Tech Planning for 526 BDT - Sales order line not displaying on Orders page depending on who is logged on to the account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Frontend Development | M | 00289 - White spaces in story pages above image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0.Done &gt; Tech Planning | M | 02368 - Tech Planning for 332 (BDT) - Schedule Line View Details Link Missing for some record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00215 - QA for Ethics and compli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5.Open &gt; BALLPARK - Development |  00000 - BALLPARK - Development Feature |  00110 - Buyer - Show Expanded Shipment View" u="1"/>
        <s v="0.Done &gt; QA | S | 02983 - QA for Customize Email Templates for users " u="1"/>
        <s v="5.Open &gt; Sub-Task | 00103 - Extend Apache log4j" u="1"/>
        <s v="0.Done &gt; Alpha Test | M | 02577 - Alpha for Wildcard search for certain fields" u="1"/>
        <s v="4.To Do &gt; S | BALLPARK - Planning | 00000 - Add authorization for Enhanced Group API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0.Done &gt; Tech Planning | M | 01597 - Tech planing for fixing typos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0.Done &gt; Frontend Development | S | 00428 - Footnotes text" u="1"/>
        <s v="0.Done &gt; Alpha Test | S | 02480 - Alpha for 321 (BDT) - Update the Shipments to use a field on Delivery vs. from Order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0.Done &gt; Alpha Test | 01357 - Alpha for Report Landing Page- Inventory Detail Report- remove unnecessary Paramete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0.Done &gt; Tech Planning | S | 02817 - Investigate Report URL too long " u="1"/>
        <s v="4.To Do &gt; M | BALLPARK - Subtask | 00000 - CSR - notes - viewable internally only " u="1"/>
        <s v="0.Done &gt; Feature Review | S | 02401 - Review of Multiple threads may cause NTLM errors in DataSync" u="1"/>
        <s v="0.Cancelled &gt; Frontend Development | M | 01666 - Update default selection when user logs in to the portal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Feature Review | S 00359 - Review of Careers Page" u="1"/>
        <s v="0.Done &gt; QA | S | 00607 - QA for Page Fix for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0.Done &gt; Frontend Development | M | 02274 - Development for - View Details crowded on Desktop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Alpha Test | 00495 - Alpha for Create a sign in page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1.Reviewing &gt; Sub-Task | M 01001 - Create Roles and their permissions" u="1"/>
        <s v="0.Done &gt; Frontend Development | M | 01037 - Documents View and Navigation " u="1"/>
        <s v="5.Open &gt; BALLPARK - Tech Planning | S 00000 - Hyperlinks on shipments page should be blue" u="1"/>
        <s v="0.Done &gt; QA | S 02082 - QA for 235 (BDT) - confirmed quantity in view details shows error " u="1"/>
        <s v="0.Done &gt; Alpha Test | S | 02660 - Alpha for 238 (BDT) - Item Level Report Preview is blank   " u="1"/>
        <s v="0.Done &gt; Tech Planning | M | 00881 - Technical Design for creating and assigning the buyer role" u="1"/>
        <s v="0.Done &gt; Feature Review | XS | 00543 - Review of Stock Ticker portlet has content that is not localized" u="1"/>
        <s v="0.Done &gt; QA | S | 02223 - QA for 201 (BDT) Report Parameters- Optional Columns Open and Closed Order Status Report" u="1"/>
        <s v="0.Done &gt; Frontend Development | S | 00474 - Products + Services &gt; Trading &gt; &quot;Construction Systems&quot; - Subtitle font smaller than paragraph, display text on the side of image" u="1"/>
        <s v="0.Done &gt; UX | M 00542 - Wireframes for Companies Access View" u="1"/>
        <s v="4.To Do &gt; S | BALLPARK - Planning 00000 - Homepage - Investor Portlet" u="1"/>
        <s v="0.Done &gt; Sub-Task | 00106 - Final Approval of the Item Detail Page Visual Mockup" u="1"/>
        <s v="0.Done &gt; Feature Review | S 00383 - Review of Reports Page" u="1"/>
        <s v="0.Done &gt; Tech Planning | M 02492 - Tech planning to identify root cause" u="1"/>
        <s v="0.Done &gt; Alpha Test | S | 02748 - Alpha for JDBC Connection Exceptions in logs" u="1"/>
        <s v="0.Done &gt; Frontend Development | S 00378 - Our History &gt; Configure map from tableau" u="1"/>
        <s v="0.Done &gt; Tech Planning | S 00522 - Buyer - Reports Landing Page - Technical Planning" u="1"/>
        <s v="0.Done &gt; Alpha Test | S | 02968 - Alpha for BIN Doc Service Test Invoice URL Parameters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5.Open &gt; Alpha Test | M 00940 - Alpha for Shipping Report" u="1"/>
        <s v="5.Open &gt; BALLPARK - Tech Planning | S | 00000 - Release Report" u="1"/>
        <s v="0.Done &gt; QA | S | 02925 - QA for 469 BDT - Logos on IE are blurry" u="1"/>
        <s v="5.Open &gt; BALLPARK - Feature Review | S 00000 - Release updates from IBB" u="1"/>
        <s v="0.Done &gt; Backend Development | M | 01581 - Update existing Report Definitions parmeters/fields" u="1"/>
        <s v="4.To Do &gt; M | BALLPARK - Subtask | 00000 - The screen &quot;Detalle de la recurrencia - Indefinida-&quot; has an extra field  &quot;Última transacción&quot;  that should not appear." u="1"/>
        <s v="0.Done &gt; Alpha Test | S | 00707 - Alpha for Releases landing page" u="1"/>
        <s v="0.Done &gt; QA | S 00382 - QA for Break page buttons evenly, centered" u="1"/>
        <s v="3.Doing &gt; Backend Development | S 00680 - Create an API to retrieve selected customer locations" u="1"/>
        <s v="0.Done &gt; Alpha Test | S | 03103 - Alpha for BDT 507 - C&amp;S Closed Orders showing inventory displayed in portal 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00438 - Alpha for Site map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0.Done &gt; Frontend Development | S | 03061 - Development for - Add Google Analytics to the Customer Portal Sites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0.Done &gt; Sub-Task | S | 00857 - Add methods to get a Customer Location's display name and whether or not it's a parent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QA | 00242 - QA for Sustainability Overview" u="1"/>
        <s v="0.Done &gt; Feature Review |  | 01650 - Review of BIT-85 Column picks disappear in report form" u="1"/>
        <s v="0.Done &gt; Backend Development | XS | 00679 - Store a list of selected Customer Locations for each user" u="1"/>
        <s v="0.Done &gt; Backend Development | M | 01698 - Order Customer location list alphabetically by parent name " u="1"/>
        <s v="0.Done &gt; Frontend Development | M | 01343 - Development for - Shipment Card Item Detail Box Scrolling Bar" u="1"/>
        <s v="5.Open &gt; BALLPARK - Feature Review | S 00000 - Order Status Report" u="1"/>
        <s v="4.To Do &gt; Frontend Development | M 00049 - Set up the filter for the asset publisher" u="1"/>
        <s v="0.Done &gt; Backend Development | S | 01034 - Add control panel portlet to test SSRS connection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0.Done &gt; Alpha Bug | S | 02832 - BOL links do not work in Bemis environment but work outside." u="1"/>
        <s v="5.Open &gt; BALLPARK - UX |  00000 - BALLPARK - UX Feature |  00225 - Search Orders by Indexed fields" u="1"/>
        <s v="0.Done &gt; Frontend Development | XS | 00507 - About us &gt; Our History: Text from square are not centralized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0.Done &gt; Alpha Test | M | 02947 - Alpha for Performance Testing and Tunning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0.Done &gt; Sub-Task | M | 02330 - Edit Link is not working in QA environment " u="1"/>
        <s v="4.To Do &gt; BALLPARK - Development | M 00000 - Add ExpandAll option to Orders Summaries." u="1"/>
        <s v="0.Done &gt; Feature Review | S | 02502 - Review of Order and Release Duplicate Exceptions  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Sub-Task | 00219 - Change service to have a composite primary key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0.Done &gt; Feature Review | 01487 - Review of Remove default e-mail suffix from login page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Frontend Development | S | 02902 - Development for - Logos on IE are blurry" u="1"/>
        <s v="0.Done &gt; QA | S | 02655 - QA for 324 (BDT) - Inventory report- mobile devices hyperlinks in reports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eature Review | S | 00899 - Review of Customer - Org - Permissions" u="1"/>
        <s v="0.Done &gt; Backend Development | M | 02346 - Additional enhancements based on findings" u="1"/>
        <s v="0.Done &gt; Frontend Development | M 02238 - Development for - The quotes around &quot;N/A&quot; need to be removed" u="1"/>
        <s v="0.Done &gt; Frontend Development | M | 01672 - Development for - Web Content LAR needs to be updated to reflect latest changes to TemplateContextContributor" u="1"/>
        <s v="0.Done &gt; Feature Review |  01817 - Review of Update Dashboard Content" u="1"/>
        <s v="0.Done &gt; QA |  00110 - QA for Webcontent - Investors to Key Statistics" u="1"/>
        <s v="0.Done &gt; QA | S | 02824 - QA for 409 (BDT) - Inventory Batch with Multiple Mfg Dates" u="1"/>
        <s v="4.To Do &gt; M | BALLPARK - Subtask | 00000 - Search &amp; browse - customer &amp; user profiles - Sales restricted view" u="1"/>
        <s v="0.Done &gt; Sub-Task | M | 00303 - Add decimals to the hundredth place" u="1"/>
        <s v="0.Done &gt; Frontend Development | M | 01035 - Update styling on Login Page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4.To Do &gt; S | BALLPARK - Subtask | 00000 - Logistics - Products/Items - No Pricing" u="1"/>
        <s v="0.Done &gt; Frontend Development | S | 00505 - Stories categories: Not changing language" u="1"/>
        <s v="0.Done &gt; Alpha Test |  | 01229 - Alpha for Select All and Clear All links in Location filter do not work" u="1"/>
        <s v="0.Done &gt; Frontend Development | M | 02132 - Development for - Scheduled Releases subpage- iphone layout error" u="1"/>
        <s v="4.To Do &gt; QA | S 00083 - QA for Design menus" u="1"/>
        <s v="0.Done &gt; Alpha Test | 00390 - Alpha for Our History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0.Cancelled &gt; Feature Review | 01916 - Review of Update Sales Order to take in different order statuses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QA | S | 03044 - QA for Deployment Documentation 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Feature Review | 01899 - Review of Mobile and Tablet View of Orders  is not aligned correctly " u="1"/>
        <s v="0.Done &gt; Sub-Task | M | 02540 - Tech Planning for 327 (BDT) - Completed Shipments Sub-Page/Shipment Missing" u="1"/>
        <s v="0.Done &gt; Feature Review | 01609 - Review of The calculation for the total location qty and batch lines displayed do not match  " u="1"/>
        <s v="0.Done &gt; Alpha Test | S 02202 - Alpha for Report parameter issue from page view buttons- Open and Closed/ Releases and Shipment History " u="1"/>
        <s v="4.To Do &gt; S | BALLPARK - UX | 00000 - Dashboard - New indicators" u="1"/>
        <s v="0.Done &gt; Sub-Task | XS | 02062 - Sonar check will run only if flag is enabled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QA | 00411 - QA for Format text and add links to image description" u="1"/>
        <s v="0.Done &gt; Feature Review | S 01392 - Review of Add documents button is inside the footer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0.Done &gt; QA | S | 02528 - QA for 270 (BDT) - Release page missing info for Jel Sert" u="1"/>
        <s v="0.Done &gt; Frontend Development | M 02060 - Development for - Order Pg Sort Functionality " u="1"/>
        <s v="3.Doing &gt; Backend Development | M 01340 - Improve data sync logging to capture invalid data" u="1"/>
        <s v="0.Done &gt; Alpha Test | 01207 - Alpha for My Locations navigation on Mobile view is not working" u="1"/>
        <s v="0.Done &gt; Frontend Development | S | 01677 - Update Order landing page styling after adding new sort functionality" u="1"/>
        <s v="0.Done &gt; Alpha Test | 01328 - Alpha for The ... next to the BEmis Order number does not expand to show the full line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QA | S | 00973 - QA for When an order is deleted, the associated AssetEntries are not removed" u="1"/>
        <s v="0.Done &gt; QA | 00112 - QA for Events + Calendar Portlet" u="1"/>
        <s v="0.Done &gt; QA | 00344 - QA for Our history page without timeline section" u="1"/>
        <s v="0.Done &gt; Backend Development | S | 00434 - Add framework for Inventory Module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0.Done &gt; Frontend Development | M | 01753 - Development for - Edit Links on the User profile view are not visible with menu expanded" u="1"/>
        <s v="0.Done &gt; Sub-Task | S | 01865 - Sonar configuration" u="1"/>
        <s v="0.Done &gt; Tech Planning | M | 01577 - Tech Planning for Update Report Parameters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eature Review | XS | 01913 - Review of Customer Profile updates from IBB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Backend Development | M | 01691 - Replicate Order Sync refactoring for Shipment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5.Open &gt; BALLPARK - Feature Planning Feature |  00296 - Mobile compatibility &amp; responsive design | M 00000 -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Feature Review | 00133 - Review of Language selection functionality" u="1"/>
        <s v="0.Done &gt; Frontend Development | M | 00123 - Language selection functionality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Sub-Task | M | 00504 - Remove serviceBuilder in customer service module.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0.Done &gt; Backend Development | M | 00078 - Assign Migrated Users to Customer Orgs" u="1"/>
        <s v="4.To Do &gt; Feature Review |  00755 - Review of Fix Gradle theme build " u="1"/>
        <s v="0.Done &gt; Feature Review | S | 03072 - Review of Shipments - handle BAG UoM values" u="1"/>
        <s v="0.Done &gt; Sub-Task | M | 01027 - Handover for Mock data generator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0.Done &gt; Feature Review | 01397 - Review of LDAP bulk import cannot be disable if 2FA is enabled" u="1"/>
        <s v="4.To Do &gt; S | BALLPARK - Subtask | 00000 - BEMISCP-11 Aged Inventory (calculated, need BNA/BHP alignment)" u="1"/>
        <s v="0.Done &gt; Alpha Test | S | 02613 - Alpha for 385 (BDT) Manufacture Data is missing from the On Hand Inventory sub-page" u="1"/>
        <s v="0.Done &gt; Alpha Test | S 00313 - Alpha for Key Company Data" u="1"/>
        <s v="0.Done &gt; Frontend Development | M 00255 - Key Company Data" u="1"/>
        <s v="0.Done &gt; Sub-Task | M | 00684 - Add Expando field to represent Employer" u="1"/>
        <s v="0.Done &gt; Feature Review |  01826 - Review of Formatting Error when Resizing" u="1"/>
        <s v="0.Done &gt; Feature Review | 01947 - Review of Updates for all Report " u="1"/>
        <s v="0.Done &gt; Frontend Development | M | 01155 - Fix padding issues with left nav menu" u="1"/>
        <s v="0.Done &gt; Feature Review | S 01302 - Review of 'Show More' link missing from Report description" u="1"/>
        <s v="0.Done &gt; Tech Planning | M 02530 - Tech Planning for 375 (BDT) - Inventory Report - URL too long error " u="1"/>
        <s v="0.Done &gt; Alpha Test | S | 02519 - Alpha for 383 (BDT) If a single schedule line exists, and the Confirmed Qty = 0 LOG AND SKIP RECORD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0.Done &gt; Alpha Test | XS | 00980 - Alpha for List shipments from specific Order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Backend Development | M | 02518 - Backend development for updated Request Date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0.Done &gt; Alpha Test | S | 02266 - Alpha for 320 (BDT) - Shipment Pg Bemis Order#/Line# Incorrect" u="1"/>
        <s v="0.Done &gt; Feature Review | S | 02946 - Review of Consignment Inventory Whse Location/No Incorrect" u="1"/>
        <s v="0.Done &gt; Frontend Development | M | 02186 - Development for - Theme test- Font spacing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QA | S | 02820 - QA for BOL and INVOICE Hyperlink fails to load PDF" u="1"/>
        <s v="0.Done &gt; Frontend Development | XS | 01210 - Fix CSS to align report landing page header" u="1"/>
        <s v="0.Done &gt; QA | S | 02149 - QA for 200 (BDT)New Parameter Customer Item- wording on Field label" u="1"/>
        <s v="0.Done &gt; Backend Development | S 00863 - Update shipment data sync" u="1"/>
        <s v="0.Done &gt; UX | S | 01675 - Update mockups with new sort functionality" u="1"/>
        <s v="0.Done &gt; QA | M | 00939 - QA for Open and Closed Order Status Report " u="1"/>
        <s v="0.Done &gt; Feature Review | S | 02109 - Review of 241 (BDT) - Searchbar missing X " u="1"/>
        <s v="0.Done &gt; Frontend Development | M | 02060 - Development for - Order Pg Sort Functionality " u="1"/>
        <s v="0.Done &gt; Alpha Test | S | 01926 - Alpha for Refactor Shipment Sync/WS Classes for data refresh calls.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0.Done &gt; Frontend Development | M | 02747 - Development for - Reports are not downloading and refreshing automatically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Backend Development | 00348 - Customize Org Type display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Feature Planning | S | 01676 - Document/Update requirements for new sort functionality" u="1"/>
        <s v="0.Done &gt; Backend Development | M | 01708 - Carrier List Changes" u="1"/>
        <s v="0.Done &gt; Alpha Test | 00737 - Alpha for Proxy configuration breaks access to IBB " u="1"/>
        <s v="0.Done &gt; Feature Review | 00623 - Review of Enable staging from QA to PROD (guest site)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rontend Development | S | 00554 - Change related articles layout" u="1"/>
        <s v="0.Done &gt; Feature Review |  | 01797 - Review of Duplicate fields displayed on the Completed Shipments tab" u="1"/>
        <s v="0.Done &gt; Feature Review | S | 02607 - Review of 298 (BDT) - Releases - subpage- tablet view error" u="1"/>
        <s v="0.Done &gt; QA | S | 02496 - QA for Failures in initial data sync does cause a full data sync to occur in the next data sync interval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Alpha Test | 00949 - Alpha for Update Shipments data fields to allow for decimals " u="1"/>
        <s v="0.Done &gt; Frontend Development | M | 01076 - Update fields on Shipments to display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01621 - QA for Sub-header font color on Reports Landing page are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| 01937 - QA for Update default settings for locations filter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0.Done &gt; Backend Development | M | 01496 - Update Customer Site Template to use correct Theme ID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Tech Planning | M | 00036 - Analysis of viability of wireframe code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Frontend Development | S | 00499 - Products + Services &gt; Overview - Adjust layout" u="1"/>
        <s v="0.Done &gt; Alpha Test | S 02763 - Alpha for 389 (BDT) - CSR AD group users are not set up properly" u="1"/>
        <s v="0.Done &gt; QA | M | 01717 - QA for Customer Logo is not displayed on parent or child location dashboards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0.Done &gt; QA | S | 00109 - QA for Add support for OpenID Connect Single Sign-on" u="1"/>
        <s v="4.To Do &gt; Alpha Test | S | 00100 - Alpha for Add sorting capability to Site REST API" u="1"/>
        <s v="0.Done &gt; Backend Development | S | 02879 - Update test scripts to remove test user creation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Alpha Test | 01471 - Alpha for Column picks disappear in report form" u="1"/>
        <s v="0.Done &gt; Backend Development | S 01024 - Update delivery stubs and shipment data sync" u="1"/>
        <s v="4.To Do &gt; S | BALLPARK - Feature Review | 00000 - As a CSR Manager, I can view a list of customers and select one or more, so that I can selectively view information pertaining to a specific customer or sub-organization within the customer" u="1"/>
        <s v="4.To Do &gt; S | BALLPARK - QA/UAT Support | 00000 - As a CSR Manager, I can view a list of customers and select one or more, so that I can selectively view information pertaining to a specific customer or sub-organization within the customer" u="1"/>
        <s v="0.Done &gt; QA | 01400 - QA for Report Time not correct" u="1"/>
        <s v="5.Open &gt; Feature Review | 00000 - BALLPARK OF Feature Review" u="1"/>
        <s v="4.To Do &gt; QA | S 01486 - QA for Bemis Logo Compression/Crowding" u="1"/>
        <s v="0.Done &gt; Feature Review | 01042 - Review of Setup Bemis Development Infrastructure" u="1"/>
        <s v="3.Doing &gt; Sub-Task | 00529 - Create Job to apply fix packs and updated LCS portlet" u="1"/>
        <s v="0.Done &gt; Backend Development | M | 02083 - Fix Order calculated fields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Frontend Development | M | 02190 - Development for - Orders page- iphone view details UOM Confirmed qtty crowding" u="1"/>
        <s v="0.Done &gt; Alpha Test | XS 02198 - Alpha for 247 (BDT) - Inventory Delete Functionality - Old Inventory data showing on Screen" u="1"/>
        <s v="0.Done &gt; QA | S | 02284 - QA for Mobile compatibility &amp; responsive design" u="1"/>
        <s v="0.Done &gt; Feature Review |  | 00624 - Review of Add FB Pixel snippet to theme" u="1"/>
        <s v="0.Done &gt; Frontend Development | M | 01642 - Development for - BIT-159 Create Access Path for CSRs to Customer and User Profiles" u="1"/>
        <s v="4.To Do &gt; S | BALLPARK - Planning 00000 - Footer" u="1"/>
        <s v="0.Done &gt; Backend Development | S | 00752 - Create mockdata module" u="1"/>
        <s v="4.To Do &gt; Alpha Test | S 01472 - Alpha for Order Report URL too long " u="1"/>
        <s v="0.Done &gt; Alpha Test |  01518 - Alpha for Importing Orgs from UAT generates exception" u="1"/>
        <s v="0.Done &gt; QA | S | 01806 - QA for BIT-136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Frontend Development | M | 00288 - Fix home page scroll on 1366x768" u="1"/>
        <s v="0.Done &gt; QA | S | 02068 - QA for 216 (BDT) Theme Generate Report link wrong color " u="1"/>
        <s v="0.Done &gt; Feature Review | S | 02422 - Review of Search box in Ship To Filter is broken" u="1"/>
        <s v="0.Done &gt; Alpha Test | S 00653 - Alpha for Gradle task distBundleZip does not build/deploy themes" u="1"/>
        <s v="0.Done &gt; Alpha Test | 01339 - Alpha for Do not display Schedule Lines when confirmedQty = 0 on Orders Landing  Page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0.Done &gt; Alpha Test | S | 02258 - Alpha for The quotes around &quot;N/A&quot; need to be removed" u="1"/>
        <s v="0.Done &gt; Frontend Development | XS | 00555 - Media &gt; Stories - Update related articles layout" u="1"/>
        <s v="0.Done &gt; Feature Review | 00571 - Review of Investigate rejected SVG icons in Chrome when using CDN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Backend Development | 00003 - Work with searching and hierarchical filter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.Done &gt; Alpha Test | S | 02257 - Alpha for 291 (BDT) - Release Pg Release PO incorrect" u="1"/>
        <s v="0.Done &gt; Feature Review | S | 02325 - Review of 246 (BDT) - Order Pg Req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Sub-Task | 00150 - Approve customer hierarchy filter wireframe" u="1"/>
        <s v="0.Done &gt; Alpha Test |  | 01463 - Alpha for Time, status and report freezes" u="1"/>
        <s v="0.Done &gt; Frontend Development | S 00417 - Must not change the menu on reload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0.Cancelled &gt; Feature Review | S | 03023 - Review of Update deployment scripts to preserve old releases" u="1"/>
        <s v="5.Open &gt; BALLPARK - Developer Support |  00000 - BALLPARK - Developer Support Feature |  00269 - Search for Customer Profile Details" u="1"/>
        <s v="0.Done &gt; Tech Planning | M | 00458 - Design interface with IBB Inventory API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Feature Review | S | 03027 - Review of Set search highlighting property to false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0.Done &gt; Alpha Bug | S | 00113 - GroupVersionLocalServiceImpl.searchGroupVersions: Setting start and end to 0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0.Done &gt; Alpha Bug | M | 00885 - Alpha Bug - Update Date format to include four digit year" u="1"/>
        <s v="0.Done &gt; Feature Review | S | 03075 - Review of 494 BDT - Handle IBB NULL responses in initial data sync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Feature Review | S | 02582 - Review of Change Requested Date Logic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0.Done &gt; Alpha Test | 01237 - Alpha for  Icons do not display properly on the Global Search Results Page" u="1"/>
        <s v="5.Open &gt; BALLPARK - Alpha Test | S 00000 - Page Fix for Careers page" u="1"/>
        <s v="5.Open &gt; BALLPARK - QA Support | S 00000 - Page Fix for Careers page" u="1"/>
        <s v="0.Done &gt; Alpha Test | S | 02901 - Alpha for User navigates to blank portal page  " u="1"/>
        <s v="0.Done &gt; Feature Review | S 02848 - Review of Data Sync Module Execution (BDT 441)" u="1"/>
        <s v="0.Done &gt; Feature Review | 01814 - Review of Report menu categories should be alphabetical" u="1"/>
        <s v="0.Done &gt; Tech Planning | M | 01565 - Tech Planning for Remove Date limit on Orders Landing Page display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Frontend Development | M | 01062 - Customer Profile View - mobile responsive design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Feature Review | 00385 - Review of Sustainable Sourcing" u="1"/>
        <s v="0.Done &gt; Frontend Development | M | 00373 - Sustainable Sourcing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0.Done &gt; Frontend Development | S 00535 - Home Page &gt; Article pointing to CEMEX Day 2017" u="1"/>
        <s v="0.Done &gt; Feature Review | 01371 - Review of Fix sort order column names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0.Done &gt; Frontend Development | XS | 00422 - Can't edit the name in Spanish in the Management Team page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0.Done &gt; QA | S | 02780 - QA for Buyers need to have ability to delete for specific folders 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QA | S | 02292 - QA for 270 (BDT) Global Search displays error" u="1"/>
        <s v="0.Done &gt; Backend Development | M 01510 - Add missing Ship Date optional field" u="1"/>
        <s v="0.Done &gt; Frontend Development | M | 01461 - Development for - Time, status and report freezes" u="1"/>
        <s v="0.Done &gt; QA | 00354 - QA for Key Company Data" u="1"/>
        <s v="06.Open &gt; Sub-Task | 00288 - Define WADL for IBB shipment web services" u="1"/>
        <s v="0.Done &gt; Backend Development | M | 01510 - Add missing Ship Date optional field" u="1"/>
        <s v="0.Cancelled &gt; Backend Development | S | 02913 - Update sender name in verification email xml" u="1"/>
        <s v="0.Done &gt; Feature Review | S | 02661 - Review of 238 (BDT) - Item Level Report Preview is blank   " u="1"/>
        <s v="0.Done &gt; Frontend Development | M 02606 - Development for - Item Level Report Preview is blank   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Alpha Test | XS | 00131 - Alpha for Ajustments in full stories layout" u="1"/>
        <s v="0.Done &gt; Feature Review |  00132 - Review of Ajustments in full stories layout" u="1"/>
        <s v="0.Done &gt; Frontend Development | S | 00117 - Ad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0.Done &gt; Backend Development | M | 01846 - Add staff users imported from LDAP to the Bemis org" u="1"/>
        <s v="0.Done &gt; Tech Planning | M | 02472 - Tech Planning for 270(BDT) - Release Page missing info for Jel Sert" u="1"/>
        <s v="5.Open &gt; BALLPARK - UX |  00000 - BALLPARK - UX Task |  00085 - Prebill Inquiry" u="1"/>
        <s v="0.Done &gt; Feature Review |  02031 - Review of 217 (BDT) Theme- upload document screen- blue bar theme updates " u="1"/>
        <s v="0.Done &gt; Alpha Test | S | 02603 - Alpha for 294 (BDT) - Invoice report iphone and ipad hyperlinks in preview and report" u="1"/>
        <s v="0.Done &gt; Feature Review | S 02661 - Review of 238 (BDT) - Item Level Report Preview is blank   " u="1"/>
        <s v="5.Open &gt; BALLPARK - Development |  00000 - BALLPARK - Development Feature |  00255 - Shipment History" u="1"/>
        <s v="0.Done &gt; Backend Development | S | 00681 - Update stub models for Shipment based on response json from IBB WS" u="1"/>
        <s v="0.Done &gt; Backend Development | S | 00682 - Update stub models for Customer based on response json from IBB WS" u="1"/>
        <s v="0.Done &gt; Backend Development | M | 02436 - Always pass optional columns as a parameter for select report buttons" u="1"/>
        <s v="0.Done &gt; Backend Development | S 00869 - Integrate SSRS with Order Listing page" u="1"/>
        <s v="0.Cancelled &gt; Backend Development | M 00807 - Map ShipTo Location Ids to ShipTo Names" u="1"/>
        <s v="0.Done &gt; QA | S | 01544 - QA for Report time range selection box sizing - Shipments and Releases Report Test" u="1"/>
        <s v="0.Done &gt; Frontend Development | S 00474 - Products + Services &gt; Trading &gt; &quot;Construction Systems&quot; - Subtitle font smaller than paragraph, display text on the side of image" u="1"/>
        <s v="0.Done &gt; QA | 00356 - QA for Building Solutions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4.To Do &gt; XS | BALLPARK - Feature Review | 00000 - Batch details in on-hand inventory" u="1"/>
        <s v="4.To Do &gt; XS | BALLPARK - QA/UAT Support | 00000 - Batch details in on-hand inventory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4.To Do &gt; S | BALLPARK - Alpha Test | 00000 - Glyph errors in logs when resetting file previews" u="1"/>
        <s v="0.Done &gt; Frontend Development | M | 01549 - Development for - Customer logo is not displayed on parent or child location dashboard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Cancelled &gt; Sub-Task | 00170 - Prototyping of the fields needed for user inquiry / search" u="1"/>
        <s v="0.Done &gt; QA | S | 00116 - QA for Notify Google LMS of User activity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Backend Development | XS | 00853 - Remove dependency from release module" u="1"/>
        <s v="0.Done &gt; Feature Review | 01281 - Review of Orders Page - Quantity Fields Show 0 Value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Alpha Test | S | 00597 - Alpha for Password Policy" u="1"/>
        <s v="0.Done &gt; Feature Review | 00607 - Review of Password Policy" u="1"/>
        <s v="0.Done &gt; Frontend Development | M 00389 - Orders Landing Page - UI" u="1"/>
        <s v="5.Open &gt; BALLPARK - Alpha Test | XS 00000 - List shipments from specific Order" u="1"/>
        <s v="0.Done &gt; Backend Development | S | 01029 - Update calculations for Total Scheduled Releases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| 00036 - Alpha for Required Fields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Cancelled &gt; Sub-Task | M | 01821 - QA for Update Dashboard content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4.To Do &gt; M | BALLPARK - Subtask | 00000 - Tipo de fornecedor não tem o label de obrigatório" u="1"/>
        <s v="0.Done &gt; Alpha Bug | M | 00990 - Download format choice is still seen on the report preview screen" u="1"/>
        <s v="0.Done &gt; Alpha Test | 01125 - Alpha for Footer" u="1"/>
        <s v="0.Done &gt; Feature Review | S | 00123 - Review of Capture user info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0.Done &gt; Feature Review | XS | 00502 - Review of Adjust forms layouts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0.Done &gt; Feature Review | S | 02147 - Review of Update 'View Details' dropdown to include UOM" u="1"/>
        <s v="0.Done &gt; Feature Review | 00985 - Review of Update Customer logo" u="1"/>
        <s v="4.To Do &gt; S | BALLPARK - Feature Review | 00000 - Sort Orders by Specific Fields" u="1"/>
        <s v="4.To Do &gt; S | BALLPARK - QA/UAT Support | 00000 - Sort Orders by Specific Fields" u="1"/>
        <s v="0.Done &gt; Frontend Development | M | 02707 - Remove ability to delete from root folder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Tech Planning | M | 02693 - Tech Planning for 409 (BDT) - Inventory Batch with Multiple Mfg Dates" u="1"/>
        <s v="0.Done &gt; Feature Review |  | 01380 - Review of All Reports from Reports Landing Page- Optional column formatting" u="1"/>
        <s v="4.To Do &gt; BALLPARK - Feature Review | XS 00000 - Customer Profile updates from IBB" u="1"/>
        <s v="0.Done &gt; Feature Review | S | 02334 - Review of Update display of qty fields on Orders page" u="1"/>
        <s v="0.Done &gt; QA | S | 02787 - QA for 425 (BDT) - Documents- buyer not able to delete a document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5.Open &gt; BALLPARK - Feature Planning |  00000 - BALLPARK - Feature Planning Task |  00090 - Cookies in Liferay Portal" u="1"/>
        <s v="0.Done &gt; Backend Development | S | 03006 - Fix Download Request " u="1"/>
        <s v="4.To Do &gt; Frontend Development | M 00642 - Develop View User Profile Page " u="1"/>
        <s v="0.Done &gt; QA | S | 02562 - QA for Update error logs to capture ID and field " u="1"/>
        <s v="0.Done &gt; Frontend Development | M | 01478 - Development for Welcome Name Banner" u="1"/>
        <s v="0.Done &gt; Feature Review | 02031 - Review of 217 (BDT) Theme- upload document screen- blue bar theme updates " u="1"/>
        <s v="4.To Do &gt; S | BALLPARK - UX 00000 - Content Workflow" u="1"/>
        <s v="0.Done &gt; Alpha Test | S 01808 - Alpha for Report menu categories should be alphabetical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00348 - QA for Stories page without foot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0.Done &gt; Feature Review | 00361 - Review of About Us &gt; Position Papers" u="1"/>
        <s v="0.Done &gt; Frontend Development | S | 00626 - Development for Cookie Statement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0.Done &gt; Backend Development | S | 00977 - Feedback for user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3.Doing &gt; Sub-Task | M | 00586 - Create Installation documentation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0.Done &gt; Feature Review | S | 02971 - Review of 482 BDT - Optimizing report performance to 4 sec" u="1"/>
        <s v="0.Done &gt; QA | S | 02921 - QA for Premium Waters Index Issue" u="1"/>
        <s v="3.Doing &gt; Tech Planning | S 00556 - Design Shipment WS Module" u="1"/>
        <s v="0.Done &gt; QA | S | 02140 - QA for 273 (BDT) - User Profile- Buyer- blank space in address information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M | 01885 - Alpha Test for Remove Buyer access to edit display setting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Alpha Test | 00284 - Alpha for Stories page without foot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Backend Development | S | 01140 - Remove Page Template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Backend Development | M | 01703 - Update Inventory WS Client and Mapping" u="1"/>
        <s v="0.Done &gt; Frontend Development | S 00655 - Update View Customer Profile Page to Show CSR Fields" u="1"/>
        <s v="0.Done &gt; Alpha Test | 02043 - Alpha for 235 (BDT) - confirmed quantity in view details shows error " u="1"/>
        <s v="0.Done &gt; Feature Review | S | 02579 - Review of 380 (BDT) - Documents functionality missing add Basic Document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Alpha Test | XS | 00163 - Alpha for Country micro site subpages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0.Done &gt; Alpha Test | 02053 - Alpha for 257 (BDT) - Orders page- mobile footer cutting off fields" u="1"/>
        <s v="4.To Do &gt; Alpha Test | S 01659 - Alpha for BIT-159 Create Access Path for CSRs to Customer and User Profiles" u="1"/>
        <s v="0.Done &gt; Feature Review | 00487 - Review of Footer" u="1"/>
        <s v="0.Done &gt; Feature Review | 01822 - Review of Footer" u="1"/>
        <s v="0.Done &gt; QA | M 00962 - QA for On-Hand Inventory View" u="1"/>
        <s v="0.Done &gt; Backend Development | XS | 02181 - Update ShipTo Filter list with every search" u="1"/>
        <s v="0.Done &gt; Sub-Task | M | 01824 - Add section on disabling data sync and truncating tables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0.Done &gt; Feature Review | 00778 - Review of Orders - Add &quot;cust&quot; before PO label" u="1"/>
        <s v="0.Done &gt; Alpha Test | S | 02220 - Alpha for 201 (BDT) Report Parameters- Optional Columns Open and Closed Order Status Report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0.Done &gt; Feature Review | 01938 - Review of Update default Sort Order and Add Sort Functioanlity on Orders Landing Page " u="1"/>
        <s v="5.Open &gt; BALLPARK - Tech Planning |  00000 - BALLPARK - Tech Planning Task |  00478 - Clean up JSP for two-factor-auth-device-manager-web" u="1"/>
        <s v="0.Done &gt; Feature Review | S | 02409 - Review of IBB synchronization times should be in UTC timezone format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S | 02520 - Alpha for 376 (BDT) - Open and Closed Order Status Report- update to parameters from order page card button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0.Cancelled &gt; Feature Review | S | 02651 - Review of 336 (BDT) - CSR logged in first time; the site showing on her home page was jelsert." u="1"/>
        <s v="4.To Do &gt; BALLPARK - Feature Planning | XS 00000 - List shipments from specific Order" u="1"/>
        <s v="0.Done &gt; Feature Review |  | 01232 - Review of Reports Landing Page - Report Header is not aligned properly" u="1"/>
        <s v="0.Done &gt; Feature Review | S | 02497 - Review of 321 (BDT) - Update the Shipments to use a field on Delivery vs. from Orders" u="1"/>
        <s v="0.Done &gt; QA | 00326 - QA for Stock ticker portlet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0.Done &gt; Alpha Bug | S | 01603 - Customer Profile fetching logo from the parent customer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QA | S | 00126 - QA for Capture learning events" u="1"/>
        <s v="0.Done &gt; Backend Development | S 01140 - Remove Page Template" u="1"/>
        <s v="5.Open &gt; Ballpark - Dummy Feature | S 00000 - Tools - Worklogger" u="1"/>
        <s v="0.Done &gt; Feature Review | S | 02137 - Review of Updates to Bemis Portal Navigation" u="1"/>
        <s v="0.Done &gt; Alpha Test | 00201 - Alpha for Make bootstrap grid match theme media widths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Sub-Task | XS | 00526 - Fix hero small square on overview pages for IE and Safari" u="1"/>
        <s v="0.Done &gt; Feature Review |  02014 - Review of Icons for Ship To filter and Sorting do not display on Mobile view of Orders page" u="1"/>
        <s v="0.Done &gt; Alpha Test | S | 02839 - Alpha for 410 (BDT) - Change the Discovery settings in elasticsearch.yml file to use host names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Feature Review | 02012 - Review of 218 (BDT) Theme My Company Locations Font Color" u="1"/>
        <s v="0.Done &gt; Alpha Test | S | 00105 - Alpha for Add version" u="1"/>
        <s v="0.Done &gt; Alpha Test | S | 00046 - Alpha for Some bugs about teams" u="1"/>
        <s v="0.Done &gt; Frontend Development | M | 00045 - Some bugs about teams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0.Done &gt; Tech Planning | M | 02168 - Tech Planning for Negative Scheduled Releases" u="1"/>
        <s v="4.To Do &gt; M | BALLPARK - Alpha Test | 00000 - Add authorization for Enhanced Group API" u="1"/>
        <s v="0.Done &gt; Alpha Test |  01091 - Alpha for User profile editing is accessible to users other than the profile owner." u="1"/>
        <s v="0.Done &gt; Backend Development | M | 00081 - Map AD Groups to Roles" u="1"/>
        <s v="0.Done &gt; Alpha Test | 01918 - Alpha for Update Sales Order Data Sync logic" u="1"/>
        <s v="0.Done &gt; Backend Development | M | 01794 - Update Customer Data Sync logic" u="1"/>
        <s v="0.Done &gt; QA |  00497 - QA for Create a sign in page" u="1"/>
        <s v="0.Done &gt; Alpha Test | S | 00605 - Alpha for Page Fix for Careers page" u="1"/>
        <s v="0.Done &gt; Backend Development | M | 00908 - Implement ws-commons-auth for all ws modules" u="1"/>
        <s v="0.Done &gt; Backend Development | M | 02438 - Display all dates from IBB in default system timezone, not the user's time zone" u="1"/>
        <s v="0.Done &gt; Backend Development | S 00155 - SSRS Integration POC" u="1"/>
        <s v="0.Done &gt; Frontend Development | S | 00843 - Development for Date format incorrect in UI" u="1"/>
        <s v="0.Done &gt; Feature Review | 00877 - Review of Arrow Font Size on Releases Page is too small" u="1"/>
        <s v="0.Done &gt; Feature Review | S 02193 - Review of Search icon in ship to dropdown is off center" u="1"/>
        <s v="0.Cancelled &gt; Frontend Development | M | 00759 - Add content for Security Tab on User Profile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Feature Review | S | 00768 - Review of Release Search" u="1"/>
        <s v="0.Done &gt; Frontend Development | S | 00457 - Media &gt; Overview Page" u="1"/>
        <s v="0.Done &gt; Backend Development | M | 01682 - Run buildLang task for all applicable modules" u="1"/>
        <s v="0.Cancelled &gt; Alpha Test | 01074 - Alpha for Theme display in Bemis QA is not correct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0.Done &gt; Feature Review | 01282 - Review of My Locations navigation on Mobile view is not working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4.To Do &gt; M | BALLPARK - Subtask | 00000 - Buyer -  View Release PO on Expanded Shipment View" u="1"/>
        <s v="4.To Do &gt; Alpha Bug | M 01381 - Order of optional parameters for open and closed order report are incorrect" u="1"/>
        <s v="0.Done &gt; Feature Review | S | 03111 - Review of CR56 - Change display of Release and Shipment Reports in the Portal  Inbox " u="1"/>
        <s v="0.Done &gt; Sub-Task | XS | 00005 - Activate Production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Backend Development | S | 00839 - Refactor SSRSReportEngineAdapter to help the integration work properly" u="1"/>
        <s v="0.Cancelled &gt; QA | S | 03026 - QA for Check latest versions of image magick and ghost script are in the repository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Sub-Task | XS | 00894 - Add OSGi config file to configure SSRS integration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Feature Review | S | 02112 - Review of 266 (BDT) - Iphone view of welcome page- order of pages " u="1"/>
        <s v="0.Done &gt; QA | S 02065 - QA for Icons for Ship To filter and Sorting do not display on Mobile view of Orders page" u="1"/>
        <s v="0.Done &gt; Sub-Task | XS 01018 - Upgrade Gradle Wrapper" u="1"/>
        <s v="0.Done &gt; QA | S | 02532 - QA for User friendly error messaging for CSR and Buyers" u="1"/>
        <s v="0.Done &gt; QA | XS | 00608 - QA for Stock Ticker portlet has content that is not localized" u="1"/>
        <s v="0.Done &gt; Frontend Development | M 00121 - Add zoom animation to featured stories template" u="1"/>
        <s v="0.Done &gt; Alpha Test | 01757 - Alpha for Duplicate fields displayed on the Completed Shipments tab" u="1"/>
        <s v="0.Done &gt; Backend Development | M | 01082 - Add PermissionChecker to logic" u="1"/>
        <s v="0.Done &gt; QA | S | 00081 - QA for Add status: draft, published, archived, invisible " u="1"/>
        <s v="0.Done &gt; Alpha Bug | M | 01612 - User Agreement Link - add user agreement page to bemis site template" u="1"/>
        <s v="0.Done &gt; Sub-Task | 00153 - Provide recommendation for multi-factor authentication for Bemis approval" u="1"/>
        <s v="0.Done &gt; QA | S 02567 - QA for Logging Updates" u="1"/>
        <s v="0.Done &gt; Frontend Development | M | 00037 - Rewrite grid system" u="1"/>
        <s v="0.Cancelled &gt; Sub-Task | 00169 - Prototyping of the fields needed for customer inquiry / search" u="1"/>
        <s v="0.Done &gt; Feature Review | 00581 - Review of Change Reports page &quot;SEC Filings&quot; section to open in a new tab" u="1"/>
        <s v="0.Done &gt; Alpha Test | XS 00282 - Alpha for Careers Page" u="1"/>
        <s v="0.Done &gt; Frontend Development | XS 00281 - Careers Page" u="1"/>
        <s v="0.Done &gt; QA | 00492 - QA for Our History &gt; Adjust padding in map for IPhon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0.Done &gt; Alpha Test | XS | 02086 - Alpha for 267 (BDT) - General mobile design- menu should automatically collapse 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QA | 00097 - QA for Asset publisher - Simple version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1.Reviewing &gt; Backend Development | M 00610 - Create CustomerLocation Entity to pull Order ShipTo Information" u="1"/>
        <s v="4.To Do &gt; XS | BALLPARK - UX | 00000 - View closed orders in Order Views" u="1"/>
        <s v="0.Done &gt; Alpha Test | S | 02387 - Alpha for 268 (BDT) - Missing Open Scheduled Release Info" u="1"/>
        <s v="0.Done &gt; Alpha Test | S | 02458 - Alpha for 261 (BDT) - Missing Open Scheduled Release Info" u="1"/>
        <s v="0.Done &gt; Backend Development | S 00797 - Implement Configure Report screen for Generating Report" u="1"/>
        <s v="0.Done &gt; QA | S | 02245 - QA for 306 (BDT) - Orders Page-Report button" u="1"/>
        <s v="4.To Do &gt; S | BALLPARK - Subtask | 00000 - BEMISCP-11 Customer Inventory Terms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0.Done &gt; Frontend Development | XS | 00546 - Investors &gt; Overview &gt; Calendar + Events - Buttons doesn't allow HTML content" u="1"/>
        <s v="0.Done &gt; Frontend Development | M | 02191 - Development for - Orders page- iphone words in view detail spilling below allotted space" u="1"/>
        <s v="5.Open &gt; BALLPARK - UX |  00000 - Link from Bemis Logo" u="1"/>
        <s v="0.Done &gt; Alpha Test | S 00268 - Alpha for Building Solutions" u="1"/>
        <s v="0.Done &gt; Feature Review | 00434 - Review of Global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0.Done &gt; Feature Review | S | 02403 - Review of 318 (BDT) - Shipment Sub Page ship date view in ascending order" u="1"/>
        <s v="0.Done &gt; QA | S | 02204 - QA for Report parameter issue from page view buttons- Open and Closed/ Releases and Shipment History 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Cancelled &gt; Frontend Development | M | 01524 - Development for Missing Address should be empty" u="1"/>
        <s v="0.Done &gt; QA | 01538 - QA for Time, status and report freezes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0.Done &gt; Alpha Bug | XS | 01004 - Change data type of 'pending/scheduledReleases' from int to decimal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Backend Development | S | 03007 - Update IM and GS paths in properties" u="1"/>
        <s v="0.Done &gt; Frontend Development | M 00048 - Configure Layout for the Asset Publisher" u="1"/>
        <s v="0.Done &gt; Alpha Test | S | 02293 - Alpha for 310 (BDT) - Order Pg View Details Schedule Line Dates Sort Order Incorrect 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0.Done &gt; Feature Review | 00286 - Review of Redirect Not Allowed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Cancelled &gt; QA | S 02652 - QA for 336 (BDT) - CSR logged in first time; the site showing on her home page was jelsert." u="1"/>
        <s v="0.Done &gt; Sub-Task | S | 00044 - OpenID Integration - Feature Planning" u="1"/>
        <s v="0.Done &gt; Tech Planning | M | 00530 - Customer Profile - Tech Planning" u="1"/>
        <s v="4.To Do &gt; S | BALLPARK - Alpha Test | 00000 - Update Customer Profiles default order" u="1"/>
        <s v="0.Done &gt; Alpha Test | S | 02585 - Alpha for 388 (BDT) - Inventory Pg Standard Pallet Qty Rounding Issue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0.Done &gt; Alpha Test | S | 03104 - Alpha for ORM exceptions for salesOrder data sync 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0.Done &gt; QA | S | 00769 - QA for Carrier List CRUD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Alpha Test | S | 02338 - Alpha for Pallet Field should display as Est. Pallet Count" u="1"/>
        <s v="0.Done &gt; Alpha Test | 00950 - Alpha for Update Scheduled Releases data fields to allow for decimals 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Done &gt; Feature Review | 00873 - Review of UI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Feature Review | S 00347 - Review of Stories page without footer" u="1"/>
        <s v="5.Open &gt; Sub-Task | S | 00651 - Create/Modify web content for banner image" u="1"/>
        <s v="0.Done &gt; Backend Development | M | 00506 - Add Parent flag to Customer Migration - Dev" u="1"/>
        <s v="0.Done &gt; Tech Planning | S 01530 - Evaluate records not showing up in completed shipments" u="1"/>
        <s v="0.Done &gt; Frontend Development | M | 02240 - Development for - Zip code is missing from Inventory Layout" u="1"/>
        <s v="0.Done &gt; Feature Review | S 02356 - Review of Unable to generate reports against SSRS" u="1"/>
        <s v="2.To Review &gt; Frontend Development | M 00862 - Update the UI to use description field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0.Done &gt; Alpha Test | S | 02383 - Alpha for SSRS connection settings are not set during deployment 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0.Done &gt; QA | S | 02070 - QA for 217 (BDT) Theme- upload document screen- blue bar theme updates " u="1"/>
        <s v="0.Done &gt; QA | S | 01539 - QA for On Hand Inventory Details shows a Total Qty but there are no details 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0.Done &gt; Tech Planning | M | 02446 - Tech planning - update ShipTo field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0.Done &gt; QA | S | 02937 - QA for BDT 474 Reporting errors for Customer id 0138680" u="1"/>
        <s v="0.Done &gt; Feature Review | S | 02980 - Review of BIN Doc Service Test Invoice URL Parameters" u="1"/>
        <s v="5.Open &gt; BALLPARK - UX |  00000 - BALLPARK - UX Task |  00047 - BEMISCP-11 Customer Inventory Terms" u="1"/>
        <s v="0.Done &gt; QA | XS | 00560 - QA for Custom 404 page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0.Done &gt; Frontend Development | M | 00403 - Order by Item Detail View - Frontend" u="1"/>
        <s v="0.Done &gt; QA | 00352 - QA for White spaces above images in story pages template 2" u="1"/>
        <s v="0.Done &gt; QA | 01610 - QA for The calculation for the total location qty and batch lines displayed do not match  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0.Done &gt; QA | S | 00035 - QA for Workflows Customizations" u="1"/>
        <s v="0.Done &gt; Tech Planning | S | 03038 - Investigate cause of issue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0.Done &gt; Feature Review | S | 00305 - Review of Install fixes for PDF preview on QA env" u="1"/>
        <s v="0.Done &gt; Feature Review | S | 03114 - Review of BDT 507 - C&amp;S Closed Orders showing inventory displayed in portal 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Sub-Task | M | 02206 - Calculate qty based on order UOM" u="1"/>
        <s v="0.Done &gt; Backend Development | S 01685 - Update Search Criteria for Release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QA | S | 02503 - QA for Order and Release Duplicate Exceptions  " u="1"/>
        <s v="0.Done &gt; Feature Review |  | 00096 - Review of Asset publisher - Simple version" u="1"/>
        <s v="0.Done &gt; Frontend Development | S | 00539 - Adjust management team images and descriptions" u="1"/>
        <s v="5.Open &gt; BALLPARK - UX |  00000 - BALLPARK - UX Feature |  00515 - Report Definition Pars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0.Cancelled &gt; Backend Development | M | 01647 - Update Order Data Model" u="1"/>
        <s v="5.Open &gt; Backend Development | S 02913 - Update sender name in verification email xml" u="1"/>
        <s v="0.Done &gt; Feature Review | 00153 - Review of Adjust homepage layout in different screen resolutions" u="1"/>
        <s v="0.Done &gt; Frontend Development | M | 00129 - Adjust homepage layout in different screen resolutions" u="1"/>
        <s v="0.Done &gt; Alpha Test | S | 02478 - Alpha for 303 (BDT) - Releases page in page wildcard search on description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0.Done &gt; Sub-Task | S | 01869 - Configure  Remote Elastic Search" u="1"/>
        <s v="0.Done &gt; Alpha Test | S | 02793 - Alpha for 409 (BDT) - Inventory Batch with Multiple Mfg Dat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0.Done &gt; Frontend Development | S | 00067 - Error treatment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Tech Planning | M | 01665 - Tech Planning for Default Location Settings and Persistance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Done &gt; Backend Development | S 02170 - Calculate Scheduled Releases Qty based on Open releases" u="1"/>
        <s v="0.Done &gt; Feature Review | 00928 - Review of Refactoring Search for Shipment ordered and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eature Review | 00496 - Review of Create a sign in page" u="1"/>
        <s v="0.Done &gt; Feature Review | 00725 - Review of Race condition in DataSyncEngineImpl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0.Done &gt; Feature Review | S | 00974 - Review of Location selection persists between logout and login" u="1"/>
        <s v="0.Done &gt; Feature Review | 00818 - Review of Where to get Actual/Standard pallet quantity for rolls/boxes/cartons" u="1"/>
        <s v="0.Done &gt; Frontend Development | XS | 00532 - Products + Services &gt; Trading - Remove de buttons &quot;Contact Us&quot; and &quot;Petcoke and coal trading&quot;. Place the content underneath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0.Done &gt; QA | 01810 - QA for Remove default e-mail suffix from login page" u="1"/>
        <s v="2.To Review &gt; Sub-Task | S | 00643 - Test email &quot;group&quot; with multiple emails" u="1"/>
        <s v="0.Done &gt; Feature Review |  00351 - Review of White spaces above images in story pages template 2" u="1"/>
        <s v="0.Done &gt; Frontend Development | XS | 00258 -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0.Done &gt; Alpha Bug | M | 01649 - BIT-159 CSR- editing buyer profile incorrect redirect for ending impersonation" u="1"/>
        <s v="0.Done &gt; Tech Planning | M | 00055 - Carrier website link" u="1"/>
        <s v="5.Open &gt; BALLPARK - Developer Support | S 00000 - View Notifications" u="1"/>
        <s v="0.Done &gt; QA | S | 01353 - QA for Orders Page - Quantity Fields Show 0 Value" u="1"/>
        <s v="0.Done &gt; Frontend Development | XS | 00530 - CEMEX Day 2017 &gt; The banner must be bigger" u="1"/>
        <s v="0.Done &gt; Frontend Development | S 00043 - Set up change country component" u="1"/>
        <s v="0.Done &gt; Sub-Task | M 01804 - Add section detailing rolling back a bundle" u="1"/>
        <s v="0.Done &gt; QA | S | 02243 - QA for Ship To Filter Issue with Name Format and number of items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0.Done &gt; Feature Review | 01650 - Review of BIT-85 Column picks disappear in report form" u="1"/>
        <s v="5.Open &gt; BALLPARK - Feature Planning | S 00000 - Login &amp; Logout" u="1"/>
        <s v="5.Open &gt; BALLPARK - Development |  00000 - BALLPARK - Development Feature |  00361 - Footer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Alpha Test | S | 02911 - Alpha for Always display BOL and Invoice links" u="1"/>
        <s v="0.Done &gt; Frontend Development | M 00231 - Products Overview Page" u="1"/>
        <s v="5.Open &gt; BALLPARK - Feature Planning |  00000 - Releases by Item" u="1"/>
        <s v="0.Done &gt; Feature Review | S | 00766 - Review of Releases landing page" u="1"/>
        <s v="4.To Do &gt; Backend Development | M 01427 - Update 'View Details' display logic" u="1"/>
        <s v="0.Done &gt; Feature Review | S 02561 - Review of Update error logs to capture ID and field 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0.Done &gt; Alpha Test | 00720 - Alpha for Custom-users-admin-web causes startup exceptions in portal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0.Done &gt; Sub-Task | M | 01854 - Export LAR from QA of customer organizations" u="1"/>
        <s v="4.To Do &gt; S | BALLPARK - Subtask | 00000 - Anchor tags not working for some pages" u="1"/>
        <s v="0.Done &gt; Alpha Test | 01130 - Alpha for On the Child Customer profile page format is incorrect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eature Review | S | 02249 - Review of 214 (BDT) - Theme test- Font spacing incorrect" u="1"/>
        <s v="0.Done &gt; Frontend Development | M 02186 - Development for - Theme test- Font spacing incorrect" u="1"/>
        <s v="0.Done &gt; Feature Review | 02076 - Review of 259 (BDT) - Orders Page- mobile view some customer PO numbers are hyperlinked" u="1"/>
        <s v="4.To Do &gt; S | BALLPARK - Alpha Test | 00000 - Create Hub Admin documentation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ech Planning | M | 01782 - Tech planning for - Update Customer Profiles default order" u="1"/>
        <s v="0.Done &gt; Task | 00063 - BEMISCP-11 Select a monitoring tool for IBB web services | Due date: 8/9/16" u="1"/>
        <s v="0.Done &gt; Alpha Test | S | 02174 - Alpha for 299 (BDT) - Scheduled Releases subpage- iphone layout error" u="1"/>
        <s v="4.To Do &gt; S | BALLPARK - Alpha Test | 00000 - Add link to View Orders in Product View for Specific Item" u="1"/>
        <s v="0.Done &gt; QA | 01831 - QA for Update Dashboard Content" u="1"/>
        <s v="4.To Do &gt; M | BALLPARK - Subtask | 00000 - Notes view" u="1"/>
        <s v="5.Open &gt; BALLPARK - Tech Planning |  00000 - Remove Top Bar for Regular User" u="1"/>
        <s v="0.Done &gt; Backend Development | S | 01521 - Change default selected From and To dates in the Report Generation Request window" u="1"/>
        <s v="0.Done &gt; Feature Review | 01084 - Review of Optimize JVM settings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0.Done &gt; Feature Review | S | 02298 - Review of 319 (BDT) Negative Scheduled Releases " u="1"/>
        <s v="4.To Do &gt; Feature Review | S 00260 - Review of Allow patches to be source-controlled and installed into bundle by workspace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S | 03004 - Alpha for Finalize deployment scripts" u="1"/>
        <s v="0.Done &gt; Alpha Test |  | 01285 - Alpha for 'Show More' link missing from Report description" u="1"/>
        <s v="0.Done &gt; Alpha Test | XS | 00409 - Alpha for Format text and add links to image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0.Done &gt; Frontend Development | M | 01843 - Development for - Document Preview does not work rewrite" u="1"/>
        <s v="5.Open &gt; BALLPARK - Tech Planning |  00000 - BALLPARK - Tech Planning Feature |  00222 - Order Detail in Orders by Item View" u="1"/>
        <s v="0.Done &gt; QA |  00206 - QA for Management Team" u="1"/>
        <s v="0.Done &gt; Alpha Bug | XS | 00671 - Missing portlet for AssetRender" u="1"/>
        <s v="0.Done &gt; Frontend Development | M | 00642 - Develop View User Profile Page " u="1"/>
        <s v="0.Done &gt; QA | M 00742 - QA for Browse Customer Profile" u="1"/>
        <s v="5.Open &gt; Backend Development | 00524 - Order Status Report - Backend Dev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0.Done &gt; Backend Development | 00284 - Create order WS modules" u="1"/>
        <s v="4.To Do &gt; Frontend Development | M 00231 - Products Overview Page" u="1"/>
        <s v="0.Done &gt; Alpha Test | 03055 - Alpha for Error on Report Definition Control Panel when editing " u="1"/>
        <s v="0.Done &gt; Tech Planning | M | 01752 - Tech planning for Edit Links on the User profile view are not visible with menu expanded" u="1"/>
        <s v="0.Done &gt; QA | 00972 - QA for Modify default date range for shipment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01633 - Alpha for BIT-95 All reports from the Reports Landing Page" u="1"/>
        <s v="0.Done &gt; Alpha Test | XS 01146 - Alpha for Add content for Portal dashboard landing page" u="1"/>
        <s v="0.Done &gt; Backend Development | M | 01664 - Update Report Link on the Orders Landing Page" u="1"/>
        <s v="0.Done &gt; Feature Review | 01628 - Review of BIT-129 Invoice Report Field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00439 - Review of Site map" u="1"/>
        <s v="0.Done &gt; Frontend Development | S | 00399 - Site map" u="1"/>
        <s v="0.Done &gt; Feature Review |  | 00355 - Review of Building Solutions" u="1"/>
        <s v="0.Done &gt; Sub-Task | M | 02718 - Add connection validation when idle" u="1"/>
        <s v="0.Done &gt; QA | S 01393 - QA for Add documents button is inside the footer" u="1"/>
        <s v="0.Done &gt; Feature Review | S | 03040 - Review of Failover Testing: 500 - Internal Server Erro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Done &gt; Backend Development | M | 01674 - Replicate Order Sync refactoring for Inventory" u="1"/>
        <s v="0.Cancelled &gt; Sub-Task | M 00525 - Display additional  metadata and columns on folder structure" u="1"/>
        <s v="0.Done &gt; Frontend Development | S | 00375 - Adjust Reports Pag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Cancelled &gt; Frontend Development | S | 02850 - Add nullable option to the To Date on the Open and Closed Order Status Report 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0.Done &gt; Frontend Development | M | 00462 - Create page to show Inventory View for Item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Frontend Development | M | 01085 - Style Document Upload portlet" u="1"/>
        <s v="0.Done &gt; QA | S | 02313 - QA for Not all shipments are being synced from IBB" u="1"/>
        <s v="0.Done &gt; Alpha Test | 00870 - Alpha for Date Format is incorrect on all Pages" u="1"/>
        <s v="0.Done &gt; Alpha Test | 01114 - Alpha for Spacing is incorrect across all pages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0.Done &gt; QA | S | 00564 - QA for Adjustments throughout the portal" u="1"/>
        <s v="2.To Review &gt; Alpha Bug | M 00885 - Alpha Bug - Update Date format to include four digit year" u="1"/>
        <s v="2.To Review &gt; Backend Development | S 00706 - Create script to load Great Lakes Cheese LAR file" u="1"/>
        <s v="0.Done &gt; Alpha Test | S | 02643 - Alpha for 378 (BDT) - Report Functionality- limit to reports showing per page but not additional pages to view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.Done &gt; Alpha Test | XS | 02584 - Alpha for 242 (BDT) - Customer profile - no address pulling in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Backend Development | S | 00601 - Map Customer WS data to Customer Profile/Organizations" u="1"/>
        <s v="0.Done &gt; Backend Development | S | 00130 - Should only send learning records when log in as a learner " u="1"/>
        <s v="0.Done &gt; Alpha Test | S | 03123 - Alpha for On Hand Qty displayed for complet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| 01904 - QA for User Edit Profile not working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0.Done &gt; QA | S | 01832 - QA for Buyer - Security" u="1"/>
        <s v="4.To Do &gt; BALLPARK - Alpha Test | S 00000 - Add ExpandAll option to Orders Summaries." u="1"/>
        <s v="0.Done &gt; Feature Review | S | 02671 - Review of ORM exceptions for Customer Location data sync 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0.Done &gt; Frontend Development | M | 02594 - Development for - Report Preview UI issues" u="1"/>
        <s v="4.To Do &gt; S | BALLPARK - Alpha Test | 00000 -  Allow Portal Admin to adjust the date range of data synced" u="1"/>
        <s v="0.Done &gt; Feature Review | S 02581 - Review of 303 (BDT) - Releases page in page wildcard search on description" u="1"/>
        <s v="0.Done &gt; Frontend Development | M | 01233 - Development for - 'Show More' link missing from Report description" u="1"/>
        <s v="5.Open &gt; BALLPARK - Tech Planning |  00000 - BALLPARK - Tech Planning Feature |  00378 - Generate Inventory Reports" u="1"/>
        <s v="0.Done &gt; QA | S | 02949 - QA for Performance Testing and Tunning" u="1"/>
        <s v="05.To Do &gt; Pull Request Review | 00387 - Review Code for Order by Item Backend" u="1"/>
        <s v="0.Done &gt; Alpha Bug | M | 00989 - Wrong excel format is dispalyed and saved on reports download" u="1"/>
        <s v="0.Done &gt; Alpha Test | S | 00078 - Alpha for Chrome users cannot access taskboard using HTTPS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0.Done &gt; Frontend Development | M | 00045 - Ajust the layout of contents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0.Done &gt; Feature Review | S | 00775 - Review of View/Edit my Us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0.Done &gt; Frontend Development | M | 00418 - Image to identify external links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Frontend Development | S | 00044 - Create a configurable footer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Sub-Task | XS | 01586 - Resize thread pool for data sync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Alpha Test | S | 02110 - Alpha for BIT 176 -  BOL# Incorrect for SAP Shipment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Alpha Test | S | 00025 - Alpha for Design menus" u="1"/>
        <s v="0.Done &gt; Feature Review | 00082 - Review of Design menus" u="1"/>
        <s v="0.Done &gt; Sub-Task | S | 00245 - Work on frontend / ADT / UI" u="1"/>
        <s v="0.Done &gt; QA |  00154 - QA for Adjust homepage layout in different screen resolutions" u="1"/>
        <s v="0.Done &gt; Frontend Development | XS | 00641 - Update User Profile Dropdown font and wording based on latest mockup" u="1"/>
        <s v="0.Done &gt; Feature Review |  | 00106 - Review of Full story version 2" u="1"/>
        <s v="0.Done &gt; Backend Development | S | 00077 - Create module to create mock sites" u="1"/>
        <s v="0.Done &gt; Alpha Test | S | 01306 - Alpha for Updates to Bemis Portal Navigation" u="1"/>
        <s v="0.Done &gt; Frontend Development | M 01038 - Tablet Documents View and Navigation" u="1"/>
        <s v="0.Done &gt; Alpha Bug | S | 00931 - Report service throw error when preview report with subreport inside" u="1"/>
        <s v="5.Open &gt; BALLPARK - Developer Support |  00000 - BALLPARK - Developer Support Feature |  00515 - Report Definition Parsing" u="1"/>
        <s v="0.Done &gt; Frontend Development | M | 01932 - Development for - 214 (BDT)Theme test- excel logo wrong color and font spacing incorrect" u="1"/>
        <s v="5.Open &gt; BALLPARK - Subtask | M 00000 - QA Deployment Documentation" u="1"/>
        <s v="0.Done &gt; Alpha Test | 01049 - Alpha for Missing fields on Delivery stubs" u="1"/>
        <s v="5.Open &gt; BALLPARK - UX | XS 00000 - BALLPARK - UX Feature |  00308 - Customer - Org - Permissions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.Done &gt; Backend Development | XS | 00831 - Fix Two Factor configuration category" u="1"/>
        <s v="05.To Do &gt; Tech Planning | 00485 - Design Search Orders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0.Done &gt; QA | S | 02665 - QA for 378 (BDT) - No pagination on the Reports Download page " u="1"/>
        <s v="0.Done &gt; Backend Development | S | 02663 - Validate Order Components before creating OrderKey" u="1"/>
        <s v="0.Done &gt; Backend Development | S | 00052 - Add logic to redirect unauthenticated users to login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0.Cancelled &gt; Backend Development | M | 01112 - Add location facet" u="1"/>
        <s v="4.To Do &gt; Alpha Test | S 01638 - Alpha for User Agreement Link " u="1"/>
        <s v="3.Doing &gt; Backend Development | S | 03046 - Fix caching of orders" u="1"/>
        <s v="0.Cancelled &gt; Alpha Bug | S | 01179 - Pagination bar during global search is dislocated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XS | 02200 - QA for 247 (BDT) - Inventory Delete Functionality - Old Inventory data showing on Screen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0.Done &gt; Frontend Development | M | 00490 - Multilocation filter - Frontend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0.Done &gt; Sub-Task | M | 01481 - Create initial infrastructure for perf test scripts" u="1"/>
        <s v="5.Open &gt; BALLPARK - Development |  00000 - BALLPARK - Development Task |  00085 - Prebill Inquiry" u="1"/>
        <s v="4.To Do &gt; QA | S 00900 - QA for Customer - Org - Permissions" u="1"/>
        <s v="0.Done &gt; Feature Review | S | 02789 - Review of Duplicate key row in object 'dbo.Bemis_Order'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0.Done &gt; Frontend Development | S | 01150 - Create page to list of links to Customer Profiles" u="1"/>
        <s v="2.To Review &gt; Backend Development | S | 03047 - Create System Setting Configuration to simplify AD Group name changes" u="1"/>
        <s v="5.Open &gt; BALLPARK - Tech Planning | 00000  - " u="1"/>
        <s v="0.Done &gt; Frontend Development | XS | 00294 - Position Papers page" u="1"/>
        <s v="0.Done &gt; Alpha Test | 01554 - Alpha for The Company logo will not populate on Welcome page" u="1"/>
        <s v="0.Done &gt; Task | S 00054 - BEMISCP-11 Workflow - COC, COAs upload to portal - Quality related" u="1"/>
        <s v="0.Done &gt; Feature Review | S | 02781 - Review of 375 (BDT) - Inventory Report - URL too long error " u="1"/>
        <s v="5.Open &gt; BALLPARK - UX |  00000 - BALLPARK - UX Task |  00048 - BEMISCP-11 Previous customer Item Number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Cancelled &gt; Frontend Development | M | 01835 - Development for - Mobile and Tablet View of Orders is not aligned correctly" u="1"/>
        <s v="0.Done &gt; Backend Development | XS 00803 - Update mock-server with latest data from IBB" u="1"/>
        <s v="0.Done &gt; Feature Review | S 02527 - Review of 270 (BDT) - Release page missing info for Jel Sert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QA | S | 01135 - QA for Do not show Scheduled Releases with a Confirmed Qty =  0" u="1"/>
        <s v="0.Done &gt; QA | S | 02545 - QA for 381 (BDT) - Portal console as admin or CSR- missing the Customer Profile view on the Bemis Site" u="1"/>
        <s v="0.Cancelled &gt; Backend Development | S | 00041 - Create an scheduler to send information to LMS" u="1"/>
        <s v="0.Done &gt; Frontend Development | M 01424 - Development for -Cancel button on Locations filter does not cancel" u="1"/>
        <s v="0.Done &gt; Feature Review | 00391 - Review of Our History" u="1"/>
        <s v="0.Done &gt; Frontend Development | M | 00229 - Our history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| 01506 - QA for Padding issues with left nav menu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0.Done &gt; QA | S | 02815 - QA for 416 (BDT) - Order Pg Shipment Qty Missing" u="1"/>
        <s v="3.Doing &gt; Backend Development | S 00564 - Update DL folder structure to match new requirements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Alpha Test | S | 02039 - Alpha for 252 (BDT) - Order Pg View Details 0 Confirmed Qty Displayed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01635 - QA for BIT-95 All reports from the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S | 01137 - QA for Add open condition to Search Orders" u="1"/>
        <s v="0.Done &gt; Sub-Task | S | 03049 - Final Load Test post fix pack up-grade" u="1"/>
        <s v="0.Done &gt; QA |  | 01811 - QA for Duplicate fields displayed on the Completed Shipments tab" u="1"/>
        <s v="0.Done &gt; Alpha Test | S | 02090 - Alpha for 271 (BDT) - Orders page- hyperlinks and expand card issue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Backend Development | M | 01584 - Add support for new Customer Item optional parameter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0.Done &gt; Backend Development | S 01516 - Change wording for fields in the Report Generation Request window" u="1"/>
        <s v="0.Done &gt; Backend Development | M | 02439 - Development for - Add Google Analytics to the Customer Portal Sites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0.Done &gt; Feature Review | S | 02158 - Review of 283 (BDT) - Scheduled Releases Sub-Page Line# Contains Leading Zeroes " u="1"/>
        <s v="0.Done &gt; Feature Review | 00387 - Review of Become a supplier" u="1"/>
        <s v="0.Done &gt; Frontend Development | M | 00332 - Become a supplier" u="1"/>
        <s v="4.To Do &gt; BALLPARK - Developer Support | S 00000 - Customer - Org - Permissions" u="1"/>
        <s v="4.To Do &gt; BALLPARK - Feature Planning | XS 00000 - Customer - Org - Permissions" u="1"/>
        <s v="4.To Do &gt; S | BALLPARK - Feature Review | 00000 - Pending notifications counter" u="1"/>
        <s v="4.To Do &gt; S | BALLPARK - QA/UAT Support | 00000 - Pending notifications counter" u="1"/>
        <s v="4.To Do &gt; QA |  00625 - QA for Orders Landing Page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0.Done &gt; QA | S | 02494 - QA for Change date field used for selecting invoices" u="1"/>
        <s v="0.Done &gt; Sub-Task | M | 00529 - Create Job to apply fix packs and updated LCS portlet" u="1"/>
        <s v="5.Open &gt; BALLPARK - Development | S 00000 - Update orders data fields to allow for decimals " u="1"/>
        <s v="0.Done &gt; Feature Review |  | 01911 - Review of Refactor Inventory Sync/WS Classes for data refresh calls." u="1"/>
        <s v="0.Done &gt; Feature Review | S | 02416 - Review of Refactor Shipment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0.Done &gt; QA | S | 02333 - QA for Updates to handle Standard Pallet Qty data" u="1"/>
        <s v="4.To Do &gt; S | BALLPARK - Feature Review | 00000 - Poly Orders missing in portal" u="1"/>
        <s v="4.To Do &gt; S | BALLPARK - QA/UAT Support | 00000 - Poly Orders missing in portal" u="1"/>
        <s v="0.Done &gt; QA | S | 02772 - QA for 237 (BDT) - Inventory Report - Excel will not generate in portal" u="1"/>
        <s v="0.Done &gt; Feature Review |  | 01734 - Review of BIT-159 Create Access Path for CSRs to Customer and User Profiles" u="1"/>
        <s v="0.Done &gt; Frontend Development | S | 00300 - Trading Page" u="1"/>
        <s v="5.Open &gt; BALLPARK - Alpha Test | S 00000 - Add version" u="1"/>
        <s v="5.Open &gt; BALLPARK - QA Support | S 00000 - Add version" u="1"/>
        <s v="0.Cancelled &gt; Sub-Task | M | 00288 - Define WADL for IBB shipment web services" u="1"/>
        <s v="5.Open &gt; BALLPARK - Subtask | S 00000 - Change country menu cut off vertically" u="1"/>
        <s v="4.To Do &gt; QA | S 02866 - QA for ID 4191/4190 Update the CSR permissions to be organization based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0.Done &gt; QA | 00104 - QA for Concrete Incubator webcontent" u="1"/>
        <s v="0.Done &gt; Alpha Test | 01361 - Alpha for Report Time not correct" u="1"/>
        <s v="0.Done &gt; Feature Review | 00349 - Review of Internet Explorer Story List Text Missing" u="1"/>
        <s v="0.Done &gt; Feature Review | S | 02762 - Review of 416 (BDT) - Order Pg Shipment Missing" u="1"/>
        <s v="0.Done &gt; Frontend Development | S | 00285 - Internet Explorer Story List Text Missing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S | 03116 - Review of 542 (BDT) - The page was not displayed because the Request URI is too long.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eature Review | S | 00260 - Review of Allow patches to be source-controlled and installed into bundle by workspac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Feature Review | XS | 02162 - Review of 252 (BDT) - Order Pg View Details 0 Confirmed Qty Should Not Be Displayed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0.Done &gt; Backend Development | XS | 02994 - Add jvm argument to enable log4j debug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Feature Review | 00809 - Review of Impersonated User hits error" u="1"/>
        <s v="0.Done &gt; Alpha Test | S 02469 - Alpha for 331 (BDT) Time Zone Clarification" u="1"/>
        <s v="0.Done &gt; Frontend Development | M | 01055 - Updates to Bemis Portal Header " u="1"/>
        <s v="4.To Do &gt; S | BALLPARK - Development | 00000 - Order Detail in Orders by PO" u="1"/>
        <s v="0.Done &gt; Feature Review |  | 00447 - Review of Careers &gt; Locations and Functions" u="1"/>
        <s v="0.Cancelled &gt; Alpha Test | 01483 - Alpha for Allow Buyers to update display settings " u="1"/>
        <s v="0.Done &gt; QA | S | 01131 - QA for Update Releases data fields to allow for decimals 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0.Done &gt; Tech Planning | S | 00011 - Status -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Alpha Test | 01518 - Alpha for Importing Orgs from UAT generates exception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0.Done &gt; Feature Review | XS | 02424 - Review of 244 (BDT) - Order Pg Scheduled Releases/Available Qty Incorrect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0.Done &gt; Tech Planning | M | 01983 - Tech Planning for Logging Updates" u="1"/>
        <s v="5.Open &gt; BALLPARK - Feature Planning |  00000 - Filter Orders by user Locations" u="1"/>
        <s v="0.Done &gt; Alpha Bug | M | 02720 - Scheduled Release Date missing from tablet view" u="1"/>
        <s v="5.Open &gt; BALLPARK - Subtask | S 00000 - Left Navigation Expand / Collapse on all pages" u="1"/>
        <s v="0.Done &gt; Backend Development | S | 00952 - Get warehouse number from order to download BOL" u="1"/>
        <s v="4.To Do &gt; S | BALLPARK - Feature Review | 00000 - Sales Rep - only sees orgs based on access" u="1"/>
        <s v="4.To Do &gt; S | BALLPARK - QA/UAT Support | 00000 - Sales Rep - only sees orgs based on access" u="1"/>
        <s v="0.Cancelled &gt; Alpha Test | S | 02745 - Alpha for 424 (BDT) - Password Policy verbiage change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| 00028 - Alpha for Webcontent - Investors to Key Statistics" u="1"/>
        <s v="0.Done &gt; Feature Review | 00109 - Review of Webcontent - Investors to Key Statistics" u="1"/>
        <s v="0.Done &gt; Frontend Development | S | 00050 - Webcontent - Investors to Key Statistics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eature Review | S | 02316 - Review of 309 (BDT) - Orders page- iphone view details UOM Confirmed qtty crowding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M | 02215 - Update data sync initial call" u="1"/>
        <s v="0.Done &gt; Backend Development |  | 00012 - Create scripts to perform Taskboard configurations" u="1"/>
        <s v="0.Done &gt; Alpha Test | 00444 - Alpha for Careers &gt; Locations and Functions" u="1"/>
        <s v="0.Done &gt; Backend Development | 00078 - Assign Migrated Users to Customer Orgs" u="1"/>
        <s v="0.Cancelled &gt; Alpha Bug | M | 01375 - Date timestamp is still displaying as GMT" u="1"/>
        <s v="0.Cancelled &gt; Sub-Task | S | 00058 - Set up Oracle database in Google local environment" u="1"/>
        <s v="5.Open &gt; BALLPARK - Alpha Test | S 00000 - Update Releases data fields to allow for decimals " u="1"/>
        <s v="5.Open &gt; BALLPARK - QA Support | S 00000 - Update Releases data fields to allow for decimals " u="1"/>
        <s v="0.Done &gt; Feature Review | 00629 - Review of Configure workspace build to use NPM cache outside of the workspace" u="1"/>
        <s v="0.Done &gt; Alpha Test | 01287 - Alpha for Fix date range for From and To fields" u="1"/>
        <s v="0.Cancelled &gt; Alpha Test | S | 02548 - Alpha for 323 (BDT) - Shipment Landing Pg/Shipments Missing" u="1"/>
        <s v="0.Done &gt; Alpha Test |  | 01927 - Alpha for BIT-49 Ship To Filter Name &amp; Address Info Missing in Portal" u="1"/>
        <s v="0.Done &gt; Feature Review | 00721 - Review of Custom-users-admin-web causes startup exceptions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0.Done &gt; Frontend Development | S | 00478 - Form - Place forms in all pages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0.Done &gt; Feature Review | 00239 - Review of Press Releases Page" u="1"/>
        <s v="0.Done &gt; Frontend Development | M | 00209 - Press Releases Page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QA | S | 02728 - QA for 383 (BDT) If a single schedule line exists, and the Confirmed Qty = 0 LOG AND SKIP RECORD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01619 - Alpha for Sub-header font color on Reports Landing page are incorrect" u="1"/>
        <s v="0.Done &gt; Alpha Test | S 02386 - Alpha for 290 (BDT) - Release Pg Ship To Name and Address incorrect" u="1"/>
        <s v="0.Done &gt; Feature Review |  00891 - Review of Logon with incorrect password doesn't fail immediately with 2FA enabled" u="1"/>
        <s v="4.To Do &gt; QA | M 00749 - QA for View/Edit User Profile" u="1"/>
        <s v="0.Done &gt; Feature Review | 00738 - Review of Proxy configuration breaks access to IBB 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0.Done &gt; QA | 00364 - QA for Set maximum width for pages in 1300 px" u="1"/>
        <s v="0.Done &gt; Backend Development | M | 01853 - Update User creation scripts" u="1"/>
        <s v="0.Done &gt; Alpha Test | S | 02327 - Alpha for 311 (BDT) - ERC 649A- Orders Page- report on main page has been incorrectly replaced" u="1"/>
        <s v="4.To Do &gt; QA | S | 01933 - QA for Link Bemis/TheHub Logo back CSR Bemis Site" u="1"/>
        <s v="0.Done &gt; Backend Development | S | 02822 - Create separate policy for internal users" u="1"/>
        <s v="0.Done &gt; Feature Review | 01949 - Review of Redesign for product description display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Backend Development | S | 00606 - Add IBB Security Authentication to Shipment WS" u="1"/>
        <s v="0.Done &gt; Alpha Test | S | 02945 - Alpha for Consignment Inventory Whse Location/No Incorrect" u="1"/>
        <s v="0.Done &gt; Feature Review | 01760 - Review of On the Customer profile page format is incorrect" u="1"/>
        <s v="0.Done &gt; Feature Review | S 01503 - Review of Bemis Logo displayed on Bemis' QA is incorrect" u="1"/>
        <s v="0.Done &gt; Feature Review | S 02249 - Review of 214 (BDT) - Theme test- Font spacing incorrect" u="1"/>
        <s v="0.Done &gt; Frontend Development | M | 01128 - On the Customer profile page format is incorrect" u="1"/>
        <s v="5.Open &gt; Sub-Task | 00133 - Final Approval of the Shipment Expanded View for IBB data fields" u="1"/>
        <s v="0.Done &gt; QA | 00270 - QA for Products Overview" u="1"/>
        <s v="0.Done &gt; Frontend Development | M 01039 - Mobile Documents View and Navigation " u="1"/>
        <s v="0.Done &gt; Alpha Test | 00978 - Alpha for Import of Organizations fails due to a NoSuchListTypeException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0.Done &gt; Alpha Test | S | 00604 - Alpha for Carrier List CRUD" u="1"/>
        <s v="0.Done &gt; Feature Review | 00701 - Review of Carrier List CRUD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QA | S | 01838 - QA for Fixes needed for View Details dropdown desktop and mobile views" u="1"/>
        <s v="0.Done &gt; Tech Planning | M 01769 - Tech Planning for - Report menu categories should be alphabetical" u="1"/>
        <s v="0.Done &gt; Feature Review | S | 02654 - Review of 324 (BDT) - Inventory report- mobile devices hyperlinks in reports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0.Done &gt; Feature Review | 00604 - Review of Create Earnings Webcast 1Q 17 page" u="1"/>
        <s v="4.To Do &gt; S | BALLPARK - Alpha Test | 00000 - Emails from production server are not being received" u="1"/>
        <s v="5.Open &gt; BALLPARK - Developer Support | S 00000 - Map AD Groups to Roles" u="1"/>
        <s v="0.Cancelled &gt; Alpha Bug | S | 00758 - Incorrect shipToId values being added to database after sync" u="1"/>
        <s v="0.Done &gt; Sub-Task | 00142 - Set LDAP configurations for AD integration" u="1"/>
        <s v="4.To Do &gt; Alpha Test | S 00812 - Alpha for Customer Profile updates from IBB" u="1"/>
        <s v="0.Done &gt; Alpha Bug | M | 02175 - Development for - Searchbar missing X update UX " u="1"/>
        <s v="0.Done &gt; Tech Planning | M | 01673 - Tech Planning - Data Sync Changes - Inventory " u="1"/>
        <s v="0.Done &gt; Feature Review | 01276 - Review of Clicking on Shipped Qty or Scheduled Releases throws an error" u="1"/>
        <s v="0.Done &gt; Alpha Test | S | 02099 - Alpha for 273 (BDT) - User Profile- Buyer- blank space in address information" u="1"/>
        <s v="0.Done &gt; Alpha Test | S | 02715 - Alpha for Buyers need to have ability to delete for specific folders 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0.Done &gt; QA | S | 02423 - QA for Search box in Ship To Filter is broken" u="1"/>
        <s v="5.Open &gt; BALLPARK - Subtask | M 00000 - On-Hand Inventory View for a specific item" u="1"/>
        <s v="0.Done &gt; Alpha Test |  00454 - Alpha for Homepage &gt; Change &quot;Media and Events&quot; section" u="1"/>
        <s v="0.Done &gt; Tech Planning | M | 01785 - Tech Planning for Improve data display on all pages 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Sub-Task | M | 00193 - Scrum master - February - 1 to 28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0.Done &gt; Frontend Development | M | 01966 - Development for - Update 'View Details' dropdown to include UOM" u="1"/>
        <s v="5.Open &gt; BALLPARK - Development |  00000 - BALLPARK - Development Feature |  00156 - Create and assign customer Roles" u="1"/>
        <s v="0.Done &gt; Feature Review | S | 02405 - Review of 260 (BDT) - Orders page- tablet view change page orientation from portrait to landscape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Cancelled &gt; Tech Planning | S | 03014 - RCA for missing invoice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0.Done &gt; QA | S | 02326 - QA for 246 (BDT) - Order Pg Req Date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0.Done &gt; Alpha Test | 01756 - Alpha for Update Dashboard Content" u="1"/>
        <s v="0.Done &gt; Alpha Test | M | 01799 - Alpha for Updates for All Reports" u="1"/>
        <s v="5.Open &gt; Ballpark - Demand | S | 00000 - Dummy Activity of Tools - Sonar" u="1"/>
        <s v="0.Done &gt; Feature Review |  00395 - Review of Redirect to a friendly &quot;page not found&quot;" u="1"/>
        <s v="0.Done &gt; Feature Review | 02165 - Review of Update Mock Services for changes to Data Sync" u="1"/>
        <s v="0.Done &gt; QA | S | 03076 - QA for 494 BDT - Handle IBB NULL responses in initial data sync" u="1"/>
        <s v="0.Done &gt; Alpha Test | 00868 - Alpha for Orders Page - Marshal Orders with NULL Statuses Displayed" u="1"/>
        <s v="0.Done &gt; Frontend Development | S | 00068 - Try running Google API against sample public service (ex: Calendar)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0.Done &gt; Sub-Task | M | 01632 - SonarQube infrastructure setup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0.Done &gt; Feature Review | S 02339 - Review of Pallet Field should display as Est. Pallet Count" u="1"/>
        <s v="0.Done &gt; Feature Review | 01543 - Review of Report time range selection box sizing - Shipments and Releases Report Test" u="1"/>
        <s v="5.Open &gt; Sub-Task | S 01068 - Have the family name editable" u="1"/>
        <s v="4.To Do &gt; S | BALLPARK - Alpha Test | 00000 - 576  BDT - Log in page in Chrome blurry" u="1"/>
        <s v="4.To Do &gt; S | BALLPARK - Feature Review | 00000 - Implement Celsus sync job to index Liferay Sites" u="1"/>
        <s v="4.To Do &gt; S | BALLPARK - QA/UAT Support | 00000 - Implement Celsus sync job to index Liferay Sites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0.Done &gt; Backend Development | S | 00037 - Add status to Site service" u="1"/>
        <s v="0.Done &gt; QA | S | 02064 - QA for 218 (BDT) Theme My Company Locations Font Color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.Done &gt; Frontend Development | M | 01964 - Add commas for qty displayed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Test | 01971 - Alpha for 216 (BDT) Theme Generate Report link wrong color " u="1"/>
        <s v="0.Done &gt; Alpha Bug | M 01301 - Entering Date into field causes the preview screen to go blank" u="1"/>
        <s v="0.Done &gt; Feature Review |  | 00570 - Review of Build PROD definition and execute it in us-east-1" u="1"/>
        <s v="0.Done &gt; Alpha Test | 01358 - Alpha for All Reports from Reports Landing Page- Optional column formatting" u="1"/>
        <s v="0.Done &gt; Feature Review |  01905 - Review of After update to global web content, customer site template does not import" u="1"/>
        <s v="0.Done &gt; Alpha Bug | M | 01490 - Buyer role cannot see employer name" u="1"/>
        <s v="0.Done &gt; Sub-Task |  00109 - Final Approval of the Shipment Landing Page Visual Mockup" u="1"/>
        <s v="0.Done &gt; Sub-Task | 00112 - Final Approval of the Shipment Expanded View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Cancelled &gt; Alpha Bug | M | 01079 - Product Description and Cust Item # are not displaying in Shipments Heade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4.To Do &gt; S | BALLPARK - Development | 00000 - View closed orders in Order Views" u="1"/>
        <s v="0.Done &gt; Alpha Bug | M | 01087 - Alpha Bug - Editing Employer Field Results in Exception" u="1"/>
        <s v="1.Reviewing &gt; Frontend Development | M 01525 - Development for Formatting Error when Resizing" u="1"/>
        <s v="0.Done &gt; Feature Review | S 01430 - Review of Update default Sort Order on Shipments Landing Page " u="1"/>
        <s v="0.Done &gt; QA | M | 01827 - QA for User Agreement" u="1"/>
        <s v="0.Done &gt; QA | S | 02402 - QA for Multiple threads may cause NTLM errors in DataSync" u="1"/>
        <s v="4.To Do &gt; Backend Development | S 00014 - Integrate Taskboard configuration scripts" u="1"/>
        <s v="0.Done &gt; QA | S | 03028 - QA for Set search highlighting property to false" u="1"/>
        <s v="0.Done &gt; Alpha Test | 01484 - Alpha for Link Bemis/TheHub Logo back CSR Bemis Site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Cancelled &gt; Frontend Development | M | 01221 - Development for - Search in Locations filter fails when no location match is found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0.Done &gt; Feature Review | 00345 - Review of Add behavior to Homepage links" u="1"/>
        <s v="5.Open &gt; BALLPARK - Alpha Test | XS 00000 - List Releases of specifc Order" u="1"/>
        <s v="0.Done &gt; Feature Review | S | 02306 - Review of The quotes around &quot;N/A&quot; need to be removed" u="1"/>
        <s v="5.Open &gt; Sub-Task | 00104 - application.startup.events OSGI service" u="1"/>
        <s v="0.Done &gt; Backend Development | M 02061 - Development for - Order Pg Sort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0.Done &gt; QA | S | 02915 - QA for Upgrade liferay bundle to DE fix-pack 13" u="1"/>
        <s v="4.To Do &gt; S | BALLPARK - Alpha Test | 00000 - BDT 507 - C&amp;S Closed Orders showing inventory displayed in portal " u="1"/>
        <s v="0.Done &gt; QA | S 02420 - QA for Portal Error Handling" u="1"/>
        <s v="0.Done &gt; Feature Review | 00622 - Review of Patching does not work on Windows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rontend Development | M | 00500 - Change IFrame height according to screen width" u="1"/>
        <s v="0.Done &gt; Feature Review | S 02742 - Review of 382 (BDT) - Order Pg Requested Date Incorrect" u="1"/>
        <s v="0.Done &gt; Feature Review | S | 02304 - Review of 291 (BDT) - Release Pg Release PO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eature Planning | M | 00053 - Discuss BNA vs BHP data access" u="1"/>
        <s v="0.Done &gt; Frontend Development | XS 01585 - Add links to landing pages from Dashboard" u="1"/>
        <s v="0.Done &gt; QA | M | 01102 - QA for All external users are re-directed to the dashboard" u="1"/>
        <s v="5.Open &gt; Ballpark - Dummy Feature | S | 00000 - Tools - Indicators" u="1"/>
        <s v="0.Done &gt; Alpha Test | S 01407 - Alpha for Scheduled Releases Customer PO" u="1"/>
        <s v="0.Done &gt; QA | 01815 - QA for Report menu categories should be alphabetical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Tech Planning | M | 02690 - Tech Planning for 405(BDT) - Inventory Update Issues" u="1"/>
        <s v="0.Done &gt; Alpha Test | S 00314 - Alpha for Adjust company profile page" u="1"/>
        <s v="0.Done &gt; QA |  | 01809 - QA for Release Header fields do not display correctly" u="1"/>
        <s v="0.Done &gt; Feature Review | 00395 - Review of Redirect to a friendly &quot;page not found&quot;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01279 - Review of  Icons do not display properly on the Global Search Results Page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0.Done &gt; QA | M | 00740 - QA for User Profile Dropdown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0.Cancelled &gt; Sub-Task | M | 01786 - Update wireframes to add ellipses for specific fields 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Backend Development | S | 00923 - Update model and screens to support decimals" u="1"/>
        <s v="0.Done &gt; Feature Review |  | 00487 - Review of Footer" u="1"/>
        <s v="0.Done &gt; Feature Review |  | 01822 - Review of Footer" u="1"/>
        <s v="4.To Do &gt; QA | S 02933 - QA for Always display BOL and Invoice links" u="1"/>
        <s v="0.Done &gt; Alpha Test | S | 02262 - Alpha for 330 (BDT) - Order Pg Bemis Product ID missing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0.Done &gt; Feature Review | 00005 - Review of Multi-criteria search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0.Done &gt; Backend Development | XS | 03132 - Update TimeStamp for inventory data sync report" u="1"/>
        <s v="5.Open &gt; UAT Support | 00000 - BALLPARK OF UAT Support" u="1"/>
        <s v="0.Done &gt; Tech Planning | M | 02701 - Tech planning - duplicate key" u="1"/>
        <s v="0.Done &gt; Feature Review | XS | 00960 - Review of Shipment updates from IBB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QA | S | 02513 - QA for 211 (BDT) - Report parameter issue from page view buttons- Open and Closed/ Releases and Shipment Histor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0.Done &gt; Frontend Development | S | 03080 - Development for - Ship to filter Cancel and Search Box not working as designed" u="1"/>
        <s v="0.Done &gt; Alpha Bug | M | 01025 - Errors in syncing orders and other items" u="1"/>
        <s v="0.Done &gt; QA | S | 02300 - QA for Search icon in ship to dropdown is off center" u="1"/>
        <s v="0.Done &gt; Sub-Task | S | 00134 - Redirect user to last visited page when login flow triggered" u="1"/>
        <s v="0.Done &gt; Feature Review | S | 02855 - Review of Have LDAP and portal Password policy both enabled " u="1"/>
        <s v="0.Done &gt; Feature Review | 01369 - Review of Report Page- Open/Closed order status report- missing parameter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M | 00932 - Alpha for Order updates from IBB" u="1"/>
        <s v="0.Done &gt; Alpha Test | S 00913 - Alpha for Release updates from IBB" u="1"/>
        <s v="0.Done &gt; QA | S | 01914 - QA for Customer Profil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Feature Review | S | 02656 - Review of 294 (BDT) - Invoice report iphone and ipad hyperlinks in preview and report" u="1"/>
        <s v="0.Done &gt; QA | S 01379 - QA for Report page- open and closed order report; parameters not expected" u="1"/>
        <s v="0.Done &gt; Alpha Test | 01972 - Alpha for 214 (BDT)Theme test- excel logo wrong color and font spacing incorrect" u="1"/>
        <s v="0.Done &gt; Frontend Development | M | 02396 - Development for - Commas missing on qty fields on Scheduled Release Page" u="1"/>
        <s v="0.Done &gt; Sub-Task | S | 01870 - Extend CI Server with Slave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0.Done &gt; Feature Review | S | 00630 - Review of Order Detail in Orders by Item View" u="1"/>
        <s v="0.Done &gt; QA | 00336 - QA for HomePage is not adjusting to fit correctly on 1366x768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Feature Review | S | 02844 - Review of Typo in reset password pag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Feature Planning | S | 00097 - Discuss CSR acess to all customer data" u="1"/>
        <s v="0.Done &gt; Backend Development | M | 01702 - Update Shipment WS Client and mapping" u="1"/>
        <s v="0.Done &gt; Sub-Task |  00099 - Final Approval of the Orders Landing Page Wireframe" u="1"/>
        <s v="0.Done &gt; QA | S 01406 - QA for The root directory for Advanced File Store is not parsed correctly" u="1"/>
        <s v="0.Done &gt; Backend Development | 00155 - SSRS Integration POC" u="1"/>
        <s v="0.Done &gt; Sub-Task | XS 01045 - Upgrade liferay bundle to DE fix-pack 9" u="1"/>
        <s v="0.Done &gt; Frontend Development | S | 00628 - Develop User Profile dropdown" u="1"/>
        <s v="0.Cancelled &gt; Alpha Bug | S | 00782 - Missing country in the address lines" u="1"/>
        <s v="0.Done &gt; Feature Review | M | 00114 - Review of Enhanced Group REST Service" u="1"/>
        <s v="0.Done &gt; Sub-Task | M | 01804 - Add section detailing rolling back a bundle" u="1"/>
        <s v="0.Done &gt; Feature Review |  | 00363 - Review of Set maximum width for pages in 1300 px" u="1"/>
        <s v="0.Done &gt; Frontend Development | M | 02030 - Development for -  General mobile design- menu should automatically collapse" u="1"/>
        <s v="5.Open &gt; BALLPARK - UX | S 00000 - List Releases of specifc Order" u="1"/>
        <s v="0.Done &gt; Tech Planning | M | 01644 - Tech Planning - Data Sync Changes" u="1"/>
        <s v="0.Done &gt; Backend Development | M | 02773 - Update mfgDate for an Order Inventory Batch " u="1"/>
        <s v="0.Done &gt; Frontend Development | XS | 00545 - Investors &gt; Overview &gt; Calendar + Events - Fix links to pages" u="1"/>
        <s v="5.Open &gt; BALLPARK - Tech Planning | S 00000 - BALLPARK - Tech Planning Feature |  00308 - Customer - Org - Permissions" u="1"/>
        <s v="0.Done &gt; QA | XS | 00986 - QA for Update Customer logo" u="1"/>
        <s v="0.Done &gt; QA | M | 00747 - QA for View/Edit my User Profile" u="1"/>
        <s v="0.Done &gt; Feature Review |  01505 - Review of Padding issues with left nav menu" u="1"/>
        <s v="0.Done &gt; Feature Review | 00524 - Review of Identify .lpkg files in default bundle which we don't need to speepup the initial Tomcat start" u="1"/>
        <s v="0.Done &gt; Alpha Test |  | 00158 - Alpha for Menu not working when on mobile mode" u="1"/>
        <s v="0.Done &gt; Frontend Development | S | 02907 - Development - Customize Email Templates for users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0.Done &gt; Feature Review | S | 02908 - Review of User navigates to blank portal page  " u="1"/>
        <s v="0.Done &gt; Sub-Task | M | 00302 - Adjust order of stock exchange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0.Done &gt; Alpha Test | 01255 - Alpha for CSR should have access to limited control panel 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0.Done &gt; QA | 00386 - QA for Sustainable Sourcing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0.Done &gt; QA | S | 02674 - QA for Change Requested Date Logic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0.Done &gt; QA | S | 02510 - QA for 331 (BDT) Time Zone Clarification" u="1"/>
        <s v="5.Open &gt; BALLPARK - Subtask | M | 00000 - QA Deployment Documentation" u="1"/>
        <s v="0.Done &gt; Backend Development | M | 01654 - Order - update search criteria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0.Done &gt; Alpha Test | S | 00027 - Alpha for Asset publisher - Simple version" u="1"/>
        <s v="0.Done &gt; Feature Review | 00096 - Review of Asset publisher - Simple version" u="1"/>
        <s v="4.To Do &gt; QA | S 01132 - QA for Update Shipments data fields to allow for decimals " u="1"/>
        <s v="0.Done &gt; Sub-Task | 00103 - Final Approval of the Products Landing Page Visual Mockup" u="1"/>
        <s v="0.Done &gt; Sub-Task | 00109 - Final Approval of the Shipment Landing Page Visual Mockup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Alpha Test | S | 00437 - Alpha for Related articles" u="1"/>
        <s v="0.Done &gt; Feature Review | 00441 - Review of Related articles" u="1"/>
        <s v="0.Done &gt; Frontend Development | M | 00251 - Related article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4.To Do &gt; M | BALLPARK - Subtask | 00000 - Login, Personal and Third party transfers - Arrows on dropdown menus don't change when the menu is opened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Frontend Development | M | 01273 - Development for - Location and ShipTo filter dropdowns are missing a border in FF and IE" u="1"/>
        <s v="0.Done &gt; Backend Development | S | 00608 - Bug fix" u="1"/>
        <s v="0.Done &gt; Alpha Test | S 00068 - Alpha for Asset publisher layout" u="1"/>
        <s v="0.Done &gt; Feature Review | 01537 - Review of Time, status and report freezes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0.Done &gt; Feature Review | S | 00619 - Review of Image Animations do not match mockups for Stories" u="1"/>
        <s v="4.To Do &gt; S | BALLPARK - Alpha Test | 00000 - View Order Note.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0.Done &gt; Alpha Test | 01466 - Alpha for Release PO and Customer PO are wrapping on the same line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0.Done &gt; Alpha Test | M | 00743 - Alpha Test for CSR View of Customer Profile" u="1"/>
        <s v="0.Done &gt; Frontend Development | M | 01075 - Update fields on On Hand Inventory View to show decimals" u="1"/>
        <s v="0.Done &gt; Frontend Development | XS | 00548 - Careers &gt; Overview - In Spanish the content of the red and blue box is not displayed" u="1"/>
        <s v="4.To Do &gt; Backend Development | S | 00090 - Create mock pages" u="1"/>
        <s v="4.To Do &gt; BALLPARK - UX | S 00000 - List shipments from specific Order" u="1"/>
        <s v="0.Cancelled &gt; Tech Planning | M | 01564 - Tech planning to identify root cause" u="1"/>
        <s v="0.Done &gt; QA | M 01102 - QA for All external users are re-directed to the dashboard" u="1"/>
        <s v="0.Done &gt; Sub-Task | M | 00619 - Add Default Search Action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Frontend Development | M | 02013 - Development for - Orders page- tablet view change page orientation from portrait to landscape" u="1"/>
        <s v="0.Done &gt; QA |  00083 - QA for Design menus" u="1"/>
        <s v="4.To Do &gt; QA | S | 00124 - QA for Capture user info" u="1"/>
        <s v="5.Open &gt; BALLPARK - Development | S 00000 - Login &amp; Logout" u="1"/>
        <s v="0.Done &gt; Feature Review | S 00212 - Review of Company profile page" u="1"/>
        <s v="0.Done &gt; Alpha Test | S | 00572 - Alpha for Publishing via PROD ELB is failing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Alpha Test | S | 00577 - Alpha for Home page &quot;More&quot; button does not work for Internet Explorer 10 or 11" u="1"/>
        <s v="0.Done &gt; QA | S 00277 - QA for Debt Information" u="1"/>
        <s v="0.Done &gt; Backend Development | M | 00884 - Add Scheduled Releases page for an order" u="1"/>
        <s v="0.Done &gt; QA | S | 02726 - QA for ID 4191- Documents should not be using File Entry LocalService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Backend Development | M | 01206 - Determine what's causing the issue with the organization type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0.Done &gt; Sub-Task | M | 02542 - Fix GS paths in portal.properti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S | 02209 - Review of 269 (BDT) - Release page expanded card missing state zip country" u="1"/>
        <s v="0.Done &gt; Alpha Test | S | 02543 - Alpha for 381 (BDT) - Portal console as admin or CSR- missing the Customer Profile view on the Bemis Site" u="1"/>
        <s v="0.Done &gt; Alpha Test | XS | 00262 - Alpha for Products Overview" u="1"/>
        <s v="0.Done &gt; Feature Review |  00269 - Review of Products Overview" u="1"/>
        <s v="0.Done &gt; Feature Review | 00357 - Review of Suppliers Overview" u="1"/>
        <s v="0.Done &gt; Frontend Development | S | 00267 - Supplier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S | 02749 - Review of JDBC Connection Exceptions in logs" u="1"/>
        <s v="0.Done &gt; Backend Development | S | 01215 - Do not display scheduled lines when confirmedQty&lt;=0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S | 00772 - Review of Shipment Search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QA | S | 02755 - QA for 434-GLC Release Missing" u="1"/>
        <s v="0.Done &gt; Alpha Test | S | 00070 - Alpha for Wip validator service REST" u="1"/>
        <s v="0.Done &gt; Alpha Bug | M | 02522 - Ship To Info is not displaying on mobile view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0.Done &gt; Sub-Task | M | 00864 - Add switch for serial data sync 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0.Done &gt; Frontend Development | M | 01077 - Update fields on Schedule Releases to display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Done &gt; Feature Review | XS | 01600 - Review of Buyer - Security" u="1"/>
        <s v="0.Done &gt; Backend Development | M | 00061 - Wip validator service REST" u="1"/>
        <s v="0.Done &gt; Alpha Test | S | 00100 - Alpha for Add sorting capability to Site REST API" u="1"/>
        <s v="0.Cancelled &gt; Alpha Bug | M 00848 - Description fields for products/items are missing in Order DM" u="1"/>
        <s v="0.Done &gt; Alpha Test | S | 02539 - Alpha for 332 (BDT) - Schedule Line View Details Link Missing for some records" u="1"/>
        <s v="0.Done &gt; Alpha Test | S 02519 - Alpha for 383 (BDT) If a single schedule line exists, and the Confirmed Qty = 0 LOG AND SKIP RECORD" u="1"/>
        <s v="0.Done &gt; QA | S | 02874 - QA for Create Page for CSRs to View Customer Locations " u="1"/>
        <s v="5.Open &gt; BALLPARK - Feature Review | S | 00000 - Implement Celsus sync job to index Liferay Sites" u="1"/>
        <s v="5.Open &gt; BALLPARK - Tech Planning | XS | 00000 - Implement Celsus sync job to index Liferay Sites" u="1"/>
        <s v="0.Done &gt; Alpha Test | S | 02609 - Alpha for 328 (BDT) - Shipment Landing page incorrect ship to address" u="1"/>
        <s v="5.Open &gt; Frontend Development | XS 00250 - Unified boiler plate text" u="1"/>
        <s v="0.Done &gt; Alpha Test | 00693 - Alpha for Redirect customers to dashboard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0.Done &gt; QA | 01834 - QA for Menu position does not remain closed when navigating from one page to another " u="1"/>
        <s v="5.Open &gt; BALLPARK - Feature Planning |  00000 - BALLPARK - Feature Planning Feature |  00275 - Products / Items - Status Filters" u="1"/>
        <s v="0.Done &gt; Sub-Task | XS | 02430 - Enable Catalina HTTP Connector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Backend Development | XS | 01163 - Clean up Groovy scripts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0.Done &gt; Backend Development | M | 02639 - Development for - Documents should not be using File Entry LocalService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00345 - Create shipment module skeleton" u="1"/>
        <s v="0.Done &gt; QA | S | 02619 - QA for Preview should display for all document types " u="1"/>
        <s v="0.Done &gt; Alpha Test | 00948 - Alpha for Update orders data fields to allow for decimals " u="1"/>
        <s v="0.Done &gt; Frontend Development | M | 01078 - Update fields on Orders to display decimals " u="1"/>
        <s v="0.Done &gt; QA | S | 02611 - QA for 328 (BDT) - Shipment Landing page incorrect ship to address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QA | S | 00618 - QA for Home page &quot;More&quot; button does not work for Internet Explorer 10 or 11" u="1"/>
        <s v="0.Done &gt; Alpha Test | 01655 - Alpha for Menu position does not remain closed when navigating from one page to another " u="1"/>
        <s v="0.Cancelled &gt; Feature Planning | S | 00678 - Study of services" u="1"/>
        <s v="0.Cancelled &gt; Alpha Bug | XS | 00638 - Password field in SSRS configuration must be displayed as password type" u="1"/>
        <s v="0.Done &gt; QA | 01955 - QA for Update User Creation Test Scripts and customer LARs " u="1"/>
        <s v="0.Done &gt; Alpha Test | S 02456 - Alpha for 211 (BDT) - Report parameter issue from page view buttons- Open and Closed/ Releases and Shipment History" u="1"/>
        <s v="0.Done &gt; Alpha Bug | S | 00083 - Fix Invalid JSON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0.Done &gt; Alpha Test | S | 02759 - Alpha for ORM exceptions for Inventory data sync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0.Done &gt; Alpha Test | M | 00715 - Alpha for Search Orders by Indexed fields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0.Done &gt; Alpha Test | 01158 - Alpha for Style and colors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01091 - Alpha for User profile editing is accessible to users other than the profile owner." u="1"/>
        <s v="0.Done &gt; Alpha Test |  | 01887 - Alpha for Shipments Cust PO" u="1"/>
        <s v="0.Done &gt; Frontend Development | M | 01350 - Development for - Customer Address does not display on Customer Profile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0.Done &gt; Alpha Test | M | 01611 - Alpha Test for customer profile format" u="1"/>
        <s v="5.Open &gt; BALLPARK - Feature Review | S 00000 - Filter Data by Customer Location" u="1"/>
        <s v="0.Done &gt; Feature Review | S | 02505 - Review of 289(BDT) - Release Pg No Release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Feature Review |  | 00341 - Review of Carousel for full story pages" u="1"/>
        <s v="0.Done &gt; Feature Review | S | 02622 - Review of Wildcard search for certain field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QA | S | 00124 - QA for Capture user info" u="1"/>
        <s v="0.Done &gt; QA | XS | 00503 - QA for Adjust forms layouts" u="1"/>
        <s v="0.Done &gt; Feature Review | S 02280 - Review of Global search" u="1"/>
        <s v="0.Done &gt; Feature Review |  | 00340 - Review of Choose the section of the image to show" u="1"/>
        <s v="0.Done &gt; Tech Planning | M | 02549 - Tech Planning for 328 (BDT) - Shipment Landing page incorrect ship to address" u="1"/>
        <s v="0.Done &gt; Sub-Task | M | 00062 - Deploy changes in QA environment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0.Done &gt; Feature Review | S | 02153 - Review of 277 (BDT) - On hand Inventory page- tablet- Batch # is hyperlinked" u="1"/>
        <s v="5.Open &gt; BALLPARK - Developer Support |  00000 - BALLPARK - Developer Support Task |  00021 - BEMISCP-11 3 yrs Rolling History vs 18 months" u="1"/>
        <s v="0.Done &gt; Backend Development | M | 00713 - Data sync for Release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4.To Do &gt; Alpha Test | S 00376 - Alpha for Reports Page" u="1"/>
        <s v="0.Done &gt; QA |  00135 - QA for Language selection functionality" u="1"/>
        <s v="4.To Do &gt; Alpha Test |  00598 - Alpha for User Profile Dropdown" u="1"/>
        <s v="5.Open &gt; BALLPARK - Feature Planning | S 00000 - Release updates from IBB" u="1"/>
        <s v="5.Open &gt; BALLPARK - Subtask | M 00000 - Customer Profile updates from IBB" u="1"/>
        <s v="3.Doing &gt; Frontend Development | M 00814 - UI for Mobile compatibility &amp; responsive design" u="1"/>
        <s v="0.Done &gt; Frontend Development | S | 00655 - Update View Customer Profile Page to Show CSR Fields" u="1"/>
        <s v="4.To Do &gt; M | BALLPARK - Subtask | 00000 - Always returns to dashboard when canceling a personal transfer" u="1"/>
        <s v="4.To Do &gt; S | BALLPARK - UX 00000 - Footer" u="1"/>
        <s v="5.Open &gt; BALLPARK - Feature Review | S 00000 - Shipment Search" u="1"/>
        <s v="0.Done &gt; Feature Review |  01931 - Review of Customer Org Hierarchy" u="1"/>
        <s v="0.Done &gt; Alpha Bug | M | 01147 - Users can not upload to Collaboration and project folders" u="1"/>
        <s v="0.Done &gt; Frontend Development | M | 01990 - Development for -  Theme- upload document screen- blue bar theme updates" u="1"/>
        <s v="4.To Do &gt; UX | 00000 - BALLPARK OF UX" u="1"/>
        <s v="5.Open &gt; BALLPARK - Development |  00000 - BALLPARK - Development Feature |  00271 - Search for User Profile Details" u="1"/>
        <s v="0.Done &gt; Feature Review | 00212 - Review of Company profile page" u="1"/>
        <s v="0.Done &gt; Frontend Development | M | 00165 - Company profile page" u="1"/>
        <s v="4.To Do &gt; Backend Development | S 00013 - Create Jira Template project" u="1"/>
        <s v="3.Doing &gt; Backend Development | M 01794 - Update Customer Data Sync logic" u="1"/>
        <s v="5.Open &gt; Ballpark - Demand | S 00000 - Dummy Activity of Content Workflow" u="1"/>
        <s v="0.Done &gt; Alpha Test | S 02488 - Alpha for 366 (BDT) - Releases page- mobile missing ship to info" u="1"/>
        <s v="4.To Do &gt; QA | S 00972 - QA for Modify default date range for shipment, release, and order screens" u="1"/>
        <s v="5.Open &gt; QA | M 00734 - QA for Buyer - Show Expanded Shipment View" u="1"/>
        <s v="4.To Do &gt; QA | S 01621 - QA for Sub-header font color on Reports Landing page are incorrect" u="1"/>
        <s v="0.Done &gt; Feature Review |  02041 - Review of 216 (BDT) Theme Generate Report link wrong color " u="1"/>
        <s v="0.Done &gt; QA | S 00099 - QA for Asset publisher layout" u="1"/>
        <s v="5.Open &gt; BALLPARK - Feature Planning | S 00000 - Footer" u="1"/>
        <s v="4.To Do &gt; Alpha Test | M 00715 - Alpha for Search Orders by Indexed fields" u="1"/>
        <s v="0.Done &gt; Alpha Test | S | 03056 - Alpha for 517 BDT - Ship To filters should be checked" u="1"/>
        <s v="0.Done &gt; Feature Review | 00365 - Review of Sourcing Approach" u="1"/>
        <s v="0.Done &gt; Frontend Development | M | 00330 - Sourcing Approach" u="1"/>
        <s v="0.Done &gt; Feature Review |  00755 - Review of Fix Gradle theme build " u="1"/>
        <s v="5.Open &gt; BALLPARK - Alpha Test | S 00000 - On-Hand Inventory View for a specific item" u="1"/>
        <s v="5.Open &gt; BALLPARK - QA Support | S 00000 - On-Hand Inventory View for a specific item" u="1"/>
        <s v="0.Done &gt; Alpha Test | S 02526 - Alpha for 270 (BDT) - Release page missing info for Jel Sert" u="1"/>
        <s v="2.To Review &gt; Backend Development | XS 00595 - Implement test service to demonstrate capabilities" u="1"/>
        <s v="0.Done &gt; Feature Review | S | 02564 - Review of 376 (BDT) - Open and Closed Order Status Report- update to parameters from order page card button" u="1"/>
        <s v="4.To Do &gt; Alpha Test | S 00025 - Alpha for Design menus" u="1"/>
        <s v="0.Done &gt; Frontend Development | S 01574 - Only show link when file is available" u="1"/>
        <s v="4.To Do &gt; QA | S | 02559 - QA for Add Google Analytics to the Customer Portal Sites" u="1"/>
        <s v="0.Done &gt; Feature Review |  00622 - Review of Customer Site Template should have 'template' in name" u="1"/>
        <s v="0.Done &gt; Tech Planning | S | 01551 - Evaluate - Multiple Fields showing incorrectly on the Orders Landing Page. " u="1"/>
        <s v="0.Done &gt; QA | S | 02794 - QA for 402 (BDT) - Data Sync process does not clear the &quot;lastErrorMessage&quot; col. when sync is successful" u="1"/>
        <s v="5.Open &gt; BALLPARK - Feature Planning |  00000 - Link &quot;Number Quantity on Hand&quot; from the Order Detail to the &quot;Item detail On-Hand Inventory&quot;" u="1"/>
        <s v="4.To Do &gt; BALLPARK - Alpha Test | S 00000 - Footer" u="1"/>
        <s v="4.To Do &gt; S | BALLPARK - Alpha Test 00000 - Footer" u="1"/>
        <s v="0.Done &gt; Alpha Test | S 00190 - Alpha for Country micro site single page" u="1"/>
        <s v="4.To Do &gt; S | BALLPARK - Planning 00000 - Place remaining Webcontents on Homepage" u="1"/>
        <s v="0.Done &gt; Backend Development | XS | 00917 - Change portal property to increase file size" u="1"/>
        <s v="0.Done &gt; Alpha Test |  | 01980 - Alpha for 218 (BDT) Theme My Company Locations Font Color" u="1"/>
        <s v="0.Done &gt; Feature Review | S | 02352 - Review of 262 (BDT) - Documents- Changing location filter as a parent " u="1"/>
        <s v="0.Done &gt; QA |  | 00840 - QA for Fix Gradle theme build " u="1"/>
        <s v="0.Done &gt; Feature Review |  00819 - Review of IBB Request Log" u="1"/>
        <s v="5.Open &gt; Ballpark - Demand | S 00000 - Dummy Activity of Our Story" u="1"/>
        <s v="5.Open &gt; BALLPARK - Tech Planning | 00000 S - BALLPARK - Tech Planning" u="1"/>
        <s v="0.Done &gt; Alpha Test |  | 01918 - Alpha for Update Sales Order Data Sync logic" u="1"/>
        <s v="4.To Do &gt; QA | S 01809 - QA for Release Header fields do not display correctly" u="1"/>
        <s v="2.To Review &gt; Frontend Development | XS 01585 - Add links to landing pages from Dashboard" u="1"/>
        <s v="0.Done &gt; Frontend Development | M 02578 - 'Add' button is now displaying on Scheduled Release sub-page" u="1"/>
        <s v="0.Done &gt; Tech Planning | M | 01886 - Tech Planning for -  cannot change location filter and add files to folder" u="1"/>
        <s v="0.Done &gt; Alpha Bug | M 01520 - Cancel button only works in local" u="1"/>
        <s v="0.Done &gt; Backend Development | M | 02211 - Change MAD calculation logic" u="1"/>
        <s v="0.Done &gt; Backend Development | M | 00460 - Implement Order DataSync" u="1"/>
        <s v="0.Done &gt; Feature Review | 00755 - Review of Fix Gradle theme build " u="1"/>
        <s v="4.To Do &gt; QA | S 01933 - QA for Link Bemis/TheHub Logo back CSR Bemis Site" u="1"/>
        <s v="0.Done &gt; Feature Review |  00096 - Review of Asset publisher - Simple version" u="1"/>
        <s v="5.Open &gt; Sub-Task | M 01094 - LoginRestController.java" u="1"/>
        <s v="0.Done &gt; QA | 00362 - QA for About Us &gt; Position Papers" u="1"/>
        <s v="0.Done &gt; Feature Review | S 01814 - Review of Report menu categories should be alphabetical" u="1"/>
        <s v="4.To Do &gt; QA | S | 00925 - QA for Orders Page - Marshal Orders with NULL Statuses Displayed" u="1"/>
        <s v="0.Done &gt; Alpha Test | S | 00076 - Alpha for Add status: draft, published, archived, invisible " u="1"/>
        <s v="5.Open &gt; BALLPARK - Developer Support | S | 00000 - Link from Portal Logo" u="1"/>
        <s v="0.Done &gt; Frontend Development | M | 01866 - Development for - Shipments Cust PO" u="1"/>
        <s v="0.Done &gt; QA | S | 02498 - QA for 321 (BDT) - Update the Shipments to use a field on Delivery vs. from Orders" u="1"/>
        <s v="4.To Do &gt; Feature Review | S 01822 - Review of Footer" u="1"/>
        <s v="4.To Do &gt; S | BALLPARK - Alpha Test | 00000 - Add version" u="1"/>
        <s v="0.Done &gt; Frontend Development | M 01343 - Development for - Shipment Card Item Detail Box Scrolling Bar" u="1"/>
        <s v="5.Open &gt; BALLPARK - Development |  00000 - BALLPARK - Development Feature |  00214 - View Notifications" u="1"/>
        <s v="0.Done &gt; Frontend Development | M | 02551 - Development for - Inventory Pg Standard Pallet Qty Rounding Issue_x0009_" u="1"/>
        <s v="0.Done &gt; Backend Development | S | 00813 - Modify Date Range, Add separate Query for Date Range and Query Search" u="1"/>
        <s v="3.Doing &gt; Frontend Development | M 00705 - Develop Edit Profile - change my password and reminder query " u="1"/>
        <s v="0.Done &gt; Alpha Test | S 02103 - Alpha for 277 (BDT) - On hand Inventory page- tablet- Batch # is hyperlinked" u="1"/>
        <s v="0.Done &gt; QA | S 02077 - QA for 259 (BDT) - Orders Page- mobile view some customer PO numbers are hyperlinked" u="1"/>
        <s v="5.Open &gt; BALLPARK - Developer Support |  00000 - BALLPARK - Developer Support Feature |  00373 - *DELETE* User Profile updates from IBB" u="1"/>
        <s v="0.Done &gt; QA | S | 00961 - QA for Shipment updates from IBB" u="1"/>
        <s v="0.Done &gt; Alpha Test |  | 01568 - Alpha for Cards on Page incorrect" u="1"/>
        <s v="0.Done &gt; Feature Review |  00773 - Review of Search Orders by Indexed fields" u="1"/>
        <s v="4.To Do &gt; M | BALLPARK - Subtask | 00000 - Sales Rep - only sees orgs based on access" u="1"/>
        <s v="0.Done &gt; Alpha Bug | M | 02003 - Excel Icon color needs to be updated everywhere it is deisplayed" u="1"/>
        <s v="0.Done &gt; QA | S 02921 - QA for Premium Waters Index Issue" u="1"/>
        <s v="0.Done &gt; Alpha Test | S | 00026 - Alpha for Concrete Incubator webcontent" u="1"/>
        <s v="0.Done &gt; Feature Review | 00103 - Review of Concrete Incubator webcontent" u="1"/>
        <s v="0.Done &gt; Frontend Development | S 00040 - Adjust the layout of webcontent" u="1"/>
        <s v="0.Done &gt; Frontend Development | S | 00046 - Concrete Incubator webcontent" u="1"/>
        <s v="5.Open &gt; BALLPARK - Tech Planning | M 00000 - REST service for Enhanced Groups" u="1"/>
        <s v="0.Done &gt; Sub-Task | S 00852 - Create method to scan org hierarchy for data sync" u="1"/>
        <s v="4.To Do &gt; Alpha Test |  00637 - Alpha for Orders -  Bemis Order # (line No) should be moved below Bemis ProductID" u="1"/>
        <s v="0.Done &gt; Sub-Task |  | 00132 - Shipment Landing Page Wireframe Review - IT" u="1"/>
        <s v="4.To Do &gt; Feature Review |  00893 - Review of Remove Top Bar for Regular User" u="1"/>
        <s v="0.Done &gt; QA | 00085 - QA for Place webcontent in the grid acording to wireframe" u="1"/>
        <s v="0.Done &gt; Sub-Task | 00099 - Final Approval of the Orders Landing Page Wireframe" u="1"/>
        <s v="0.Done &gt; Alpha Test | M 01590 - Alpha Test - Validate All Release-related pages." u="1"/>
        <s v="0.Done &gt; Backend Development | S | 02906 - Update Inventory to reflect consignments" u="1"/>
        <s v="0.Done &gt; Alpha Test |  | 01754 - Alpha for User Agreement link does not show content" u="1"/>
        <s v="0.Done &gt; Feature Review | S | 02222 - Review of 201 (BDT) Report Parameters- Optional Columns Open and Closed Order Status Report" u="1"/>
        <s v="0.Done &gt; Alpha Test |  | 00372 - Alpha for Become a supplier" u="1"/>
        <s v="4.To Do &gt; QA | M 01830 - QA for Allow Buyers to Update Display Settings" u="1"/>
        <s v="5.Open &gt; BALLPARK - UX |  00000 - BALLPARK - UX Feature |  00374 - Shipment updates from IBB" u="1"/>
        <s v="0.Done &gt; Feature Review | 01883 - Review of LDAP Configurations are not automatically imported" u="1"/>
        <s v="5.Open &gt; BALLPARK - Alpha Test |  00000 - Buyer - Reports Landing Page" u="1"/>
        <s v="5.Open &gt; BALLPARK - Feature Planning |  00000 - Shipments Landing Page" u="1"/>
        <s v="5.Open &gt; BALLPARK - QA Support |  00000 - Buyer - Reports Landing Page" u="1"/>
        <s v="5.Open &gt; BALLPARK - Subtask | M | 00000 - Buyer - Reports Landing Page" u="1"/>
        <s v="3.Doing &gt; QA | S 02309 - QA for Zip code is missing from Inventory Layout" u="1"/>
        <s v="0.Done &gt; Frontend Development | S | 01574 - Only show link when file is available" u="1"/>
        <s v="0.Done &gt; Alpha Bug | M 02166 - Clicking on the link for Invoice or BOL &quot;fails to load PDF&quot;" u="1"/>
        <s v="0.Done &gt; Alpha Bug | S 00640 - Missing content-type and request body for order-ws api call" u="1"/>
        <s v="0.Cancelled &gt; Sub-Task | M | 00525 - Display additional  metadata and columns on folder structure" u="1"/>
        <s v="0.Done &gt; Alpha Test | S 01466 - Alpha for Release PO and Customer PO are wrapping on the same line" u="1"/>
        <s v="0.Done &gt; Feature Review | XS 02127 - Review of 282 (BDT) - Orders Page- Location filter location indicator " u="1"/>
        <s v="0.Done &gt; Sub-Task | M 02380 - Implement proper logic to send UTC" u="1"/>
        <s v="4.To Do &gt; S | BALLPARK - Alpha Test | 00000 - View Notifications" u="1"/>
        <s v="4.To Do &gt; Alpha Test |  00913 - Alpha for Release updates from IBB" u="1"/>
        <s v="4.To Do &gt; S | BALLPARK - Alpha Test | 00000 - Buyer expanded view of orders by PO" u="1"/>
        <s v="4.To Do &gt; S | BALLPARK - Developer Support | 00000 - Order Detail in Orders by PO" u="1"/>
        <s v="4.To Do &gt; S | BALLPARK - Subtask | 00000 - BEMISCP-11 Previous customer Item Number" u="1"/>
        <s v="0.Done &gt; QA | S 01283 - QA for My Locations navigation on Mobile view is not working" u="1"/>
        <s v="2.To Review &gt; Backend Development | 00506 M - Add Parent flag to Customer Migration - Dev" u="1"/>
        <s v="2.To Review &gt; Backend Development | M 00506 - Add Parent flag to Customer Migration - Dev" u="1"/>
        <s v="0.Cancelled &gt; Alpha Bug | S 00791 - Missing fields in the User Profile" u="1"/>
        <s v="0.Done &gt; Alpha Test | S | 02481 - Alpha for Change date field used for selecting invoices" u="1"/>
        <s v="0.Done &gt; QA | S | 02410 - QA for IBB synchronization times should be in UTC timezone format" u="1"/>
        <s v="5.Open &gt; BALLPARK - Feature Planning | S 00000 - Update Scheduled Releases data fields to allow for decimals " u="1"/>
        <s v="5.Open &gt; BALLPARK - Development |  00000 - BALLPARK - Development Feature |  00372 - *DUPLICATE* As a buyer, I can see updates to my customer profile screens when the IBB sends an update, so that I can have the most current information" u="1"/>
        <s v="0.Done &gt; Alpha Test | S | 02157 - Alpha for 283 (BDT) - Scheduled Releases Sub-Page Line# Contains Leading Zeroes " u="1"/>
        <s v="0.Done &gt; Alpha Test | S 02613 - Alpha for 385 (BDT) Manufacture Data is missing from the On Hand Inventory sub-page" u="1"/>
        <s v="4.To Do &gt; S | BALLPARK - Feature Review | 00000 - Buyer Detail Product Spec" u="1"/>
        <s v="4.To Do &gt; S | BALLPARK - QA/UAT Support | 00000 - Buyer Detail Product Spec" u="1"/>
        <s v="0.Cancelled &gt; QA |  01409 - QA for Scheduled Releases Customer PO" u="1"/>
        <s v="0.Done &gt; Feature Review |  00630 - Review of Order Detail in Orders by Item View" u="1"/>
        <s v="5.Open &gt; BALLPARK - Development | S 00000 - Mobile compatibility &amp; responsive design" u="1"/>
        <s v="0.Done &gt; Alpha Test | S 01468 - Alpha for On Hand Inventory Details shows a Total Qty but there are no details " u="1"/>
        <s v="0.Done &gt; Tech Planning | M | 02471 - Tech Planning for 336(BDT) CSR Logged in first time, site showing jel sert" u="1"/>
        <s v="0.Done &gt; Alpha Test | 00871 - Alpha for Order Description not wrapping correctly" u="1"/>
        <s v="0.Done &gt; Backend Development | S | 02723 - Trim leading zeros from deliveryNbr to create correct url" u="1"/>
        <s v="5.Open &gt; BALLPARK - UX |  00000 - BALLPARK - UX Feature |  00244 - Link &quot;Number Quantity on Hand&quot; from the Order Detail to the &quot;Item detail On-Hand Inventory&quot;" u="1"/>
        <s v="0.Done &gt; Sub-Task | S | 00038 - Status - Feature Planning" u="1"/>
        <s v="0.Done &gt; Tech Planning | S 00011 - Status - Tech Planning" u="1"/>
        <s v="0.Done &gt; Feature Review | S 01499 - Review of Data Issue on Bemis QA Environment" u="1"/>
        <s v="0.Done &gt; Frontend Development | M | 01945 - Development for - 218 (BDT) Theme My Company Locations Font Color" u="1"/>
        <s v="5.Open &gt; BALLPARK - Feature Review |  00000 - Left Navigation Expand / Collapse on all pages" u="1"/>
        <s v="0.Done &gt; Sub-Task |  00153 - Provide recommendation for multi-factor authentication for Bemis approval" u="1"/>
        <s v="0.Done &gt; Sub-Task | 00153  - Provide recommendation for multi-factor authentication for Bemis approval" u="1"/>
        <s v="0.Done &gt; Feature Review | S | 02614 - Review of 385 (BDT) Manufacture Data is missing from the On Hand Inventory sub-page" u="1"/>
        <s v="3.Doing &gt; Feature Review |  00524 - Review of Identify .lpkg files in default bundle which we don't need to speepup the initial Tomcat start" u="1"/>
        <s v="2.To Review &gt; Frontend Development | M 01840 - Development - Cancel button on Locations filter does not work add in cancel button functionality" u="1"/>
        <s v="0.Done &gt; Alpha Test | S 00275 - Alpha for Debt Information" u="1"/>
        <s v="0.Done &gt; Frontend Development | M 00246 - Debt Information" u="1"/>
        <s v="4.To Do &gt; S | BALLPARK - Subtask | 00000 - Tech Spec Truncation" u="1"/>
        <s v="5.Open &gt; Alpha Test | M 00935 - Alpha for On-Hand Inventory View" u="1"/>
        <s v="0.Done &gt; QA | 00089 - QA for Carousel with three images and timer" u="1"/>
        <s v="5.Open &gt; BALLPARK - UX |  00000 - BALLPARK - UX Feature |  00264 - Shipped quantity" u="1"/>
        <s v="4.To Do &gt; M | BALLPARK - Alpha Test | 00000 - Check graphics record (to monitor order progress)" u="1"/>
        <s v="0.Cancelled &gt; Frontend Development | M | 00867 - Update product description display to allow for long character length " u="1"/>
        <s v="5.Open &gt; BALLPARK - Feature Planning |  00000 - BALLPARK - Feature Planning Task |  00495 - Update products based on feedback" u="1"/>
        <s v="0.Done &gt; Frontend Development | M | 00540 - Fix Iframe width" u="1"/>
        <s v="2.To Review &gt; Frontend Development | M 00041 - Carousel with three images and timer" u="1"/>
        <s v="0.Done &gt; Alpha Bug | M 01952 - User Agreement link does not show for first time log in " u="1"/>
        <s v="0.Done &gt; QA | S | 01333 - QA for Location and ShipTo filter dropdowns are missing a border in FF and IE" u="1"/>
        <s v="0.Done &gt; Feature Review |  | 01369 - Review of Report Page- Open/Closed order status report- missing parameter" u="1"/>
        <s v="4.To Do &gt; Pull Request Review | 00387 - View Orders by Item - Review" u="1"/>
        <s v="4.To Do &gt; XS | BALLPARK - Feature Review | 00000 - Co-Packer - orders Ship to no pricing" u="1"/>
        <s v="4.To Do &gt; XS | BALLPARK - QA/UAT Support | 00000 - Co-Packer - orders Ship to no pricing" u="1"/>
        <s v="0.Done &gt; Alpha Bug | M | 00992 - Line Number isn't displaying in the Scheduled Releases Header " u="1"/>
        <s v="4.To Do &gt; S | BALLPARK - Developer Support | 00000 - Add ExpandAll option to Orders Summaries." u="1"/>
        <s v="5.Open &gt; Frontend Development | 00426 - Add UI support for linking Number Quantity to Inventory Page" u="1"/>
        <s v="0.Done &gt; Feature Review | 02050 - Review of 235 (BDT) - confirmed quantity in view details shows error " u="1"/>
        <s v="0.Done &gt; Frontend Development | S | 00557 - Not found page" u="1"/>
        <s v="0.Done &gt; QA | S | 01168 - QA for Items per Page does not allow you to return to default setting" u="1"/>
        <s v="0.Done &gt; Alpha Test |  02043 - Alpha for 235 (BDT) - confirmed quantity in view details shows error " u="1"/>
        <s v="5.Open &gt; BALLPARK - Developer Support |  00000 - BALLPARK - Developer Support Feature |  00215 - Login &amp; Logout" u="1"/>
        <s v="0.Done &gt; Feature Review | S 00205 - Review of Management Team" u="1"/>
        <s v="0.Done &gt; QA | S 00192 - QA for Country micro site single page" u="1"/>
        <s v="1.Reviewing &gt; Sub-Task | S 01497 - Upgrade Liferay Bundle to Patch 150" u="1"/>
        <s v="5.Open &gt; BALLPARK - Feature Review | S 00000 - Notify Google LMS of User activity" u="1"/>
        <s v="0.Done &gt; Frontend Development | XS | 00521 - Locations page &gt; Remove white space on the bottom" u="1"/>
        <s v="0.Done &gt; Alpha Test |  01286 - Alpha for Optional fields not correctly formatted or are missing in open and closed order report" u="1"/>
        <s v="0.Done &gt; Frontend Development | M | 02010 - Development for - Orders Page- mobile view some customer PO numbers are hyperlinked" u="1"/>
        <s v="5.Open &gt; BALLPARK - Developer Support |  00000 - BALLPARK - Developer Support Feature |  00110 - Buyer - Show Expanded Shipment View" u="1"/>
        <s v="0.Done &gt; QA | 00206 - QA for Management Team" u="1"/>
        <s v="0.Done &gt; Alpha Test | S | 00481 - Alpha for Footer" u="1"/>
        <s v="0.Done &gt; Sub-Task |  00221 - Pull in data from Eurolandir XML" u="1"/>
        <s v="04.Doing &gt; Tech Planning | 00433 - Design Order Inventory DM/Services" u="1"/>
        <s v="0.Done &gt; Alpha Test | M | 00812 - Alpha for Customer Profile updates from IBB" u="1"/>
        <s v="0.Done &gt; Alpha Test |  | 00987 - Alpha for User Customer Name (Employer) is incorrect" u="1"/>
        <s v="0.Done &gt; Feature Review | S 02325 - Review of 246 (BDT) - Order Pg Req Date Incorrect" u="1"/>
        <s v="0.Done &gt; QA | S | 02301 - QA for 320 (BDT) - Shipment Pg Bemis Order#/Line# Incorrect" u="1"/>
        <s v="4.To Do &gt; BALLPARK - QA/UAT Support | XS 00000 - Link Product Id in Orders Detail to Product Spec Page." u="1"/>
        <s v="5.Open &gt; BALLPARK - Tech Planning |  00000 - BALLPARK - Tech Planning Task |  00090 - Cookies in Liferay Portal" u="1"/>
        <s v="5.Open &gt; Sub-Task | 00288 - Define WADL for IBB shipment web services" u="1"/>
        <s v="0.Done &gt; Alpha Test | 01927 - Alpha for BIT-49 Ship To Filter Name &amp; Address Info Missing in Portal" u="1"/>
        <s v="0.Done &gt; Feature Review | S 02843 - Review of Bemis User Agreement is not displaying on first time log in  " u="1"/>
        <s v="5.Open &gt; BALLPARK - Feature Planning |  00000 - BALLPARK - Feature Planning Feature |  00255 - Shipment History" u="1"/>
        <s v="0.Done &gt; Sub-Task | M | 00583 - Restrict Folder Access Based on Role" u="1"/>
        <s v="0.Done &gt; Feature Review | S 01951 - Review of On-Hand Inventory View for a specific item" u="1"/>
        <s v="0.Done &gt; Frontend Development | M | 01742 - Development for - User Agreement link does not show content" u="1"/>
        <s v="0.Done &gt; Tech Planning | M | 01671 - Tech planning for Web Content LAR needs to be updated to reflect latest changes to TemplateContextContributor" u="1"/>
        <s v="0.Done &gt; Feature Review | S 01818 - Review of Create Handling Unit Report " u="1"/>
        <s v="0.Done &gt; Feature Review | S | 02366 - Review of IBB Data Sync Performance " u="1"/>
        <s v="4.To Do &gt; BALLPARK - Feature Planning | M 00000 - Check graphics record (to monitor order progress)" u="1"/>
        <s v="4.To Do &gt; M | BALLPARK - Feature Review | 00000 - Check graphics record (to monitor order progress)" u="1"/>
        <s v="4.To Do &gt; S | BALLPARK - QA/UAT Support | 00000 - Check graphics record (to monitor order progress)" u="1"/>
        <s v="5.Open &gt; BALLPARK - Development |  00000 - BALLPARK - Development Feature |  00369 - Inventory updates from IBB" u="1"/>
        <s v="4.To Do &gt; QA | S | 02950 - QA for Update Carrier list for portal " u="1"/>
        <s v="0.Done &gt; QA | XS | 02145 - QA for 275 (BDT) - Order Pg Sort Functionality" u="1"/>
        <s v="0.Done &gt; Alpha Test |  | 01935 - Alpha for Update default settings for locations filter" u="1"/>
        <s v="5.Open &gt; BALLPARK - UX |  00000 - BALLPARK - UX Feature |  00249 - Search on Landing page" u="1"/>
        <s v="5.Open &gt; BALLPARK - UX |  00000 - BALLPARK - UX Feature |  00276 - Search on Landing page" u="1"/>
        <s v="4.To Do &gt; Alpha Test | S 00147 - Alpha for Adjust homepage layout in different screen resolutions" u="1"/>
        <s v="4.To Do &gt; Frontend Development | M 00129 - Adjust homepage layout in different screen resolutions" u="1"/>
        <s v="0.Done &gt; Alpha Test | S | 02751 - Alpha for BDT 430 Reports are not downloading and refreshing automatically" u="1"/>
        <s v="0.Cancelled &gt; Backend Development | M | 02598 - Update policy" u="1"/>
        <s v="5.Open &gt; Frontend Development | 00467 - Create logic to link two pages" u="1"/>
        <s v="5.Open &gt; Frontend Development | 00470 - Create logic to link two pages" u="1"/>
        <s v="0.Done &gt; QA |  00494 - QA for Adjust layout of stock ticker in different screen sizes" u="1"/>
        <s v="4.To Do &gt; Sub-Task | 00386 - Connect dev to AD" u="1"/>
        <s v="0.Done &gt; Feature Review | S | 00767 - Review of Release expanded view" u="1"/>
        <s v="4.To Do &gt; Sub-Task |  00100 - Final Approval of the Orders Landing Page Visual Mockup" u="1"/>
        <s v="0.Done &gt; Backend Development | S 01867 - Update shipTo logic" u="1"/>
        <s v="5.Open &gt; BALLPARK - Feature Review | S 00000 - Research SCORM" u="1"/>
        <s v="0.Done &gt; Alpha Test |  00484 - Alpha for Search function on menu bar" u="1"/>
        <s v="0.Done &gt; Feature Review |  | 00323 - Review of Products + Service &gt; Trading" u="1"/>
        <s v="4.To Do &gt; S | BALLPARK - Feature Review | 00000 - Products / Items - Status Filters" u="1"/>
        <s v="4.To Do &gt; S | BALLPARK - QA/UAT Support | 00000 - Products / Items - Status Filters" u="1"/>
        <s v="0.Done &gt; Sub-Task | M | 00624 - Provide Customer and User data for initial migration." u="1"/>
        <s v="4.To Do &gt; QA |  | 03066 - QA for Error on Report Definition Control Panel when editing " u="1"/>
        <s v="0.Done &gt; Feature Review | S | 02649 - Review of 325 (BDT) - report preview and generate report issue- mobile devices" u="1"/>
        <s v="0.Done &gt; Frontend Development | M 02354 - Development for - report preview and generate report issue- mobile devices" u="1"/>
        <s v="4.To Do &gt; BALLPARK - Alpha Test | S 00000 - Related articles" u="1"/>
        <s v="0.Done &gt; Sub-Task | M | 00060 - Create BIN Data Model Mapping" u="1"/>
        <s v="0.Done &gt; Feature Review | S 00993 - Review of List Releases of specifc Order" u="1"/>
        <s v="4.To Do &gt; XS | BALLPARK - UX | 00000 - Co-Packer - orders Ship to no pricing" u="1"/>
        <s v="0.Done &gt; Feature Review |  | 00622 - Review of Patching does not work on Windows" u="1"/>
        <s v="0.Done &gt; QA | S 02142 - QA for 209 (BDT) Report Page test- deleting reports in download folder" u="1"/>
        <s v="4.To Do &gt; S | BALLPARK - Subtask | 00000 - Logistics - Products/Items Shipped items no pricing" u="1"/>
        <s v="0.Done &gt; Sub-Task | M | 00058 - Meetings with client" u="1"/>
        <s v="4.To Do &gt; S | BALLPARK - UX 00000 - Concrete Incubator webcontent" u="1"/>
        <s v="0.Done &gt; Alpha Test | M 00866 - Verify AFS is enabled and working correctly for DL" u="1"/>
        <s v="06.Open &gt; Pull Request Review | 00427 - Review UI support for linking Number Quantity to Inventory Page" u="1"/>
        <s v="5.Open &gt; BALLPARK - Alpha Test |  00000 - BALLPARK - Alpha Test Feature |  00376 - Generate Order Reports" u="1"/>
        <s v="5.Open &gt; BALLPARK - QA Support |  00000 - BALLPARK - QA Support Feature |  00376 - Generate Order Reports" u="1"/>
        <s v="0.Done &gt; Feature Review |  | 01543 - Review of Report time range selection box sizing - Shipments and Releases Report Test" u="1"/>
        <s v="5.Open &gt; BALLPARK - Developer Support |  00000 - BALLPARK - Developer Support Task |  00384 - Setup Bemis Development Infrastructure" u="1"/>
        <s v="0.Done &gt; Feature Planning | S | 00015 - Capture user info - Feature Planning" u="1"/>
        <s v="0.Done &gt; Feature Review | S | 02280 - Review of Global search" u="1"/>
        <s v="4.To Do &gt; S | BALLPARK - Feature Review | 00000 - Logistics - Products/Items - Pending Shipments - no pricing" u="1"/>
        <s v="4.To Do &gt; S | BALLPARK - QA/UAT Support | 00000 - Logistics - Products/Items - Pending Shipments - no pricing" u="1"/>
        <s v="0.Done &gt; Alpha Test | 00301 - Alpha for Products + Service &gt; Trading" u="1"/>
        <s v="0.Done &gt; Alpha Test | S | 02838 - Alpha for Typo in reset password page" u="1"/>
        <s v="0.Done &gt; Feature Review |  | 00337 - Review of Adjust company profile page" u="1"/>
        <s v="2.To Review &gt; Sub-Task | M | 03130 - Set time-out for data sync table locks" u="1"/>
        <s v="0.Done &gt; QA |  | 01955 - QA for Update User Creation Test Scripts and customer LARs " u="1"/>
        <s v="0.Done &gt; Feature Review | 00489 - Review of Homepage &gt; Change &quot;Media and Events&quot; section" u="1"/>
        <s v="0.Done &gt; Feature Review | 00625 - Review of Request SSL Certificate from Cemex for new website" u="1"/>
        <s v="0.Done &gt; Feature Review |  | 01391 - Review of Hide Edit options that Buyers do not have access to " u="1"/>
        <s v="0.Done &gt; QA | 00384 - QA for Reports Page" u="1"/>
        <s v="0.Done &gt; Sub-Task | M | 00463 - Scrum master - March" u="1"/>
        <s v="0.Done &gt; QA | 01390 - QA for Product Description displaying incorrectly" u="1"/>
        <s v="0.Done &gt; Frontend Development | M | 00489 - Update Mini Left Menu based on feedback" u="1"/>
        <s v="0.Done &gt; Alpha Test |  | 00284 - Alpha for Stories page without footer" u="1"/>
        <s v="0.Done &gt; Feature Review |  | 00721 - Review of Custom-users-admin-web causes startup exceptions in portal" u="1"/>
        <s v="0.Done &gt; QA |  | 00966 - QA for Date Format is incorrect on all Pages" u="1"/>
        <s v="0.Done &gt; QA |  | 01116 - QA for Spacing is incorrect across all pages" u="1"/>
        <s v="0.Done &gt; Backend Development | M | 00075 - Implement Group Version" u="1"/>
        <s v="0.Done &gt; Task |  | 00054 - BEMISCP-11 Workflow - COC, COAs upload to portal - Quality related" u="1"/>
        <s v="0.Done &gt; Tech Planning | M | 01688 - Planning for Create a hook so that CSR users can see which users have completed setup" u="1"/>
        <s v="0.Done &gt; Alpha Test | M | 00710 - Alpha for Shipments Landing Page" u="1"/>
        <s v="0.Done &gt; QA | S | 02138 - QA for Updates to Bemis Portal Navigation" u="1"/>
        <s v="0.Done &gt; Feature Review | 00347 - Review of Stories page without footer" u="1"/>
        <s v="0.Done &gt; Feature Review | S | 02948 - Review of Performance Testing and Tunning" u="1"/>
        <s v="0.Done &gt; Backend Development | M | 00486 - Create Order Indexer and custom search portlet" u="1"/>
        <s v="0.Done &gt; Feature Review | 00381 - Review of Break page buttons evenly, centered" u="1"/>
        <s v="0.Done &gt; Alpha Test | S | 02636 - Alpha for No pagination on the Reports Download page " u="1"/>
        <s v="0.Done &gt; Feature Review | S | 02810 - Review of Change password policy for external users" u="1"/>
        <s v="0.Done &gt; Alpha Test | S | 03009 - Alpha for 490 BDT - Invoice or BOL link on completed shipments subpage does not work" u="1"/>
        <s v="0.Done &gt; Backend Development | S | 01685 - Update Search Criteria for Release" u="1"/>
        <s v="0.Done &gt; Backend Development | S | 03089 - Add parameter to each server's Root.xml" u="1"/>
        <s v="0.Done &gt; Alpha Test | 00480 - Alpha for Adjust layout of stock ticker in different screen sizes" u="1"/>
        <s v="0.Done &gt; QA |  | 00112 - QA for Events + Calendar Portlet" u="1"/>
        <s v="0.Done &gt; Sub-Task | M | 02393 - Fix service builder ordering" u="1"/>
        <s v="0.Done &gt; QA | 01404 - QA for Fix date range for From and To fields" u="1"/>
        <s v="0.Done &gt; Feature Review | S | 03118 - Review of Apply Database configuration changes to improve resiliency" u="1"/>
        <s v="0.Done &gt; Sub-Task | XS | 00455 - Configure IIS in front of Jenkins" u="1"/>
        <s v="4.To Do &gt; S | BALLPARK - Feature Review | 00000 - Update Customer Profiles default order" u="1"/>
        <s v="4.To Do &gt; S | BALLPARK - QA/UAT Support | 00000 - Update Customer Profiles default order" u="1"/>
        <s v="0.Done &gt; Tech Planning | S | 02834 - Tech planning - PGI'ed Shipments" u="1"/>
        <s v="0.Done &gt; Backend Development | S | 00012 - Integrate REST API with Liferay service layer" u="1"/>
        <s v="0.Done &gt; QA |  | 00240 - QA for Press Releases Page" u="1"/>
        <s v="0.Done &gt; QA | 01227 - QA for Entries on the Release Page are not displaying " u="1"/>
        <s v="0.Done &gt; QA | 01226 - QA for Update orders data fields to allow for decimals " u="1"/>
        <s v="0.Done &gt; Alpha Test | 01754 - Alpha for User Agreement link does not show content" u="1"/>
        <s v="0.Done &gt; Feature Review | 01795 - Review of Release Header fields do not display correctly" u="1"/>
        <s v="4.To Do &gt; M | BALLPARK - Developer Support | 00000 - One Click Deploy" u="1"/>
        <s v="0.Done &gt; QA | 00971 - QA for Arrow Font Size on Releases Page is too small" u="1"/>
        <s v="0.Done &gt; QA | M | 01103 - QA for Customer site template" u="1"/>
        <s v="0.Done &gt; Feature Review |  | 01084 - Review of Optimize JVM settings" u="1"/>
        <s v="0.Done &gt; Feature Review |  | 00513 - Review of Change &quot;submit for publication&quot; text to &quot;submit&quot;" u="1"/>
        <s v="0.Done &gt; Frontend Development | M | 01326 - Development for - Hide Edit options that Buyers do not have access to" u="1"/>
        <s v="0.Done &gt; Backend Development | M | 02501 - Update logic to skip lines with one item where confirmed qty == 0" u="1"/>
        <s v="0.Done &gt; Alpha Test | S | 02483 - Alpha for 377 (BDT) - Releases and Shipment Report- date parameters and page view parameter requiredness" u="1"/>
        <s v="0.Done &gt; QA | S | 02156 - QA for 297 (BDT) - On Hand Inventory page code error" u="1"/>
        <s v="0.Done &gt; QA | S | 02139 - QA for 266 (BDT) - Iphone view of welcome page- order of pages " u="1"/>
        <s v="0.Done &gt; Feature Review | 00202 - Review of Make bootstrap grid match theme media widths" u="1"/>
        <s v="0.Done &gt; Frontend Development | M | 00195 - Make bootstrap grid match theme media widths" u="1"/>
        <s v="0.Done &gt; Feature Review |  | 00241 - Review of Sustainability Overview" u="1"/>
        <s v="0.Done &gt; Feature Review | 00624 - Review of Add FB Pixel snippet to theme" u="1"/>
        <s v="0.Done &gt; Alpha Test | 01923 - Alpha for Update search criteria on Orders Landing Page" u="1"/>
        <s v="0.Done &gt; Sub-Task | 00154 - Determine the Document Library &quot;structure&quot;" u="1"/>
        <s v="0.Done &gt; Backend Development | M | 02071 - Add class name information to logging messages" u="1"/>
        <s v="4.To Do &gt; S | BALLPARK - Alpha Test | 00000 - ShipTo Filter - Change default behavior and help text" u="1"/>
        <s v="2.To Review &gt; Frontend Development | S | 00657 - Development for - Page visual layout broken after interactions" u="1"/>
        <s v="4.To Do &gt; S | BALLPARK - Developer Support | 00000 - Hide Pricing Fields for Logistics, Co-Packer, and Quality roles" u="1"/>
        <s v="0.Done &gt; Task |  | 00016 - BEMISCP-11 Statement of Account (balance due to Bemis)" u="1"/>
        <s v="0.Done &gt; QA | S | 02868 - QA for 423 (BDT) - Have LDAP and portal Password policy both enabled " u="1"/>
        <s v="0.Done &gt; Sub-Task | XS | 01592 - Increase Search Indexer Registry buffer size" u="1"/>
        <s v="0.Cancelled &gt; Backend Development | S | 02851 - Update SSRS request to allow null for the 'To' date on the Open Closed Order Status " u="1"/>
        <s v="0.Done &gt; Backend Development | M | 00592 - Implement Shipment DataSync" u="1"/>
        <s v="0.Done &gt; Backend Development | M | 00695 - Implement Customer DataSync" u="1"/>
        <s v="0.Done &gt; Alpha Test | S | 02457 - Alpha for 289(BDT) - Release Pg No Release" u="1"/>
        <s v="0.Done &gt; Sub-Task | M | 01041 - Alpha test for LARs imports" u="1"/>
        <s v="0.Cancelled &gt; Sub-Task | S | 00057 - Set up Jenkins in Google local environment" u="1"/>
        <s v="0.Done &gt; Alpha Test | XS | 00981 - Alpha for List Releases of specifc Order" u="1"/>
        <s v="0.Done &gt; Backend Development | S | 02856 - Backend changes to support consignment calcs" u="1"/>
        <s v="0.Done &gt; Feature Review | S | 02131 - Review of 273 (BDT) - User Profile- Buyer- blank space in address information" u="1"/>
        <s v="0.Done &gt; Feature Review | 00482 - Review of Media &gt; Overview" u="1"/>
        <s v="0.Done &gt; Alpha Bug | M | 02166 - Clicking on the link for Invoice or BOL &quot;fails to load PDF&quot;" u="1"/>
        <s v="4.To Do &gt; S | BALLPARK - Alpha Test | 00000 - All Projects Configuration" u="1"/>
        <s v="0.Done &gt; Feature Review | 01232 - Review of Reports Landing Page - Report Header is not aligned properly" u="1"/>
        <s v="0.Done &gt; Alpha Test |  | 00495 - Alpha for Create a sign in page" u="1"/>
        <s v="0.Done &gt; Feature Review |  | 01934 - Review of Import Users and Groups from AD" u="1"/>
        <s v="0.Done &gt; Alpha Test |  | 00951 - Alpha for Update On Hand Inv data fields to allow for decimals " u="1"/>
        <s v="0.Done &gt; Feature Review | S | 00612 - Review of Indexing of Web Content has errors" u="1"/>
        <s v="0.Done &gt; Feature Review | 01373 - Review of SSRS integration config had wrong password for QA" u="1"/>
        <s v="5.Open &gt; Sub-Task | 00034 - 6.0 plugin + scripts (5/17/2013)" u="1"/>
        <s v="0.Done &gt; Alpha Test | 00598 - Alpha for User Profile Dropdown" u="1"/>
        <s v="0.Done &gt; Alpha Test | XS | 00238 - Alpha for Press Releases Page" u="1"/>
        <s v="0.Done &gt; Feature Review | S | 02474 - Review of 304(BDT) - 2FA has inconsistent behavior" u="1"/>
        <s v="4.To Do &gt; S | BALLPARK - Subtask | 00000 - BEMISCP-11 CSR hierarchy" u="1"/>
        <s v="0.Done &gt; Alpha Test | S | 02841 - Alpha for ID 4191/4190 Update the CSR permissions to be organization based" u="1"/>
        <s v="0.Done &gt; QA | S | 02743 - QA for 382 (BDT) - Order Pg Requested Date Incorrect" u="1"/>
        <s v="0.Done &gt; Backend Development | S | 03084 - Evaluate and fix ORM Exceptions for orders" u="1"/>
        <s v="0.Done &gt; Alpha Test |  | 00700 - Alpha for Customer site template" u="1"/>
        <s v="0.Done &gt; Feature Review |  | 01015 - Review of Update Shipments data fields to allow for decimals " u="1"/>
        <s v="0.Done &gt; Alpha Test | M | 01605 - Alpha for Product Description on Shipments" u="1"/>
        <s v="4.To Do &gt; S | BALLPARK - Alpha Test | 00000 -   Multiple Fields showing incorrectly on the Orders Landing Page. " u="1"/>
        <s v="0.Done &gt; QA | M | 00731 - QA for Release Search" u="1"/>
        <s v="0.Done &gt; Feature Review |  | 01042 - Review of Setup Bemis Development Infrastructure" u="1"/>
        <s v="4.To Do &gt; M | BALLPARK - Alpha Test | 00000 - Dashboard - New indicators" u="1"/>
        <s v="0.Done &gt; Feature Review |  | 00216 - Review of Country micro site subpages" u="1"/>
        <s v="4.To Do &gt; S | BALLPARK - Feature Review | 00000 - Packing List Report - SSRS" u="1"/>
        <s v="4.To Do &gt; S | BALLPARK - QA/UAT Support | 00000 - Packing List Report - SSRS" u="1"/>
        <s v="0.Done &gt; Alpha Test | 01992 - Alpha for Login in container errors block login input" u="1"/>
        <s v="0.Done &gt; Feature Review | S | 00047 - Review of Some bugs about teams" u="1"/>
        <s v="0.Done &gt; QA | S | 02797 - QA for ORM exceptions for Inventory data sync " u="1"/>
        <s v="0.Done &gt; QA | S | 00129 - QA for Have too many errors for the developer license limit " u="1"/>
        <s v="4.To Do &gt; S | BALLPARK - Subtask | 00000 - Prebill Inquiry" u="1"/>
        <s v="0.Done &gt; Feature Review | 00205 - Review of Management Team" u="1"/>
        <s v="0.Done &gt; Frontend Development | S | 00181 - Management Team" u="1"/>
        <s v="0.Done &gt; Alpha Test | S | 02753 - Alpha for 434-GLC Release Missing" u="1"/>
        <s v="0.Done &gt; Frontend Development | XS | 00519 - Investors &gt; Overview &gt; Stock ticker number bigger on FULL HD" u="1"/>
        <s v="0.Done &gt; QA | 00135 - QA for Language selection functionality" u="1"/>
        <s v="0.Done &gt; Feature Review |  | 00005 - Review of Multi-criteria search" u="1"/>
        <s v="4.To Do &gt; M | BALLPARK - Developer Support | 00000 - Check graphics record (to monitor order progress)" u="1"/>
        <s v="0.Done &gt; Tech Planning | M | 02554 - Tech planning - RequestedMAD" u="1"/>
        <s v="0.Done &gt; Feature Review | 00340 - Review of Choose the section of the image to show" u="1"/>
        <s v="0.Done &gt; Frontend Development | M | 00292 - Choose the section of the image to show" u="1"/>
        <s v="0.Done &gt; Frontend Development | S | 01093 - Create web content for Bemis Terms of Use" u="1"/>
        <s v="0.Done &gt; Tech Planning | S | 03052 - Evaluate 510 BDT - Shipments landing page not showing recent shipments" u="1"/>
        <s v="0.Done &gt; QA |  | 00411 - QA for Format text and add links to image description" u="1"/>
        <s v="0.Done &gt; Alpha Bug | S | 00133 - Sort only work if bolth orderField and orderCollation is informed" u="1"/>
        <s v="0.Done &gt; Feature Review | S | 00606 - Review of Page Fix for Careers page" u="1"/>
        <s v="0.Done &gt; Tech Planning | M | 01744 - Tech Planning for Update Dashboard Content" u="1"/>
        <s v="4.To Do &gt; S | BALLPARK - Feature Review | 00000 - Order does not exist in portal" u="1"/>
        <s v="4.To Do &gt; S | BALLPARK - QA/UAT Support | 00000 - Order does not exist in portal" u="1"/>
        <s v="0.Done &gt; Feature Planning | M | 00431 - Feature planning for Search Orders" u="1"/>
        <s v="0.Done &gt; Backend Development | M | 02447 - Add releases for existing orders" u="1"/>
        <s v="0.Done &gt; Feature Review |  | 01630 - Review of BIT-107 Order Report URL too long " u="1"/>
        <s v="4.To Do &gt; S | BALLPARK - Alpha Test | 00000 - Update date limit on Global Search " u="1"/>
        <s v="4.To Do &gt; M | BALLPARK - Development | 00000 - Add ExpandAll option to Orders Summaries." u="1"/>
        <s v="0.Done &gt; QA | M | 00979 - QA for Filter Data by Customer Location " u="1"/>
        <s v="0.Done &gt; Feature Review | 00998 - Review of Left Navigation Expand / Collapse on all pages" u="1"/>
        <s v="0.Done &gt; Feature Review | 02072 - Review of 265 (BDT) - General mobile design issues- footer covers menu" u="1"/>
        <s v="0.Done &gt; Feature Review |  | 00445 - Review of In overview pages the banner and image below must fill in all screen size" u="1"/>
        <s v="5.Open &gt; Sub-Task | M | 01092 - DashboardAccountController.java" u="1"/>
        <s v="5.Open &gt; Sub-Task | M | 01095 - PersonalTransferController.java" u="1"/>
        <s v="0.Done &gt; Feature Review |  | 01826 - Review of Formatting Error when Resizing" u="1"/>
        <s v="5.Open &gt; Sub-Task | S | 00653 - Create a web content for each section within the collapsable content" u="1"/>
        <s v="4.To Do &gt; S | BALLPARK - Alpha Test | 00000 - On Hand Qty displayed for completed shipment (BDT 518) CR53" u="1"/>
        <s v="0.Done &gt; Backend Development | S | 00576 - Search shipments" u="1"/>
        <s v="0.Done &gt; Alpha Test |  | 01130 - Alpha for On the Child Customer profile page format is incorrect" u="1"/>
        <s v="4.To Do &gt; M | BALLPARK - Subtask | 00000 - Notifications appear overlapped" u="1"/>
        <s v="0.Done &gt; Alpha Test | XS | 01479 - Alpha for Remove default e-mail suffix from login page" u="1"/>
        <s v="0.Done &gt; QA |  | 00959 - QA for Release updates from IBB" u="1"/>
        <s v="0.Done &gt; Alpha Test | 00470 - Alpha for Our History &gt; Adjust padding in map for IPhone" u="1"/>
        <s v="0.Done &gt; Feature Review | XS | 02123 - Review of 267 (BDT) - General mobile design- menu should automatically collapse " u="1"/>
        <s v="0.Done &gt; Feature Review | 00893 - Review of Remove Top Bar for Regular User" u="1"/>
        <s v="0.Done &gt; Sub-Task | M | 02210 - If only a single schedule line exists and the confimed Qty = 0, LOG AND SKIP RECORD" u="1"/>
        <s v="0.Done &gt; Feature Review | S | 02294 - Review of 310 (BDT) - Order Pg View Details Schedule Line Dates Sort Order Incorrect " u="1"/>
        <s v="0.Done &gt; Backend Development | M | 01427 - Update 'View Details' display logic" u="1"/>
        <s v="4.To Do &gt; Feature Review | S | 00121 - Review of Create Google Local Environment" u="1"/>
        <s v="0.Done &gt; Backend Development | S | 00658 - Remove customer-portal-resources module" u="1"/>
        <s v="0.Done &gt; Feature Review | 00874 - Review of Orders Page - Marshal Orders with NULL Statuses Displayed" u="1"/>
        <s v="0.Done &gt; Alpha Test |  | 01216 - Alpha for Clicking on Shipped Qty or Scheduled Releases throws an error" u="1"/>
        <s v="0.Done &gt; Alpha Test | S | 02670 - Alpha for ORM exceptions for Customer Location data sync " u="1"/>
        <s v="0.Done &gt; Feature Review |  | 00996 - Review of Link from Bemis Logo" u="1"/>
        <s v="0.Done &gt; Feature Review | XS | 02122 - Review of 256 (BDT) - Orders page- mobile- expanded view - view details" u="1"/>
        <s v="0.Done &gt; Feature Review |  | 00111 - Review of Events + Calendar Portlet" u="1"/>
        <s v="0.Done &gt; Backend Development | S | 02808 - Update scales for UOM Mapping " u="1"/>
        <s v="0.Cancelled &gt; Sub-Task |  | 00102 - Final Approval of the Products Landing Page Wireframe" u="1"/>
        <s v="0.Done &gt; Alpha Test | 00333 - Alpha for Break page buttons evenly, centered" u="1"/>
        <s v="0.Done &gt; QA | S | 02624 - QA for 303 (BDT) - Releases page in page wildcard search on description" u="1"/>
        <s v="0.Done &gt; QA | 00160 - QA for Menu not working when on mobile mode" u="1"/>
        <s v="0.Done &gt; Feature Review | 01505 - Review of Padding issues with left nav menu" u="1"/>
        <s v="0.Done &gt; QA | S | 01812 - QA for Edit Links on the User profile view are not visible with menu expanded" u="1"/>
        <s v="0.Done &gt; Alpha Test | S | 02919 - Alpha for Premium Waters Index Issue" u="1"/>
        <s v="0.Done &gt; Backend Development | M | 00032 - Implement Session Expiration" u="1"/>
        <s v="0.Done &gt; Alpha Test | S | 02469 - Alpha for 331 (BDT) Time Zone Clarification" u="1"/>
        <s v="4.To Do &gt; S | BALLPARK - Feature Review | 00000 - As a Sales Exec, I can view a list of customers and select one or more, so that I can selectively view information pertaining to a specific customer or sub-organization within the customer " u="1"/>
        <s v="4.To Do &gt; S | BALLPARK - QA/UAT Support | 00000 - As a Sales Exec, I can view a list of customers and select one or more, so that I can selectively view information pertaining to a specific customer or sub-organization within the customer " u="1"/>
        <s v="0.Done &gt; Feature Review | 00621 - Review of Setup LCS activation" u="1"/>
        <s v="0.Done &gt; Feature Review |  | 00367 - Review of Include videos on the full story page" u="1"/>
        <s v="0.Done &gt; Alpha Test | 01463 - Alpha for Time, status and report freezes" u="1"/>
        <s v="0.Done &gt; Feature Review | XS | 01185 - Review of Inventory updates from IBB" u="1"/>
        <s v="0.Done &gt; Alpha Bug | M | 01202 - Schedule Release Qty is not getting updated" u="1"/>
        <s v="0.Done &gt; Backend Development | S | 03098 - Hide Report Buttons and Remove status filter for Releases and Shipments" u="1"/>
        <s v="4.To Do &gt; XS | BALLPARK - UX | 00000 - View Order Note." u="1"/>
        <s v="0.Done &gt; Feature Review |  | 01505 - Review of Padding issues with left nav menu" u="1"/>
        <s v="0.Done &gt; Backend Development | M | 00647 - Get CustomerProfile by OrgId." u="1"/>
        <s v="0.Done &gt; Sub-Task | M | 00018 - &quot;T-Shirt Size&quot; required for Task and sub-tasks" u="1"/>
        <s v="0.Cancelled &gt; Sub-Task | M | 00096 - Dashboard to monitor IBB web service response times" u="1"/>
        <s v="0.Done &gt; QA | S | 01637 - QA for Customer Site Template was not updated correctly" u="1"/>
        <s v="0.Done &gt; QA | S | 02617 - QA for 323 (BDT) - Shipment Landing Pg/Shipments Missing" u="1"/>
        <s v="0.Done &gt; Backend Development | M | 02255 - Update address info for parent locations" u="1"/>
        <s v="0.Done &gt; Feature Review | S | 02620 - Review of 388 (BDT) - Inventory Pg Standard Pallet Qty Rounding Issue" u="1"/>
        <s v="4.To Do &gt; Feature Review |  | 00645 - Review of Allow HTTP between qa-staging and qa-live to test remote staging" u="1"/>
        <s v="0.Done &gt; QA |  | 00442 - QA for Related articles" u="1"/>
        <s v="0.Done &gt; Backend Development | S | 02811 - Update logic to avoid NPE" u="1"/>
        <s v="4.To Do &gt; S | BALLPARK - Subtask | 00000 - Create data sync process to bulk upload data from IBB" u="1"/>
        <s v="0.Done &gt; Feature Review | 01541 - Review of Welcome Name Banner" u="1"/>
        <s v="0.Done &gt; Sub-Task | M | 00068 - Provide Customer and User data to be migrated" u="1"/>
        <s v="0.Done &gt; Feature Review | S | 02894 - Review of User Profile dropdown is wrapping " u="1"/>
        <s v="0.Done &gt; Alpha Test | S | 02766 - Alpha for 375 (BDT) - Inventory Report - URL too long error " u="1"/>
        <s v="4.To Do &gt; S | BALLPARK - Feature Review | 00000 - Add link to View Orders in Product View for Specific Item" u="1"/>
        <s v="4.To Do &gt; S | BALLPARK - QA/UAT Support | 00000 - Add link to View Orders in Product View for Specific Item" u="1"/>
        <s v="0.Done &gt; Alpha Test | 01456 - Alpha for Padding issues with left nav menu" u="1"/>
        <s v="0.Done &gt; Feature Review |  | 00623 - Review of Clean up JSP for two-factor-auth-device-manager-web" u="1"/>
        <s v="0.Done &gt; QA | S | 00964 - QA for Remove Top Bar for External User" u="1"/>
        <s v="0.Done &gt; Feature Review | 01367 - Review of Shipment Card Item Detail Box Scrolling Bar" u="1"/>
        <s v="0.Done &gt; Backend Development | S | 01190 - Use Permission Checker to verify control panel permissions" u="1"/>
        <s v="0.Done &gt; Feature Review | 01108 - Review of User profile editing is accessible to users other than the profile owner." u="1"/>
        <s v="4.To Do &gt; S | BALLPARK - Alpha Test | 00000 - Product landing page" u="1"/>
        <s v="4.To Do &gt; S | BALLPARK - Alpha Test | 00000 - Sort on Landing page" u="1"/>
        <s v="0.Done &gt; QA | 00346 - QA for Add behavior to Homepage links" u="1"/>
        <s v="0.Done &gt; Alpha Test | 01096 - Alpha for Browser compatibility" u="1"/>
        <s v="5.Open &gt; Sub-Task | S | 00655 - Add credentials web content to bottom of page" u="1"/>
        <s v="0.Done &gt; Feature Review | 01071 - Review of Update Scheduled Releases data fields to allow for decimals " u="1"/>
        <s v="0.Done &gt; Backend Development | S | 00863 - Update shipment data sync" u="1"/>
        <s v="0.Cancelled &gt; Alpha Bug | S | 00088 - A learner should be able to see the private page if he/she has the permission for that page" u="1"/>
        <s v="0.Done &gt; QA | 00287 - QA for Redirect Not Allowed" u="1"/>
        <s v="0.Done &gt; Frontend Development | XS | 00420 - Adjust the padding in the dark gray area of buttons" u="1"/>
        <s v="0.Done &gt; Backend Development | M | 00610 - Create CustomerLocation Entity to pull Order ShipTo Information" u="1"/>
        <s v="0.Done &gt; Alpha Test |  | 01360 - Alpha for All Reports- Default Column Fields " u="1"/>
        <s v="4.To Do &gt; S | BALLPARK - Feature Review | 00000 - Synchronize User Information" u="1"/>
        <s v="4.To Do &gt; S | BALLPARK - QA/UAT Support | 00000 - Synchronize User Information" u="1"/>
        <s v="0.Done &gt; Backend Development | M | 01352 - Change data sync to handle specific IBB data issue" u="1"/>
        <s v="0.Done &gt; Feature Review |  | 01801 - Review of Mobile Footer no longer displays" u="1"/>
        <s v="0.Done &gt; Alpha Test | 00008 - Alpha for Hierarchical Class of Service (performance)" u="1"/>
        <s v="0.Done &gt; Frontend Development | S | 00468 - Investors &gt; Calendar - The button more should be hidden when there is no event details" u="1"/>
        <s v="4.To Do &gt; S | BALLPARK - Feature Review | 00000 - Product spec detail page - CSR view" u="1"/>
        <s v="4.To Do &gt; S | BALLPARK - QA/UAT Support | 00000 - Product spec detail page - CSR view" u="1"/>
        <s v="0.Done &gt; QA | S | 02075 - QA for 245 (BDT) - Order Pg View Details Schedule Lines Sorted Incorrectly" u="1"/>
        <s v="0.Cancelled &gt; Alpha Bug | M | 01604 - Clicking on a customer profile should show customer profile info" u="1"/>
        <s v="0.Done &gt; Tech Planning | S | 01530 - Evaluate records not showing up in completed shipments" u="1"/>
        <s v="4.To Do &gt; S | BALLPARK - Feature Review | 00000 -   Multiple Fields showing incorrectly on the Orders Landing Page. " u="1"/>
        <s v="4.To Do &gt; S | BALLPARK - QA/UAT Support | 00000 -   Multiple Fields showing incorrectly on the Orders Landing Page. " u="1"/>
        <s v="0.Done &gt; Backend Development | S | 00929 - Display Ship To Names instead of Ship To Id" u="1"/>
        <s v="4.To Do &gt; S | BALLPARK - Subtask | 00000 - Allow for ability to customize button colors" u="1"/>
        <s v="0.Done &gt; Feature Review |  | 00625 - Review of Request SSL Certificate from Cemex for new website" u="1"/>
        <s v="0.Done &gt; Feature Review | S | 02398 - Review of SSRS connection settings are not set during deployment " u="1"/>
        <s v="0.Done &gt; Alpha Test | 01888 - Alpha for 202 (BDT) Remove the optional column order up and down arrows from 2 reports" u="1"/>
        <s v="0.Done &gt; Alpha Test |  | 00339 - Alpha for Sourcing Approach" u="1"/>
        <s v="0.Done &gt; Feature Review | S | 03125 - Review of ORM exceptions for salesOrder data sync " u="1"/>
        <s v="0.Done &gt; Alpha Test | S | 00092 - Alpha for Country Selection content" u="1"/>
        <s v="0.Done &gt; Feature Review | 00093 - Review of Country Selection content" u="1"/>
        <s v="0.Done &gt; QA | 00102 - QA for Show full story on Media Center" u="1"/>
        <s v="0.Done &gt; Frontend Development | S | 01109 - Add icons for Orders, Releases, Shipments, and Documents" u="1"/>
        <s v="0.Done &gt; Alpha Test | S | 02263 - Alpha for 309 (BDT) - Orders page- iphone view details UOM Confirmed qtty crowding" u="1"/>
        <s v="0.Done &gt; QA | S | 00965 - QA for Increase size limit for profile picture" u="1"/>
        <s v="0.Done &gt; Feature Review | 00353 - Review of Key Company Data" u="1"/>
        <s v="0.Done &gt; Frontend Development | M | 00255 - Key Company Data" u="1"/>
        <s v="0.Done &gt; QA | S | 03150 - QA for Inventory Sync Timestamp issue" u="1"/>
        <s v="0.Cancelled &gt; Frontend Development | XS | 00506 - Investors &gt; Reports: Display Button &quot;Eventos Relevantes&quot; only in Spanish" u="1"/>
        <s v="0.Done &gt; QA |  | 01390 - QA for Product Description displaying incorrectly" u="1"/>
        <s v="0.Done &gt; Tech Planning | M | 00479 - Customer Migration/Hierarchy - Tech Planning" u="1"/>
        <s v="0.Done &gt; Feature Review | 01897 - Review of User Agreement link does not show content for Buyer or CSR roles" u="1"/>
        <s v="0.Done &gt; Alpha Test |  | 00868 - Alpha for Orders Page - Marshal Orders with NULL Statuses Displayed" u="1"/>
        <s v="0.Done &gt; Alpha Test | 01686 - Alpha for Update the report that is called from the Open Order Landing Page" u="1"/>
        <s v="0.Done &gt; Frontend Development | M | 01002 - Development for Add content for Portal dashboard landing page" u="1"/>
        <s v="0.Done &gt; Alpha Test | 01356 - Alpha for Report Landing Page- Open Order Status Report- remove parameters from selection screen" u="1"/>
        <s v="0.Done &gt; Alpha Test | XS | 02198 - Alpha for 247 (BDT) - Inventory Delete Functionality - Old Inventory data showing on Screen" u="1"/>
        <s v="0.Done &gt; Alpha Test | M | 02279 - Alpha for Global search" u="1"/>
        <s v="4.To Do &gt; XL | BALLPARK - Feature Review | 00000 - Create Theme" u="1"/>
        <s v="4.To Do &gt; XL | BALLPARK - QA/UAT Support | 00000 - Create Theme" u="1"/>
        <s v="0.Done &gt; QA | S | 02978 - QA for Documents page- title running off of screen box" u="1"/>
        <s v="0.Done &gt; Backend Development | S | 01024 - Update delivery stubs and shipment data sync" u="1"/>
        <s v="0.Done &gt; Feature Review | S | 01944 - Review of Manage DL folder &amp; files" u="1"/>
        <s v="0.Done &gt; QA | S | 02309 - QA for Zip code is missing from Inventory Layout" u="1"/>
        <s v="0.Done &gt; Alpha Test | S | 00076 - Alpha for Show full story on Media Center" u="1"/>
        <s v="0.Done &gt; Feature Review | 00101 - Review of Show full story on Media Center" u="1"/>
        <s v="0.Done &gt; Frontend Development | M | 00064 - Show full story on media center" u="1"/>
        <s v="0.Done &gt; Alpha Test | S | 01976 - Alpha for 213 (BDT) Theme- Assets that are light blue and should be dark blue -various portal pages" u="1"/>
        <s v="3.Doing &gt; Backend Development | M | 00064 - Implement Celsus sync job" u="1"/>
        <s v="0.Done &gt; Backend Development | S | 01460 - Research BOL - PDF loading failure" u="1"/>
        <s v="4.To Do &gt; S | BALLPARK - Feature Review | 00000 - Buyer -  View Release PO on Expanded Shipment View" u="1"/>
        <s v="4.To Do &gt; S | BALLPARK - QA/UAT Support | 00000 - Buyer -  View Release PO on Expanded Shipment View" u="1"/>
        <s v="0.Done &gt; Frontend Development | M | 01707 - Development for - Mobile and Tablet View of Orders is not aligned correctly" u="1"/>
        <s v="0.Done &gt; QA | M | 01722 - QA for Update Report Link on the Orders Landing Page" u="1"/>
        <s v="0.Done &gt; QA | S | 01925 - QA for Update search criteria on Orders Landing Page" u="1"/>
        <s v="0.Cancelled &gt; Sub-Task | M | 00614 - Update parameters for Open and Closed Order Status Report on the Orders Landing Page" u="1"/>
        <s v="0.Done &gt; Alpha Test |  | 01346 - Alpha for User agreement - BNA" u="1"/>
        <s v="0.Done &gt; Alpha Bug | M | 00544 - Impersonating users is not giving expected results." u="1"/>
        <s v="4.To Do &gt; Feature Review | 02954 - Review of Update LDAP configs now that FP 13 has fixed automatic loading of configs" u="1"/>
        <s v="0.Done &gt; Feature Review | 00996 - Review of Link from Bemis Logo" u="1"/>
        <s v="0.Done &gt; Alpha Test | 01935 - Alpha for Update default settings for locations filter" u="1"/>
        <s v="4.To Do &gt; M | BALLPARK - Subtask | 00000 - Hover background is not displaying correcly on &quot;Cuenta de destino&quot; field (3rd party transfer)" u="1"/>
        <s v="3.Doing &gt; Alpha Test | S | 00078 - Tests within Google Environment" u="1"/>
        <s v="4.To Do &gt; M | BALLPARK - Subtask | 00000 - Product values in different currencies" u="1"/>
        <s v="0.Done &gt; Feature Review | S | 02581 - Review of 303 (BDT) - Releases page in page wildcard search on description" u="1"/>
        <s v="0.Done &gt; Alpha Test | S | 00895 - Alpha for Create and assign customer Roles" u="1"/>
        <s v="0.Done &gt; Sub-Task | M | 00528 - Create POC to demonstrate UI flow" u="1"/>
        <s v="0.Done &gt; Alpha Test |  | 01616 - Alpha for Wording on Dynamic Reports preview page needs to be changed to improve usability" u="1"/>
        <s v="0.Done &gt; Alpha Test | S | 02088 - Alpha for 260 (BDT) - Orders page- tablet view change page orientation from portrait to landscape" u="1"/>
        <s v="0.Done &gt; Alpha Test | S | 02059 - Alpha for Logging Updates" u="1"/>
        <s v="0.Done &gt; Alpha Test | 01616 - Alpha for Wording on Dynamic Reports preview page needs to be changed to improve usability" u="1"/>
        <s v="0.Done &gt; QA | S | 02150 - QA for Update 'View Details' dropdown to include UOM" u="1"/>
        <s v="0.Done &gt; Alpha Test | XS | 00298 - Alpha for Choose the section of the image to show" u="1"/>
        <s v="0.Done &gt; Alpha Test | S | 02526 - Alpha for 270 (BDT) - Release page missing info for Jel Sert" u="1"/>
        <s v="0.Done &gt; Frontend Development | M | 01732 - Update UI for the Open and Closed Order Status Report " u="1"/>
        <s v="0.Done &gt; Feature Review | S | 02791 - Review of 405 (BDT) - Inventory Update Issues" u="1"/>
        <s v="0.Done &gt; Alpha Test | S | 02736 - Alpha for 405 (BDT) - Inventory Update Issues" u="1"/>
        <s v="4.To Do &gt; S | BALLPARK - Subtask | 00000 - BEMISCP-11 Custom reports investigation" u="1"/>
        <s v="0.Done &gt; Frontend Development | S | 00844 - Fix UI Navigation bar" u="1"/>
        <s v="4.To Do &gt; M | BALLPARK - Alpha Test | 00000 - Co-Packer - Role by Ship To" u="1"/>
        <s v="4.To Do &gt; S | BALLPARK - Subtask | 00000 - Setup Liferay Development Infrastructure" u="1"/>
        <s v="0.Done &gt; QA | M | 01123 - QA for Location selection persists between logout and login" u="1"/>
        <s v="0.Done &gt; QA | S | 02869 - QA for Bemis User Agreement is not displaying on first time log in  " u="1"/>
        <s v="4.To Do &gt; S | BALLPARK - Feature Review | 00000 -  Allow Portal Admin to adjust the date range of data synced" u="1"/>
        <s v="4.To Do &gt; S | BALLPARK - QA/UAT Support | 00000 -  Allow Portal Admin to adjust the date range of data synced" u="1"/>
        <s v="0.Done &gt; Alpha Test | 01467 - Alpha for Report time range selection box sizing - Shipments and Releases Report Test" u="1"/>
        <s v="0.Done &gt; QA | 00371 - QA for Services Page" u="1"/>
        <s v="0.Done &gt; QA |  | 00127 - QA for Full story version 4" u="1"/>
        <s v="0.Done &gt; QA | S | 02303 - QA for 286 (BDT) - Release Pg Scheduled Release Qty UoM missing" u="1"/>
        <s v="4.To Do &gt; M | BALLPARK - Subtask | 00000 - Cadastro de fornecedor com textos grandes quebram o cadastro" u="1"/>
        <s v="0.Done &gt; Alpha Test | 01470 - Alpha for Bemis Logo Compression/Crowding" u="1"/>
        <s v="0.Done &gt; Alpha Test | 01355 - Alpha for Report Landing Page- Inventory Detail Report" u="1"/>
        <s v="0.Cancelled &gt; Sub-Task |  | 00169 - Prototyping of the fields needed for customer inquiry / search" u="1"/>
        <s v="0.Done &gt; Feature Review | S | 02922 - Review of (BDT 467) - Releases and Shipments do not display for new customer setup " u="1"/>
        <s v="4.To Do &gt; M | BALLPARK - Subtask | 00000 - Co-Packer - Role by Ship To" u="1"/>
        <s v="0.Done &gt; Backend Development | M | 01260 - Open and Closed Order report default fields" u="1"/>
        <s v="0.Done &gt; QA |  | 01379 - QA for Report page- open and closed order report; parameters not expected" u="1"/>
        <s v="0.Done &gt; QA | S | 02629 - QA for Enable 2FA &quot;Hard Switch&quot; in properties" u="1"/>
        <s v="0.Done &gt; Sub-Task |  | 00103 - Final Approval of the Products Landing Page Visual Mockup" u="1"/>
        <s v="0.Done &gt; Sub-Task |  | 00109 - Final Approval of the Shipment Landing Page Visual Mockup" u="1"/>
        <s v="0.Done &gt; Sub-Task | 00136 - Final Approval of the Product Spec Detail Page Visual Mockup" u="1"/>
        <s v="0.Done &gt; QA |  | 00486 - QA for Search function on menu bar" u="1"/>
        <s v="0.Done &gt; Backend Development | XS | 00596 - Implement Retry advice" u="1"/>
        <s v="4.To Do &gt; S | BALLPARK - Subtask | 00000 - BEMISCP-11 Quality docs - Storage and access - KMS &amp; SAP (not until Phases 2&amp;3)" u="1"/>
        <s v="0.Done &gt; Sub-Task | XS | 01219 - Fix SSRS OSGi config for QA" u="1"/>
        <s v="0.Done &gt; Alpha Bug | M | 00670 - Order WS Service throw exception after deployed" u="1"/>
        <s v="0.Done &gt; Backend Development | M | 02596 - Add fields to error message." u="1"/>
        <s v="0.Done &gt; Backend Development | M | 01872 - Recreate LARs for site templates" u="1"/>
        <s v="0.Done &gt; Feature Planning | XS | 00456 - Review structure changes" u="1"/>
        <s v="0.Done &gt; Alpha Test | S | 00611 - Alpha for Indexing of Web Content has errors" u="1"/>
        <s v="0.Cancelled &gt; Alpha Bug | M | 02128 - Order Page - tablet view - columns are still stacked " u="1"/>
        <s v="0.Done &gt; Sub-Task | M | 02521 - Need to include encrypted doAsUser value as part of report URL" u="1"/>
        <s v="4.To Do &gt; S | BALLPARK - Feature Review | 00000 - As a buyer, I can schedule an ASN to be sent to me, so that I know when product has shipped" u="1"/>
        <s v="4.To Do &gt; S | BALLPARK - QA/UAT Support | 00000 - As a buyer, I can schedule an ASN to be sent to me, so that I know when product has shipped" u="1"/>
        <s v="0.Done &gt; QA | S | 02082 - QA for 235 (BDT) - confirmed quantity in view details shows error " u="1"/>
        <s v="0.Done &gt; Feature Review |  | 00776 - Review of Orders -  Bemis Order # (line No) should be moved below Bemis ProductID" u="1"/>
        <s v="0.Done &gt; QA | M | 01820 - QA for Updates for all reports " u="1"/>
        <s v="0.Cancelled &gt; Frontend Development | XS | 00250 - Unified boiler plate text" u="1"/>
        <s v="0.Done &gt; Feature Review |  | 00850 - Review of Modify default date range for shipment, release, and order screens" u="1"/>
        <s v="0.Done &gt; Tech Planning | M | 01705 - Tech Planning for Mobile and Tablet View of Orders is not aligned correctly" u="1"/>
        <s v="0.Done &gt; Sub-Task | M | 00236 - View the IBB fields associated with a company profile" u="1"/>
        <s v="0.Done &gt; Alpha Test | S | 00579 - Alpha for Image Animations do not match mockups for Stories" u="1"/>
        <s v="0.Done &gt; QA | 00726 - QA for Race condition in DataSyncEngineImpl" u="1"/>
        <s v="0.Done &gt; QA |  | 01815 - QA for Report menu categories should be alphabetical" u="1"/>
        <s v="0.Done &gt; Alpha Bug | M | 01047 - Separate Global Search and custom Bemis Search action" u="1"/>
        <s v="0.Done &gt; Backend Development | S | 00564 - Update DL folder structure to match new requirements" u="1"/>
        <s v="0.Done &gt; Feature Review | S | 02813 - Review of 392 (BDT) - Inventory Pg Standard Pallet Qty and UoM missing" u="1"/>
        <s v="0.Done &gt; Feature Review | 01895 - Review of Shipments Cust PO" u="1"/>
        <s v="0.Done &gt; QA | 01651 - QA for BIT-85 Column picks disappear in report form" u="1"/>
        <s v="0.Done &gt; Tech Planning | S | 02826 - Tech planning - Consignment calculations" u="1"/>
        <s v="0.Done &gt; Feature Review |  | 01499 - Review of Data Issue on Bemis QA Environment" u="1"/>
        <s v="0.Done &gt; Feature Review | S | 00404 - Review of Add Basic auth for QA environment" u="1"/>
        <s v="4.To Do &gt; S | BALLPARK - Alpha Test | 00000 - Add ExpandAll option to Orders Summaries." u="1"/>
        <s v="0.Done &gt; Frontend Development | M | 00034 - Menu design" u="1"/>
        <s v="4.To Do &gt; S | BALLPARK - Feature Review | 00000 - Notify Google LMS of User activity" u="1"/>
        <s v="4.To Do &gt; S | BALLPARK - QA/UAT Support | 00000 - Notify Google LMS of User activity" u="1"/>
        <s v="0.Done &gt; QA | S | 02646 - QA for 378 (BDT) - Report Functionality- limit to reports showing per page but not additional pages to view" u="1"/>
        <s v="0.Done &gt; Alpha Test | S | 03069 - Alpha for Source System Deletes - CR50 and CR51" u="1"/>
        <s v="4.To Do &gt; S | BALLPARK - Alpha Test | 00000 - Synchronize User Information" u="1"/>
        <s v="4.To Do &gt; M | BALLPARK - Subtask | 00000 - En la pantalla de confirmación el campo fecha está incorrecta" u="1"/>
        <s v="0.Done &gt; QA | 00272 - QA for Stock Information page" u="1"/>
        <s v="4.To Do &gt; XL | BALLPARK - Alpha Test | 00000 - Create Theme" u="1"/>
        <s v="0.Done &gt; Feature Review | 01903 - Review of User Edit Profile not working" u="1"/>
        <s v="0.Done &gt; Feature Review |  | 00191 - Review of Country micro site single page" u="1"/>
        <s v="0.Done &gt; QA |  | 01231 - QA for Select All and Clear All links in Location filter do not work" u="1"/>
        <s v="0.Done &gt; Feature Review | 01911 - Review of Refactor Inventory Sync/WS Classes for data refresh calls." u="1"/>
        <s v="0.Done &gt; Feature Review | S | 02725 - Review of ID 4191- Documents should not be using File Entry LocalService" u="1"/>
        <s v="0.Done &gt; Feature Review |  | 00725 - Review of Race condition in DataSyncEngineImpl" u="1"/>
        <s v="0.Done &gt; Alpha Test | 01758 - Alpha for Edit Links on the User profile view are not visible with menu expanded" u="1"/>
        <s v="0.Done &gt; Alpha Test |  | 00611 - Alpha for Remove Top Bar for Regular User" u="1"/>
        <s v="0.Done &gt; Alpha Test | 01164 - Alpha for Carrier Link is not working " u="1"/>
        <s v="0.Done &gt; Frontend Development | XS | 00429 - Images taking whole page" u="1"/>
        <s v="0.Done &gt; Feature Review | S | 00988 - Review of Filter Data by Customer Location" u="1"/>
        <s v="0.Done &gt; Alpha Test | S | 02640 - Alpha for 387 (BDT) - Missing any Shipments for Premium Waters" u="1"/>
        <s v="0.Done &gt; Alpha Test | S | 03054 - Alpha for Date Range on Release and Shipment History Report - all systems" u="1"/>
        <s v="0.Done &gt; QA | 00497 - QA for Create a sign in page" u="1"/>
        <s v="0.Done &gt; Feature Review | 00452 - Review of Page Legal " u="1"/>
        <s v="0.Done &gt; Sub-Task | S | 02857 - Disable auto-index creation " u="1"/>
        <s v="0.Done &gt; QA | 00126 - QA for Story carrousel on homepage does not animate (zoom)" u="1"/>
        <s v="0.Done &gt; Feature Review |  | 01167 - Review of Items per Page does not allow you to return to default setting" u="1"/>
        <s v="0.Done &gt; Feature Review | 01818 - Review of Create Handling Unit Report " u="1"/>
        <s v="0.Done &gt; Frontend Development | XS | 00197 - Adjust company profile page" u="1"/>
        <s v="0.Done &gt; Backend Development | XS | 00595 - Implement test service to demonstrate capabilities" u="1"/>
        <s v="0.Done &gt; Alpha Test | M | 00945 - Alpha for BoL and Invoice links" u="1"/>
        <s v="5.Open &gt; Sub-Task | S | 00650 - Create/replace page for sustainability-&gt;overview" u="1"/>
        <s v="0.Done &gt; Backend Development | M | 02037 - Update material availability/requested date logic" u="1"/>
        <s v="0.Done &gt; Frontend Development | M | 02242 - Development for - Updates to handle Standard Pallet Qty data" u="1"/>
        <s v="0.Done &gt; Alpha Test | S | 03042 - Alpha for Deployment Documentation " u="1"/>
        <s v="0.Done &gt; Sub-Task | S | 00385 - Connect dev to SQL Server" u="1"/>
        <s v="4.To Do &gt; S | BALLPARK - Alpha Test | 00000 - Buyer - Navigate to Order by PO page from Shipment Page" u="1"/>
        <s v="0.Done &gt; QA | 00450 - QA for Careers &gt; Life at Cemex" u="1"/>
        <s v="0.Done &gt; Feature Review | S | 01012 - Review of Generate Shipping Reports" u="1"/>
        <s v="0.Done &gt; Feature Review | 02011 - Review of Total On Hand Qty should include UOM  " u="1"/>
        <s v="0.Done &gt; Feature Review | 01954 - Review of Update User Creation Test Scripts and customer LARs " u="1"/>
        <s v="0.Done &gt; Feature Review | S | 02645 - Review of 378 (BDT) - Report Functionality- limit to reports showing per page but not additional pages to view" u="1"/>
        <s v="4.To Do &gt; M | BALLPARK - Subtask | 00000 - Telefone não está sendo salvo" u="1"/>
        <s v="0.Done &gt; Feature Review | S | 02194 - Review of 299 (BDT) - Scheduled Releases subpage- iphone layout error" u="1"/>
        <s v="0.Done &gt; Frontend Development | XS | 00525 - Small fixes and adjustments" u="1"/>
        <s v="0.Done &gt; QA |  | 00969 - QA for Order Description not wrapping correctly" u="1"/>
        <s v="0.Done &gt; QA | S | 01900 - QA for Mobile and Tablet View of Orders  is not aligned correctly " u="1"/>
        <s v="0.Done &gt; Alpha Test | 01110 - Alpha for Checkboxes for Locations in filter do not show " u="1"/>
        <s v="0.Done &gt; Sub-Task | S | 00031 - Add transition &quot;Doing&quot; to &quot;Done&quot; for issue type &quot;Sub-Task&quot;" u="1"/>
        <s v="0.Done &gt; QA | M | 00729 - QA for Releases landing page" u="1"/>
        <s v="0.Cancelled &gt; Alpha Bug | M | 01681 - Missing link for CSR to edit user profile" u="1"/>
        <s v="0.Done &gt; Feature Review | 01800 - Review of Edit Links on the User profile view are not visible with menu expanded" u="1"/>
        <s v="0.Done &gt; Feature Review | S | 02590 - Review of 337 (BDT) - Impersonating user- report generation issue stops impersonation" u="1"/>
        <s v="0.Cancelled &gt; QA | M | 00944 - QA for Order updates from IBB" u="1"/>
        <s v="0.Done &gt; QA | S | 02299 - QA for 319 (BDT) Negative Scheduled Releases " u="1"/>
        <s v="0.Done &gt; Alpha Test | S | 00505 - Verify 2FA functionality using multiple systems" u="1"/>
        <s v="0.Done &gt; Task | 00016 - BEMISCP-11 Statement of Account (balance due to Bemis)" u="1"/>
        <s v="0.Done &gt; Feature Review | S | 02916 - Review of Always display BOL and Invoice links" u="1"/>
        <s v="0.Done &gt; Backend Development | S | 03135 - Update ShipTo Filter" u="1"/>
        <s v="0.Done &gt; Sub-Task |  | 00244 - Investigate more into background task issue" u="1"/>
        <s v="0.Done &gt; Alpha Test |  | 01341 - Alpha for Add documents button is inside the footer" u="1"/>
        <s v="0.Done &gt; Alpha Test | 00198 - Alpha for Fix java script errors" u="1"/>
        <s v="4.To Do &gt; Frontend Development | L | 00073 - Implement Theme POC" u="1"/>
        <s v="0.Done &gt; QA | 00969 - QA for Order Description not wrapping correctly" u="1"/>
        <s v="0.Done &gt; Feature Review | 01383 - Review of Report Landing Page- Inventory Detail Report- remove unnecessary Parameters" u="1"/>
        <s v="0.Done &gt; Alpha Test | S | 00898 - Alpha for Customer - Org - Permissions" u="1"/>
        <s v="0.Done &gt; Feature Review | 01321 - Review of Landing page redirection does not work when impersonating" u="1"/>
        <s v="0.Cancelled &gt; QA |  | 01727 - QA for Requirement changes for Reports" u="1"/>
        <s v="0.Done &gt; Feature Review | S | 02320 - Review of 278 (BDT) - On-hand inventory page- iphone issue with footer" u="1"/>
        <s v="0.Done &gt; Feature Review |  | 00493 - Review of Adjust layout of stock ticker in different screen sizes" u="1"/>
        <s v="0.Done &gt; QA | M | 00956 - QA for Reports Landing Page" u="1"/>
        <s v="0.Done &gt; Backend Development | M | 01152 - Configure permissions for CSR" u="1"/>
        <s v="4.To Do &gt; M | BALLPARK - Subtask | 00000 - Batch details in on-hand inventory" u="1"/>
        <s v="0.Done &gt; Alpha Test | S | 03143 - Alpha for ShipTo Filter - Change default behavior and help text" u="1"/>
        <s v="0.Done &gt; Alpha Test | S | 02932 - Alpha for BDT 474 Reporting errors for Customer id 0138680" u="1"/>
        <s v="0.Done &gt; Alpha Test | 01229 - Alpha for Select All and Clear All links in Location filter do not work" u="1"/>
        <s v="0.Done &gt; Alpha Bug | M | 01083 - Employer fields does not show value saved " u="1"/>
        <s v="0.Done &gt; Backend Development | M | 02691 - Drop all stored inventories before updating with new inventory response" u="1"/>
        <s v="0.Done &gt; Backend Development | S | 02847 - Add new user." u="1"/>
        <s v="0.Done &gt; Tech Planning | S | 02887 - Evaluate User navigation to blank home page" u="1"/>
        <s v="0.Done &gt; Alpha Test | 02056 - Alpha for 259 (BDT) - Orders Page- mobile view some customer PO numbers are hyperlinked" u="1"/>
        <s v="0.Done &gt; Tech Planning | M | 02087 - Tech Planning for 283 (BDT) - Scheduled Releases Sub-Page Line# Contains Leading Zeroes " u="1"/>
        <s v="0.Done &gt; Feature Review | S | 00387 - Orders Landing Page - Review" u="1"/>
        <s v="0.Done &gt; Feature Review | 01531 - Review of Missing Address should be empty" u="1"/>
        <s v="4.To Do &gt; S | BALLPARK - Subtask | 00000 - BEMISCP-11 Watchlist - Orders / Items (Like starring an email)" u="1"/>
        <s v="0.Done &gt; Feature Review |  | 00381 - Review of Break page buttons evenly, centered" u="1"/>
        <s v="0.Done &gt; Feature Review | XS | 02127 - Review of 282 (BDT) - Orders Page- Location filter location indicator " u="1"/>
        <s v="0.Done &gt; Feature Review | 00359 - Review of Careers Page" u="1"/>
        <s v="0.Cancelled &gt; Alpha Test | M | 00938 - Alpha for Order Reports" u="1"/>
        <s v="0.Done &gt; Backend Development | M | 02134 - Fix for ghost data on inventory" u="1"/>
        <s v="0.Done &gt; Alpha Test | 00372 - Alpha for Become a supplier" u="1"/>
        <s v="0.Done &gt; QA |  | 01227 - QA for Entries on the Release Page are not displaying " u="1"/>
        <s v="0.Done &gt; Backend Development | M | 00833 - Add JVM option to bypass proxy for IBB" u="1"/>
        <s v="0.Done &gt; Alpha Test | S | 01796 - Alpha for Document Preview does not work " u="1"/>
        <s v="0.Done &gt; Alpha Test | S | 03002 - Alpha for 487 (BDT) - Issues with ship to filter" u="1"/>
        <s v="0.Done &gt; Feature Review |  | 00343 - Review of Our history page without timeline section" u="1"/>
        <s v="0.Done &gt; Feature Review |  | 01117 - Review of Browser compatibility" u="1"/>
        <s v="0.Done &gt; Alpha Test | 01978 - Alpha for Total On Hand Qty should include UOM  " u="1"/>
        <s v="0.Done &gt; Tech Planning | M | 01741 - Tech planning for User Agreement link does not show content" u="1"/>
        <s v="0.Done &gt; Frontend Development | M | 01325 - Development for - Add documents button is inside the footer" u="1"/>
        <s v="3.Doing &gt; Feature Planning | S | 00071 - Discuss UX" u="1"/>
        <s v="4.To Do &gt; S | BALLPARK - Alpha Test | 00000 - Buyer Detail Product Spec" u="1"/>
        <s v="0.Done &gt; Alpha Test | 01495 - Alpha for Customer Site Template was not updated correctly" u="1"/>
        <s v="0.Done &gt; Sub-Task | S | 00453 - Configure IIS in front of Liferay" u="1"/>
        <s v="0.Done &gt; Feature Review | 01653 - Review of BIT-46 Cards on Page incorrect" u="1"/>
        <s v="0.Done &gt; QA |  | 01225 - QA for User Customer Name (Employer) is incorrect" u="1"/>
        <s v="0.Done &gt; Alpha Test | 01419 - Alpha for Update default Sort Order on Shipments Landing Page " u="1"/>
        <s v="0.Done &gt; Alpha Test |  | 00321 - Alpha for Stock ticker portlet" u="1"/>
        <s v="4.To Do &gt; S | BALLPARK - Feature Review | 00000 - Order Release" u="1"/>
        <s v="4.To Do &gt; S | BALLPARK - QA/UAT Support | 00000 - Order Release" u="1"/>
        <s v="0.Done &gt; QA | S | 02514 - QA for 377 (BDT) - Releases and Shipment Report- date parameters and page view parameter requiredness" u="1"/>
        <s v="0.Done &gt; Sub-Task | XS | 01026 - Automate OSGi config for IBB connection per environment" u="1"/>
        <s v="0.Done &gt; Alpha Test | M | 00963 - Alpha for Buyer - Reports Landing Page" u="1"/>
        <s v="0.Done &gt; Alpha Test | S | 02256 - Alpha for 251 (BDT) - Manufacture date" u="1"/>
        <s v="0.Done &gt; QA | S | 01963 - QA for BIT-154 User Agreement Link does not display for Buyers" u="1"/>
        <s v="0.Done &gt; Alpha Test |  | 02038 - Alpha for 245 (BDT) - Order Pg View Details Schedule Lines Sorted Incorrectly" u="1"/>
        <s v="0.Done &gt; Feature Review | 01405 - Review of The root directory for Advanced File Store is not parsed correctly" u="1"/>
        <s v="4.To Do &gt; S | BALLPARK - Alpha Test | 00000 - Refactor UI elements to improve maintainability" u="1"/>
        <s v="0.Done &gt; QA | S | 01280 - QA for  Icons do not display properly on the Global Search Results Page" u="1"/>
        <s v="0.Cancelled &gt; Feature Review | S | 02757 - Review of 427 (BDT) - Shipments Pg Floating Text, Not on Card" u="1"/>
        <s v="4.To Do &gt; XS | BALLPARK - Subtask | 00000 - Update LDAP configs now that FP 13 has fixed automatic loading of configs" u="1"/>
        <s v="0.Done &gt; Backend Development | M | 02704 - Development for - Buyers need to have ability to delete for specific folders" u="1"/>
        <s v="4.To Do &gt; QA | S | 00006 - QA for Multi-criteria search" u="1"/>
        <s v="0.Done &gt; Feature Review |  | 01170 - Review of Add content for Portal dashboard landing page" u="1"/>
        <s v="0.Done &gt; Feature Review |  | 01924 - Review of Update search criteria on Orders Landing Page" u="1"/>
        <s v="0.Done &gt; Feature Review | 01634 - Review of BIT-95 All reports from the Reports Landing Page" u="1"/>
        <s v="3.Doing &gt; Alpha Test | S | 00119 - Alpha for Implement Celsus sync job to index Liferay Sites" u="1"/>
        <s v="4.To Do &gt; S | BALLPARK - Alpha Test | 00000 - Have too many errors for the developer license limit " u="1"/>
        <s v="0.Done &gt; Frontend Development | M | 02008 - Development for - Orders page- mobile footer cutting off fields" u="1"/>
        <s v="0.Done &gt; Alpha Test | S | 02331 - Alpha for Updates to handle Standard Pallet Qty data" u="1"/>
        <s v="2.To Review &gt; Backend Development | S | 00046 - Add expiration date - Backend Dev" u="1"/>
        <s v="0.Done &gt; QA | S | 00967 - QA for Logon with incorrect password doesn't fail immediately with 2FA enabled" u="1"/>
        <s v="0.Done &gt; Alpha Test |  | 00792 - Alpha for Modify default date range for shipment, release, and order screens" u="1"/>
        <s v="0.Done &gt; Backend Development | S | 01217 - Prevent data sync from triggering before server startup is complete" u="1"/>
        <s v="0.Done &gt; Tech Planning | M | 01771 - Tech planning for Fixes needed for View Details dropdown desktop and mobile views" u="1"/>
        <s v="0.Done &gt; Alpha Test | XS | 00261 - Alpha for Stock Information page" u="1"/>
        <s v="0.Done &gt; Alpha Test | 00611 - Alpha for Remove Top Bar for Regular User" u="1"/>
        <s v="0.Done &gt; Alpha Test | 01910 - Alpha for Refactor Inventory Sync/WS Classes for data refresh calls." u="1"/>
        <s v="0.Done &gt; Feature Review | S | 03127 - Review of On Hand Qty displayed for completed shipment (BDT 518) CR53" u="1"/>
        <s v="0.Done &gt; Alpha Test | S | 02355 - Alpha for Unable to generate reports against SSRS" u="1"/>
        <s v="0.Done &gt; QA | S | 02572 - QA for 366 (BDT) - Releases page- mobile missing ship to info" u="1"/>
        <s v="0.Done &gt; QA | S | 02580 - QA for 380 (BDT) - Documents functionality missing add Basic Document" u="1"/>
        <s v="0.Done &gt; Frontend Development | M | 01492 - Development for cancel button on locations filter does not work" u="1"/>
        <s v="0.Done &gt; QA | S | 03016 - QA for 490 BDT - Invoice or BOL link on completed shipments subpage does not work" u="1"/>
        <s v="0.Done &gt; QA |  | 00356 - QA for Building Solutions" u="1"/>
        <s v="0.Done &gt; Alpha Test | S | 02045 - Alpha for User friendly error messaging for CSR and Buyers" u="1"/>
        <s v="0.Done &gt; Frontend Development | M | 02467 - Development for - Releases page- mobile missing ship to info" u="1"/>
        <s v="0.Done &gt; Alpha Test | XS | 00388 - Orders Landing Page - Alpha Test" u="1"/>
        <s v="0.Done &gt; Feature Review |  | 00273 - Review of Corporate Governance Page" u="1"/>
        <s v="0.Done &gt; Feature Review | S | 02676 - Review of 264 (BDT) - Viewing documents on mobile device" u="1"/>
        <s v="0.Done &gt; Alpha Test | 01892 - Alpha for Exceptions in LAR imports for Site Templates" u="1"/>
        <s v="0.Done &gt; Alpha Test | 02038 - Alpha for 245 (BDT) - Order Pg View Details Schedule Lines Sorted Incorrectly" u="1"/>
        <s v="0.Done &gt; Tech Planning | S | 03033 - Tech Planning for Data3 Shipments Bemis Order and Invoice Numbers are Incorrect for Customer Item" u="1"/>
        <s v="0.Done &gt; Alpha Test | S | 00091 - Alpha for Add support for OpenID Connect Single Sign-on" u="1"/>
        <s v="0.Done &gt; Feature Review | S | 01010 - Review of Order Status Report" u="1"/>
        <s v="0.Done &gt; Feature Review | S | 02742 - Review of 382 (BDT) - Order Pg Requested Date Incorrect" u="1"/>
        <s v="4.To Do &gt; M | BALLPARK - Subtask | 00000 - As a buyer, I can be linked to webcenter/solutioncenter when viewing a product detail, so that I can see the details of graphics status" u="1"/>
        <s v="0.Done &gt; Feature Review |  | 00391 - Review of Our History" u="1"/>
        <s v="4.To Do &gt; M | BALLPARK - Subtask | 00000 - Mensagem de campo obrigatório só é exibida em um campo" u="1"/>
        <s v="0.Done &gt; Backend Development | XS | 01213 - Clicking  on links for shipped qty/scheduled releases throws error" u="1"/>
        <s v="0.Done &gt; Alpha Test | S | 03008 - Alpha for Check latest versions of image magick and ghost script are in the repository" u="1"/>
        <s v="0.Done &gt; QA | XS | 02525 - QA for Document Preview does not work " u="1"/>
        <s v="0.Done &gt; Alpha Test | M | 02960 - Alpha for CR45 - Shipment Deletes" u="1"/>
        <s v="0.Done &gt; Sub-Task | 00244 - Investigate more into background task issue" u="1"/>
        <s v="4.To Do &gt; S | BALLPARK - Feature Review | 00000 - Hash Tags to Buttons (anchors) not working - CRITICAL" u="1"/>
        <s v="4.To Do &gt; S | BALLPARK - QA/UAT Support | 00000 - Hash Tags to Buttons (anchors) not working - CRITICAL" u="1"/>
        <s v="0.Done &gt; Sub-Task | 00243 - Refactor backend" u="1"/>
        <s v="0.Done &gt; QA |  | 00272 - QA for Stock Information page" u="1"/>
        <s v="0.Done &gt; Alpha Test |  | 01633 - Alpha for BIT-95 All reports from the Reports Landing Page" u="1"/>
        <s v="0.Done &gt; QA | S | 02429 - QA for 315 (BDT) - Hyperlinks not working on shipments page for Carrier" u="1"/>
        <s v="0.Done &gt; Feature Review | S | 02344 - Review of 196 (BDT) Documents- cannot change location filter and add files to folder " u="1"/>
        <s v="0.Done &gt; Backend Development |  | 00003 - Work with searching and hierarchical filter" u="1"/>
        <s v="0.Done &gt; Feature Review |  | 02014 - Review of Icons for Ship To filter and Sorting do not display on Mobile view of Orders page" u="1"/>
        <s v="0.Done &gt; Sub-Task | S | 02877 - Performance enhancements in QA" u="1"/>
        <s v="0.Done &gt; Feature Review |  | 00086 - Review of Modern tile with &quot;MORE&quot; animation" u="1"/>
        <s v="4.To Do &gt; S | BALLPARK - Alpha Test | 00000 - Add expiration date" u="1"/>
        <s v="0.Done &gt; Frontend Development | M | 01028 - Update Reports Landing Page with Report Descriptions" u="1"/>
        <s v="0.Cancelled &gt; Backend Development | M | 01529 - Analysis and fix" u="1"/>
        <s v="0.Cancelled &gt; Backend Development | S | 01550 - Analysis and fix" u="1"/>
        <s v="0.Cancelled &gt; Backend Development | S | 01552 - Analysis and fix" u="1"/>
        <s v="0.Done &gt; Task | 00015 - BEMISCP-11 Use Case: Workflow - Reject Shipment" u="1"/>
        <s v="0.Done &gt; Alpha Test | S | 02889 - Alpha for User Profile dropdown is wrapping " u="1"/>
        <s v="0.Done &gt; Alpha Test |  | 01091 - Alpha for User profile editing is accessible to users other than the profile owner." u="1"/>
        <s v="0.Done &gt; QA | 01629 - QA for BIT-129 Invoice Report Field" u="1"/>
        <s v="4.To Do &gt; S | BALLPARK - Alpha Test | 00000 - 575 BDT - Tablet- menu icon not in correct place on page" u="1"/>
        <s v="0.Done &gt; Alpha Bug | M | 01739 - Duplicate variable breaks document view" u="1"/>
        <s v="0.Done &gt; Alpha Test | S | 03071 - Alpha for Shipments - handle BAG UoM values" u="1"/>
        <s v="4.To Do &gt; S | BALLPARK - Subtask | 00000 - Mobile display problems" u="1"/>
        <s v="0.Done &gt; Alpha Bug | XS | 00697 - Customer site template script is creating a 2nd &quot;Global&quot; site" u="1"/>
        <s v="0.Done &gt; Backend Development | S | 02914 - Reverse PGI'd Shipments should not exist in the portal" u="1"/>
        <s v="0.Done &gt; Backend Development | S | 02958 - Backend changes for BIN Doc Service Invoice URL Parameters_x0009_" u="1"/>
        <s v="0.Done &gt; Tech Planning | M | 02550 - Tech Planning for 388 (BDT) - Inventory Pg Standard Pallet Qty Rounding Issue" u="1"/>
        <s v="4.To Do &gt; M | BALLPARK - Subtask | 00000 - Adding more than  + 10 Transfer accounts, Internet Explorer Stop Working. -Personal transfers- " u="1"/>
        <s v="0.Done &gt; Backend Development | S | 00599 - Map Order WS data to Order DM" u="1"/>
        <s v="0.Done &gt; Sub-Task | M | 00982 - Add calculated fields for Orders landing page " u="1"/>
        <s v="0.Done &gt; Frontend Development | M | 01039 - Mobile Documents View and Navigation " u="1"/>
        <s v="0.Cancelled &gt; Alpha Bug | M | 02080 - Schedule lines with Confirmed Qty of 0 are still displaying" u="1"/>
        <s v="0.Done &gt; Alpha Bug | M | 00500 - Multiple logins in the same network with same credentials did not trigger 2-factor auth" u="1"/>
        <s v="0.Done &gt; Sub-Task | L | 00081 - Scrum master - January - 16 to 31" u="1"/>
        <s v="0.Done &gt; Alpha Bug | M | 01184 - Alpha Bug - Remove zero padding for BemisCustomerId" u="1"/>
        <s v="0.Done &gt; Feature Review | XS | 02626 - Review of 242 (BDT) - Customer profile - no address pulling in" u="1"/>
        <s v="0.Done &gt; Frontend Development | M | 02713 - Increase font size of Bemis Order and Line#" u="1"/>
        <s v="0.Done &gt; Alpha Test | S | 02837 - Alpha for Data Sync Module Execution (BDT 441)" u="1"/>
        <s v="0.Done &gt; Backend Development | S | 00764 - Implement mocking web service for Inventory API" u="1"/>
        <s v="4.To Do &gt; S | BALLPARK - Developer Support | 00000 - Product values in different currencies" u="1"/>
        <s v="0.Done &gt; Alpha Test | S | 02632 - Alpha for Multiple OSGi registration calls from BemisPortalServiceImpl" u="1"/>
        <s v="0.Done &gt; QA | S | 02667 - QA for Improve data display on all pages " u="1"/>
        <s v="0.Done &gt; Alpha Bug | M | 02179 - Commas on the qty display causes field value to wrap" u="1"/>
        <s v="0.Done &gt; Frontend Development | M | 02705 - Development for - Buyers need to have ability to delete for specific folders" u="1"/>
        <s v="4.To Do &gt; S | BALLPARK - Subtask | 00000 - BEMISCP-11 Portal Admin / Power Users" u="1"/>
        <s v="0.Done &gt; Sub-Task | S | 01965 - Expand tests for on-site testing" u="1"/>
        <s v="0.Done &gt; Frontend Development | S | 00307 - Break page buttons evenly" u="1"/>
        <s v="0.Done &gt; Sub-Task | M | 02466 - Add customized mappings and analyzers" u="1"/>
        <s v="0.Done &gt; Frontend Development | S | 00047 - Edit theme to be based on classic theme" u="1"/>
        <s v="4.To Do &gt; Feature Review | S | 00646 - Review of Apply and verify fix for CEMEX-13" u="1"/>
        <s v="0.Done &gt; Frontend Development | S | 02963 - Development for - Forgot Password error message" u="1"/>
        <s v="0.Done &gt; Feature Review |  | 01800 - Review of Edit Links on the User profile view are not visible with menu expanded" u="1"/>
        <s v="3.Doing &gt; QA | S | 00107 - QA for Add version" u="1"/>
        <s v="0.Done &gt; Feature Review |  | 01960 - Review of Update search criteria on Release Landing Page " u="1"/>
        <s v="0.Done &gt; Feature Review | 01805 - Review of BIT-136 Importing Orgs from UAT generates exception" u="1"/>
        <s v="0.Done &gt; QA | S | 01053 - QA for Import of Organizations fails due to a NoSuchListTypeException" u="1"/>
        <s v="0.Done &gt; QA | S | 02999 - QA for CR45 - Shipment Deletes" u="1"/>
        <s v="4.To Do &gt; S | BALLPARK - Feature Review | 00000 - CSR - notes - viewable internally only " u="1"/>
        <s v="4.To Do &gt; S | BALLPARK - QA/UAT Support | 00000 - CSR - notes - viewable internally only " u="1"/>
        <s v="0.Done &gt; Feature Review | S | 02803 - Review of BIT 176 -  BOL# Incorrect for SAP Shipment" u="1"/>
        <s v="0.Done &gt; Alpha Test | 00374 - Alpha for Sustainable Sourcing" u="1"/>
        <s v="4.To Do &gt; S | BALLPARK - Alpha Test | 00000 - Packing List Report - SSRS" u="1"/>
        <s v="4.To Do &gt; S | BALLPARK - Feature Review | 00000 - BIT-77 Missing sales order Data3" u="1"/>
        <s v="4.To Do &gt; S | BALLPARK - QA/UAT Support | 00000 - BIT-77 Missing sales order Data3" u="1"/>
        <s v="0.Done &gt; Alpha Test |  | 00415 - Alpha for Careers &gt; Life at Cemex" u="1"/>
        <s v="4.To Do &gt; M | BALLPARK - Planning | 00000 - Create/edit Order Note" u="1"/>
        <s v="4.To Do &gt; S | BALLPARK - Subtask | 00000 - BEMISCP-11 When to onboard new customer - What to do when onboarding new cust" u="1"/>
        <s v="0.Done &gt; QA |  | 00107 - QA for Full story version 2" u="1"/>
        <s v="0.Done &gt; Backend Development | S | 01970 - Update wording on filter/search fields" u="1"/>
        <s v="0.Done &gt; Feature Review | 00919 - Review of Date Format is incorrect on all Pages" u="1"/>
        <s v="0.Done &gt; Feature Review | 01115 - Review of Spacing is incorrect across all pages" u="1"/>
        <s v="3.Doing &gt; Sub-Task | S | 00656 - Refactor the existing web content structure/templates" u="1"/>
        <s v="4.To Do &gt; M | BALLPARK - Subtask | 00000 - Create/edit Order Note" u="1"/>
        <s v="0.Done &gt; Frontend Development | S | 00423 - Links must have anchors" u="1"/>
        <s v="0.Done &gt; Feature Review | S | 03147 - Review of ShipTo Filter - Change default behavior and help text" u="1"/>
        <s v="4.To Do &gt; S | BALLPARK - UX | 00000 - Product values in different currencies" u="1"/>
        <s v="0.Done &gt; Feature Review | 00623 - Review of Clean up JSP for two-factor-auth-device-manager-web" u="1"/>
        <s v="0.Done &gt; Alpha Test | M | 00926 - Alpha for Filter Data by Customer Location" u="1"/>
        <s v="0.Done &gt; QA |  | 00440 - QA for Site map" u="1"/>
        <s v="0.Done &gt; Feature Review |  | 00452 - Review of Page Legal " u="1"/>
        <s v="0.Done &gt; Frontend Development | S | 00702 - Release Landing Page UI" u="1"/>
        <s v="0.Done &gt; Feature Review | S | 03121 - Review of Ghost entries seen after order, release, shipment deletes" u="1"/>
        <s v="0.Done &gt; Tech Planning | S | 00485 - Design Search Orders" u="1"/>
        <s v="4.To Do &gt; M | BALLPARK - Subtask | 00000 - Add pallet detail view in batch view." u="1"/>
        <s v="0.Done &gt; Frontend Development | S | 00038 - Create layout on new grid system" u="1"/>
        <s v="0.Done &gt; Backend Development | S | 01033 - Create ws-commons-client-web module" u="1"/>
        <s v="0.Done &gt; Alpha Test | S | 02384 - Alpha for 284 (BDT) - Scheduled Releases Sub-Pg cards missing " u="1"/>
        <s v="0.Done &gt; Alpha Test | S | 02929 - Alpha for 470 (BDT) Updates to Consignment logic - Completed Shipments Sub-page shipped qty mismatched" u="1"/>
        <s v="0.Done &gt; UX |  | 00108 - Shipment Landing Page Wireframe Review - Business" u="1"/>
        <s v="0.Done &gt; Alpha Test |  | 01425 - Alpha for Data Issue on Bemis QA Environment" u="1"/>
        <s v="0.Done &gt; Alpha Test | S | 02260 - Alpha for 272 (BDT) - User Profile- Buyer missing Job Title" u="1"/>
        <s v="0.Done &gt; Tech Planning | M | 01709 - Tech Planning Update display of qty fields on Orders page" u="1"/>
        <s v="0.Done &gt; Alpha Test | S | 02108 - Alpha for BOL Hyperlink fails to load PDF" u="1"/>
        <s v="0.Done &gt; Feature Review | M | 00773 - Review of Search Orders by Indexed fields" u="1"/>
        <s v="0.Cancelled &gt; Frontend Development | S | 01149 - Add Link from &quot;The Hub&quot; logo to go back to bemis site" u="1"/>
        <s v="0.Done &gt; Frontend Development | XS | 00520 - Producst &amp; Services &gt; Building Solutions " u="1"/>
        <s v="0.Done &gt; QA | S | 02159 - QA for 283 (BDT) - Scheduled Releases Sub-Page Line# Contains Leading Zeroes " u="1"/>
        <s v="0.Done &gt; Frontend Development | XS | 00538 - Fix active expandable button arrows for 7 buttons on 13'' screen" u="1"/>
        <s v="0.Done &gt; QA | 01532 - QA for Missing Address should be empty" u="1"/>
        <s v="0.Done &gt; Feature Review |  | 01814 - Review of Report menu categories should be alphabetical" u="1"/>
        <s v="0.Done &gt; Backend Development | M | 03074 - Update Inventory Data Sync" u="1"/>
        <s v="0.Done &gt; Alpha Test |  | 01125 - Alpha for Footer" u="1"/>
        <s v="0.Done &gt; Alpha Bug | S | 00790 - Data sync not storing data according to requirements" u="1"/>
        <s v="0.Done &gt; Frontend Development | M | 01979 - Development for - 235 (BDT) - confirmed quantity in view details shows error" u="1"/>
        <s v="5.Open &gt; Ballpark - Demand | S | 00000 - Dummy Activity of Tools - Dashboard" u="1"/>
        <s v="0.Done &gt; Alpha Test | 01915 - Alpha for Update default Sort Order and Add Sort Functioanlity on Orders Landing Page " u="1"/>
        <s v="0.Cancelled &gt; Sub-Task | M | 00051 - Provide files to be migrated" u="1"/>
        <s v="0.Done &gt; Feature Review | S | 01011 - Review of Release Report" u="1"/>
        <s v="0.Done &gt; Alpha Test | S | 00068 - Alpha for Asset publisher layout" u="1"/>
        <s v="0.Done &gt; Feature Review | 00098 - Review of Asset publisher layout" u="1"/>
        <s v="0.Done &gt; Sub-Task | M | 02380 - Implement proper logic to send UTC" u="1"/>
        <s v="0.Done &gt; Feature Review |  | 00958 - Review of Release updates from IBB" u="1"/>
        <s v="0.Done &gt; Feature Review | XS | 01013 - Review of Order updates from IBB" u="1"/>
        <s v="0.Done &gt; Alpha Bug | XS | 00620 - Got the race condition issue when deploy order-ws module" u="1"/>
        <s v="0.Done &gt; QA | S | 01819 - QA for Create Handling Unit Report " u="1"/>
        <s v="0.Cancelled &gt; Sub-Task | M | 02714 - Services dockers" u="1"/>
        <s v="0.Done &gt; Alpha Test |  | 00333 - Alpha for Break page buttons evenly, centered" u="1"/>
        <s v="0.Done &gt; Alpha Test |  | 01021 - Alpha for Do not show Scheduled Releases Qty =  0" u="1"/>
        <s v="0.Done &gt; Tech Planning | S | 02760 - Evaluate missing shipments - Tyson" u="1"/>
        <s v="4.To Do &gt; M | BALLPARK - Subtask | 00000 - System allows the user erase security questions." u="1"/>
        <s v="0.Done &gt; Alpha Test | 00339 - Alpha for Sourcing Approach" u="1"/>
        <s v="0.Done &gt; QA |  | 00215 - QA for Ethics and compliance page" u="1"/>
        <s v="0.Done &gt; Tech Planning | M | 00498 - Define document migration process" u="1"/>
        <s v="0.Done &gt; Alpha Test | S | 02427 - Alpha for 315 (BDT) - Hyperlinks not working on shipments page for Carrier" u="1"/>
        <s v="0.Done &gt; Alpha Test |  | 00598 - Alpha for User Profile Dropdown" u="1"/>
        <s v="0.Done &gt; Frontend Development | M | 01038 - Tablet Documents View and Navigation" u="1"/>
        <s v="0.Done &gt; Feature Review | 00276 - Review of Debt Information" u="1"/>
        <s v="0.Done &gt; Frontend Development | M | 00246 - Debt Information" u="1"/>
        <s v="0.Done &gt; Backend Development | S | 03058 - BDev - Shipments - handle BAG UoM values" u="1"/>
        <s v="0.Done &gt; Alpha Test | 01953 - Alpha for Update User Creation Test Scripts and customer LARs " u="1"/>
        <s v="0.Done &gt; Feature Review | S | 02936 - Review of BDT 474 Reporting errors for Customer id 0138680" u="1"/>
        <s v="0.Done &gt; Alpha Test | 00872 - Alpha for Two Factor authentication configuration is in the wrong category" u="1"/>
        <s v="0.Done &gt; Feature Review |  | 00353 - Review of Key Company Data" u="1"/>
        <s v="0.Done &gt; QA | S | 02417 - QA for Refactor Shipment Sync/WS Classes for data refresh calls." u="1"/>
        <s v="0.Done &gt; Feature Review |  | 01373 - Review of SSRS integration config had wrong password for QA" u="1"/>
        <s v="4.To Do &gt; S | BALLPARK - Alpha Test | 00000 - Logistics - Products/Items Shipped items no pricing" u="1"/>
        <s v="0.Done &gt; Alpha Test | M | 00709 - Alpha for Release Search" u="1"/>
        <s v="0.Done &gt; Backend Development | S | 00673 - Implement Shipment as Asset" u="1"/>
        <s v="4.To Do &gt; Feature Review | 00601 - Review of Anchor tags not working for some pages" u="1"/>
        <s v="0.Done &gt; Alpha Test |  | 01518 - Alpha for Importing Orgs from UAT generates exception" u="1"/>
        <s v="0.Done &gt; Backend Development | M | 02706 - Fix ORM Exceptions during Inventory data sync" u="1"/>
        <s v="0.Done &gt; Tech Planning | XS | 01512 - Evaluate NoSuchGroup Exception for Order Data Sync" u="1"/>
        <s v="0.Done &gt; Feature Review | S | 00080 - Review of Add status: draft, published, archived, invisible " u="1"/>
        <s v="0.Done &gt; QA | S | 02246 - QA for Standard Pallet Qty should be N/A when batch line Pallet amount is N/A" u="1"/>
        <s v="5.Open &gt; Backend Development | XS | 00053 - Add property definition for Liferay version number in Celsus" u="1"/>
        <s v="0.Done &gt; Sub-Task |  | 00099 - Final Approval of the Orders Landing Page Wireframe" u="1"/>
        <s v="0.Done &gt; QA | XS | 02163 - QA for 252 (BDT) - Order Pg View Details 0 Confirmed Qty Should Not Be Displayed" u="1"/>
        <s v="0.Done &gt; Feature Review |  | 00819 - Review of IBB Request Log" u="1"/>
        <s v="4.To Do &gt; S | BALLPARK - Alpha Test | 00000 - View Orders by PO" u="1"/>
        <s v="1.Reviewing &gt; Backend Development | S | 00012 - Integrate REST API with Liferay service layer" u="1"/>
        <s v="0.Done &gt; Feature Review | S | 02561 - Review of Update error logs to capture ID and field " u="1"/>
        <s v="0.Done &gt; Alpha Test | 01407 - Alpha for Scheduled Releases Customer PO" u="1"/>
        <s v="0.Done &gt; Frontend Development | XS | 00533 - Carrers &gt; Overview - Images from the buttons are too big" u="1"/>
        <s v="0.Done &gt; Backend Development | M | 01118 - Delete Indexes while refreshing Releases" u="1"/>
        <s v="0.Done &gt; QA | S | 03024 - QA for Update deployment scripts to preserve old releases" u="1"/>
        <s v="0.Done &gt; QA | XS | 00900 - QA for Customer - Org - Permissions" u="1"/>
        <s v="0.Done &gt; Alpha Bug | M | 01122 - Change groupId associated with custom entities to reflect their customer location" u="1"/>
        <s v="0.Done &gt; QA | 00446 - QA for In overview pages the banner and image below must fill in all screen size" u="1"/>
        <s v="0.Done &gt; Alpha Test | 01660 - Alpha for Formatting Error when Resizing" u="1"/>
        <s v="0.Done &gt; Alpha Bug | XS | 01700 - MalformedURLException is thrown when BIN service property is blank" u="1"/>
        <s v="0.Done &gt; Feature Review | S | 02121 - Review of 271 (BDT) - Orders page- hyperlinks and expand card issue" u="1"/>
        <s v="0.Done &gt; Feature Review | S | 02318 - Review of 251 (BDT) - Manufacture date" u="1"/>
        <s v="4.To Do &gt; M | BALLPARK - Subtask | 00000 - Welcome screen / landing page" u="1"/>
        <s v="4.To Do &gt; S | BALLPARK - Feature Review | 00000 - Search on Landing page" u="1"/>
        <s v="4.To Do &gt; S | BALLPARK - QA/UAT Support | 00000 - Search on Landing page" u="1"/>
        <s v="0.Done &gt; Backend Development | S | 00680 - Create an API to retrieve selected customer locations" u="1"/>
        <s v="0.Done &gt; QA | S | 02677 - QA for 264 (BDT) - Viewing documents on mobile device" u="1"/>
        <s v="0.Done &gt; Feature Review | S | 02621 - Review of 394 (BDT) - Scheduled Releases Sub-Pg Bemis Line# Contains Leading Zeroes" u="1"/>
        <s v="4.To Do &gt; S | BALLPARK - Subtask | 00000 - Update products based on feedback" u="1"/>
        <s v="0.Done &gt; Backend Development | M | 01511 - Analysis and fix" u="1"/>
        <s v="0.Done &gt; Backend Development | M | 02984 - Source System Deletes/Add entries based on IBB ActiveCode" u="1"/>
        <s v="0.Done &gt; Backend Development | S | 02991 - Update deployment scripts to retain all old releases and general cleanup" u="1"/>
        <s v="0.Done &gt; QA |  | 00483 - QA for Media &gt; Overview" u="1"/>
        <s v="0.Done &gt; Backend Development | M | 02005 - Log data sync messages to a seperate file" u="1"/>
        <s v="0.Done &gt; Task |  | 00029 - BEMISCP-11 Doc repository - Confirmed, Liferay Doc Library will be used" u="1"/>
        <s v="0.Done &gt; Backend Development | S | 02746 - Change finder for orders to avoid ConstraintViolationException" u="1"/>
        <s v="0.Done &gt; Sub-Task | M | 02391 - Resolve issues with Duplicate Releases due to improper index: IX_943D1622" u="1"/>
        <s v="4.To Do &gt; S | BALLPARK - Feature Review | 00000 - BIT-145 State, zip and Country details missing from Ship From location on Releases Page" u="1"/>
        <s v="4.To Do &gt; S | BALLPARK - QA/UAT Support | 00000 - BIT-145 State, zip and Country details missing from Ship From location on Releases Page" u="1"/>
        <s v="4.To Do &gt; XS | BALLPARK - Subtask | 00000 - Co-Packer - orders Ship to no pricing" u="1"/>
        <s v="4.To Do &gt; S | BALLPARK - Subtask | 00000 - BEMISCP-11 Order Invoice release report" u="1"/>
        <s v="0.Done &gt; Frontend Development | M | 02235 - Development for - Order Pg Bemis Product ID missing" u="1"/>
        <s v="0.Done &gt; Backend Development | M | 02374 - Create DL service wrapper to remove space from file names" u="1"/>
        <s v="4.To Do &gt; S | BALLPARK - Alpha Test | 00000 - Descriptions are not showing 40 characters before ellipses " u="1"/>
        <s v="4.To Do &gt; S | BALLPARK - Subtask | 00000 - When a web content translation is selected, the corresponding metadata translations are not shown, but instead the default language is shown" u="1"/>
        <s v="4.To Do &gt; S | BALLPARK - Planning | 00000 - Add support for OpenID Connect Single Sign-on" u="1"/>
        <s v="0.Done &gt; Backend Development | XS | 02831 - Update IBB configs to use different service account" u="1"/>
        <s v="0.Done &gt; Alpha Test |  | 01890 - Alpha for Update Sales Order to take in different order statuses" u="1"/>
        <s v="0.Done &gt; Feature Review | S | 03068 - Review of  BDT 489 - Portal LDAP configuration change" u="1"/>
        <s v="0.Done &gt; QA | S | 01303 - QA for 'Show More' link missing from Report description" u="1"/>
        <s v="0.Done &gt; Feature Review | S | 00042 - Review of Update subtask when parent update some fields" u="1"/>
        <s v="0.Done &gt; Alpha Test | 00653 - Alpha for Gradle task distBundleZip does not build/deploy themes" u="1"/>
        <s v="0.Done &gt; Frontend Development | M | 01942 - Development for - Total On Hand Qty should include UOM" u="1"/>
        <s v="0.Done &gt; QA | S | 02317 - QA for 309 (BDT) - Orders page- iphone view details UOM Confirmed qtty crowding" u="1"/>
        <s v="4.To Do &gt; S | BALLPARK - Alpha Test | 00000 - BIT-113 FRM 283- Typos on report landing page" u="1"/>
        <s v="0.Done &gt; QA | S | 02516 - QA for Remove space from DL file names" u="1"/>
        <s v="4.To Do &gt; S | BALLPARK - Alpha Test | 00000 - Poly Orders missing in portal" u="1"/>
        <s v="0.Done &gt; Feature Review |  | 00893 - Review of Remove Top Bar for Regular User" u="1"/>
        <s v="0.Done &gt; Feature Review |  | 00518 - Review of Research &amp; Apply URL Rewrite for URL containing String .aspx" u="1"/>
        <s v="0.Done &gt; QA | 00350 - QA for Internet Explorer Story List Text Missing" u="1"/>
        <s v="0.Done &gt; Feature Review |  | 01165 - Review of Carrier Link is not working " u="1"/>
        <s v="0.Done &gt; Feature Review | S | 02531 - Review of User friendly error messaging for CSR and Buyers" u="1"/>
        <s v="4.To Do &gt; S | BALLPARK - Subtask | 00000 - BEMISCP-11 Can the same release PO or BOL have multiple invoices?" u="1"/>
        <s v="0.Done &gt; Feature Review |  | 02031 - Review of 217 (BDT) Theme- upload document screen- blue bar theme updates " u="1"/>
        <s v="0.Done &gt; Feature Review |  | 01108 - Review of User profile editing is accessible to users other than the profile owner." u="1"/>
        <s v="0.Done &gt; Backend Development | S | 00674 - Implement Search Indexer and Asset" u="1"/>
        <s v="0.Done &gt; Task |  | 00017 - BEMISCP-11 Demo WebCenter" u="1"/>
        <s v="0.Done &gt; Alpha Bug | M | 01713 - Add help text on settings configuration menu for number range " u="1"/>
        <s v="0.Done &gt; QA | 00388 - QA for Become a supplier" u="1"/>
        <s v="0.Done &gt; Alpha Test | S | 00223 - Alpha for Sustainability Overview" u="1"/>
        <s v="0.Done &gt; Feature Review | 00241 - Review of Sustainability Overview" u="1"/>
        <s v="0.Done &gt; Frontend Development | M | 00187 - Sustainability Overview" u="1"/>
        <s v="0.Done &gt; Frontend Development | M | 02022 - Development for - Searchbar missing X" u="1"/>
        <s v="0.Done &gt; Alpha Test | XS | 00542 - Alpha for Stock Ticker portlet has content that is not localized" u="1"/>
        <s v="0.Done &gt; Backend Development | S | 00438 - Create stubs module for Customer Profile updates" u="1"/>
        <s v="0.Done &gt; Alpha Test | S | 02452 - Alpha for Failures in initial data sync does cause a full data sync to occur in the next data sync interval" u="1"/>
        <s v="0.Cancelled &gt; Alpha Bug | M | 00580 - Deadlock exceptions when migrating data" u="1"/>
        <s v="0.Done &gt; Feature Review | S | 02923 - Review of 469 BDT - Logos on IE are blurry" u="1"/>
        <s v="0.Cancelled &gt; Backend Development | S | 00657 - Implement Order search modified date as a facet" u="1"/>
        <s v="0.Cancelled &gt; Alpha Bug | XS | 01100 - Alpha Bug - Minor UI issues observed" u="1"/>
        <s v="0.Done &gt; QA | S | 02287 - QA for Switch to SOAP calls" u="1"/>
        <s v="0.Done &gt; Feature Review |  | 01947 - Review of Updates for all Report " u="1"/>
        <s v="5.Open &gt; Sub-Task | S | 00652 - Add banner image web content to overview page" u="1"/>
        <s v="0.Done &gt; QA | 00368 - QA for Include videos on the full story page" u="1"/>
        <s v="0.Done &gt; Alpha Test | S | 02547 - Alpha for 327 (BDT) - Completed Shipments Sub-Page/Shipment Missing" u="1"/>
        <s v="0.Cancelled &gt; Backend Development | S | 00040 - Create a service builder to persist collected information" u="1"/>
        <s v="4.To Do &gt; M | BALLPARK - Subtask | 00000 - Two Bugs related to Search " u="1"/>
        <s v="0.Done &gt; Sub-Task | M | 01587 - Add ability to use SSRS SOAP interfaces" u="1"/>
        <s v="0.Done &gt; QA |  | 00448 - QA for Careers &gt; Locations and Functions" u="1"/>
        <s v="0.Done &gt; QA |  | 00135 - QA for Language selection functionality" u="1"/>
        <s v="0.Done &gt; Feature Review |  | 00920 - Review of Increase size limit for profile picture" u="1"/>
        <s v="0.Done &gt; Frontend Development | M | 02033 - Development for - User Profile- Buyer- blank space in address information" u="1"/>
        <s v="0.Done &gt; Feature Review |  | 01818 - Review of Create Handling Unit Report " u="1"/>
        <s v="0.Done &gt; Frontend Development | S | 00544 - Expandable buttons anchors changed in production" u="1"/>
        <s v="0.Done &gt; QA | M | 01124 - QA for Browser compatibility" u="1"/>
        <s v="0.Done &gt; QA | S | 03001 - QA for 482 BDT - Optimizing report performance to 4 sec" u="1"/>
        <s v="0.Done &gt; QA | 00832 - QA for Custom-users-admin-web causes startup exceptions in portal" u="1"/>
        <s v="0.Done &gt; Backend Development | S | 02805 - Update DataSync priorities values" u="1"/>
        <s v="0.Done &gt; Alpha Bug | M | 01176 - Alpha Bug - Release and Shipments results show a 404" u="1"/>
        <s v="0.Done &gt; Alpha Test | S | 01711 - Alpha for Ship To Filter Issue with Name Format and number of items" u="1"/>
        <s v="0.Done &gt; Feature Review | 01712 - Review of Ship To Filter Issue with Name Format and number of items" u="1"/>
        <s v="0.Done &gt; QA | S | 02804 - QA for BIT 176 -  BOL# Incorrect for SAP Shipment" u="1"/>
        <s v="0.Done &gt; QA | 00107 - QA for Full story version 2" u="1"/>
        <s v="0.Done &gt; Frontend Development | XS | 01209 - Fix navigation Freemarker template" u="1"/>
        <s v="0.Done &gt; QA | 00110 - QA for Webcontent - Investors to Key Statistics" u="1"/>
        <s v="4.To Do &gt; M | BALLPARK - Subtask | 00000 - View Customer logo on the dashboard" u="1"/>
        <s v="4.To Do &gt; S | BALLPARK - Feature Review | 00000 - 576  BDT - Log in page in Chrome blurry" u="1"/>
        <s v="4.To Do &gt; S | BALLPARK - QA/UAT Support | 00000 - 576  BDT - Log in page in Chrome blurry" u="1"/>
        <s v="0.Done &gt; Feature Review | S | 02799 - Review of 409 (BDT) - Inventory Batch with Multiple Mfg Dates" u="1"/>
        <s v="0.Done &gt; Alpha Test | XS | 00315 - Alpha for Carousel for full story pages" u="1"/>
        <s v="0.Done &gt; Frontend Development | M | 01946 - Keep CSR on Bemis site" u="1"/>
        <s v="0.Done &gt; Tech Planning | M | 02376 - Tech Planning for Review Data sync logs from QA" u="1"/>
        <s v="0.Done &gt; Frontend Development | M | 01624 - Development for - Menu position does not remain closed when navigating from one page to another" u="1"/>
        <s v="0.Done &gt; QA | S | 01894 - QA for Exceptions in LAR imports for Site Templates" u="1"/>
        <s v="0.Done &gt; Alpha Test | 01793 - Alpha for After update to global web content, customer site template does not import" u="1"/>
        <s v="0.Done &gt; Feature Review | 01391 - Review of Hide Edit options that Buyers do not have access to " u="1"/>
        <s v="0.Done &gt; Alpha Test | S | 02517 - Alpha for 365 (BDT) - On Hand Inventory- mobile- click link on orders page takes you to completed shipments tab" u="1"/>
        <s v="0.Done &gt; QA | M | 00733 - QA for Shipments Landing Page" u="1"/>
        <s v="0.Done &gt; Sub-Task | S | 00852 - Create method to scan org hierarchy for data sync" u="1"/>
        <s v="0.Done &gt; QA | S | 02758 - QA for 427 (BDT) - Shipments Pg Floating Text, Not on Card" u="1"/>
        <s v="0.Done &gt; Feature Review | 00636 - Review of Use script to discover which web contents need to be fixed for ghost image issue" u="1"/>
        <s v="0.Done &gt; Backend Development | S | 00651 - Implement mocking web service for Customer API" u="1"/>
        <s v="0.Done &gt; Feature Review | 01073 - Review of Do not show Scheduled Releases with a Confirmed Qty =  0" u="1"/>
        <s v="0.Done &gt; Frontend Development | M | 01553 - Development for company logo not updating on welcome page" u="1"/>
        <s v="0.Done &gt; Alpha Bug | M | 02574 - Development for - Orders Page- mobile view some customer PO numbers are hyperlinked" u="1"/>
        <s v="0.Done &gt; Feature Review | 01399 - Review of Report Time not correct" u="1"/>
        <s v="0.Done &gt; UX | S | 01576 - Design user-friendly error page" u="1"/>
        <s v="0.Done &gt; Alpha Test | XS | 00984 - Alpha for Update Customer logo" u="1"/>
        <s v="0.Done &gt; QA | S | 00574 - QA for Publishing via PROD ELB is failing" u="1"/>
        <s v="0.Done &gt; Alpha Test |  | 01757 - Alpha for Duplicate fields displayed on the Completed Shipments tab" u="1"/>
        <s v="0.Done &gt; Feature Review |  | 01928 - Review of BIT-49 Ship To Filter Name &amp; Address Info Missing in Portal" u="1"/>
        <s v="4.To Do &gt; M | BALLPARK - Subtask | 00000 - Adding more than  + 10 Transfer accounts, Internet Explorer Stop Working. -Third party transfers- " u="1"/>
        <s v="4.To Do &gt; XS | BALLPARK - Development | 00000 - View Orders by PO" u="1"/>
        <s v="0.Done &gt; Alpha Test | XS | 00130 - Alpha for Language selection functionality" u="1"/>
        <s v="0.Done &gt; QA | 00127 - QA for Full story version 4" u="1"/>
        <s v="0.Done &gt; Alpha Test | S | 02324 - Alpha for 246 (BDT) - Order Pg Req Date Incorrect" u="1"/>
        <s v="0.Done &gt; QA | S | 01234 - QA for Reports Landing Page - Report Header is not aligned properly" u="1"/>
        <s v="0.Cancelled &gt; Backend Development | M | 00615 - Generate Shipping Report from Shipping Landing Page " u="1"/>
        <s v="0.Done &gt; QA |  | 01400 - QA for Report Time not correct" u="1"/>
        <s v="0.Done &gt; Alpha Test |  | 01608 - Alpha for The calculation for the total location qty and batch lines displayed do not match  " u="1"/>
        <s v="4.To Do &gt; S | BALLPARK - Planning | 00000 - Batch details in on-hand inventory" u="1"/>
        <s v="0.Done &gt; Backend Development | 00010 - Migrate BIN Users" u="1"/>
        <s v="0.Done &gt; Feature Review | 01499 - Review of Data Issue on Bemis QA Environment" u="1"/>
        <s v="0.Done &gt; Alpha Test | 00158 - Alpha for Menu not working when on mobile mode" u="1"/>
        <s v="0.Done &gt; Task | 00043 - BEMISCP-11 CSR portal -&gt; Webcenter/solutioncenter link" u="1"/>
        <s v="0.Done &gt; QA | 00486 - QA for Search function on menu bar" u="1"/>
        <s v="0.Done &gt; Alpha Test | S | 02989 - Alpha for Set search highlighting property to false" u="1"/>
        <s v="0.Done &gt; Alpha Test | 01331 - Alpha for Location and ShipTo filter dropdowns are missing a border in FF and IE" u="1"/>
        <s v="0.Done &gt; Feature Review | 00445 - Review of In overview pages the banner and image below must fill in all screen size" u="1"/>
        <s v="0.Done &gt; Alpha Test | 01808 - Alpha for Report menu categories should be alphabetical" u="1"/>
        <s v="0.Done &gt; Feature Review | S | 02148 - Review of 200 (BDT)New Parameter Customer Item- wording on Field label" u="1"/>
        <s v="0.Done &gt; Alpha Test | 01625 - Alpha for Customer logo is not displayed on parent or child location dashboards" u="1"/>
        <s v="0.Done &gt; QA | 01277 - QA for Clicking on Shipped Qty or Scheduled Releases throws an error" u="1"/>
        <s v="0.Done &gt; Feature Review | S | 02283 - Review of Mobile compatibility &amp; responsive design" u="1"/>
        <s v="0.Done &gt; Alpha Test | S | 00084 - Alpha for Capture user info" u="1"/>
        <s v="0.Done &gt; QA | 00834 - QA for Proxy configuration breaks access to IBB " u="1"/>
        <s v="0.Done &gt; Feature Planning | S | 00026 - Notify Google LMS of User activity - Feature Planning" u="1"/>
        <s v="0.Done &gt; Alpha Bug | M | 01615 - Menu Navigation button is no longer visible on Mobile/Tablet views" u="1"/>
        <s v="0.Done &gt; Feature Review | 01620 - Review of Sub-header font color on Reports Landing page are incorrect" u="1"/>
        <s v="0.Done &gt; QA | S | 02069 - QA for 214 (BDT)Theme test- excel logo wrong color and font spacing incorrect" u="1"/>
        <s v="0.Done &gt; Tech Planning | S | 02896 - Tech Planning for Consignment Inventory Whse Location/No Incorrect" u="1"/>
        <s v="0.Done &gt; Alpha Test | XS | 00204 - Alpha for Management Team" u="1"/>
        <s v="0.Done &gt; Feature Review | 00355 - Review of Building Solutions" u="1"/>
        <s v="0.Done &gt; Frontend Development | M | 00257 - Building Solutions" u="1"/>
        <s v="0.Done &gt; Alpha Test | XS | 00501 - Alpha for Adjust forms layouts" u="1"/>
        <s v="0.Done &gt; Alpha Test | S | 03060 - Alpha for 494 BDT - Handle IBB NULL responses in initial data sync" u="1"/>
        <s v="4.To Do &gt; S | BALLPARK - Alpha Test | 00000 - Update date limit on Shipment Page search " u="1"/>
        <s v="0.Done &gt; QA | S | 03112 - QA for Ship to filter Cancel and Search Box not working as designed (BDT 539)" u="1"/>
        <s v="0.Done &gt; Sub-Task | S | 00045 - Set up Liferay Workspace" u="1"/>
        <s v="0.Done &gt; Alpha Test | 01080 - Alpha for Orders Page - Quantity Fields Show 0 Value" u="1"/>
        <s v="0.Done &gt; Task | 00032 - BEMISCP-11 Disable access (showing links) to webcenter and solutioncenter" u="1"/>
        <s v="0.Done &gt; Frontend Development | M | 01750 - Development for - Duplicate fields displayed on the Completed Shipments tab" u="1"/>
        <s v="4.To Do &gt; M | BALLPARK - Subtask | 00000 - As an internal user, when I successfully login to the portal, I am redirected to the CSR site within the portal" u="1"/>
        <s v="4.To Do &gt; S | BALLPARK - Development | 00000 - View Order Note." u="1"/>
        <s v="0.Done &gt; Tech Planning | M | 02465 - Tech Planning for Update error logs to capture ID and field" u="1"/>
        <s v="0.Done &gt; Feature Review | 01052 - Review of Import of Organizations fails due to a NoSuchListTypeException" u="1"/>
        <s v="0.Done &gt; Alpha Test | 00637 - Alpha for Orders -  Bemis Order # (line No) should be moved below Bemis ProductID" u="1"/>
        <s v="0.Done &gt; Feature Review | S | 02291 - Review of 270 (BDT) Global Search displays error" u="1"/>
        <s v="0.Done &gt; Alpha Test | 00321 - Alpha for Stock ticker portlet" u="1"/>
        <s v="0.Done &gt; Frontend Development | M | 01764 - Development for - Mobile Footer no longer displays" u="1"/>
        <s v="0.Done &gt; Backend Development | S | 00882 - Create resource component for download documents" u="1"/>
        <s v="0.Done &gt; QA | 00240 - QA for Press Releases Page" u="1"/>
        <s v="0.Done &gt; Alpha Bug | M | 01759 - Updating the max ship to terms displayed does not change the number of items in the Ship to filter" u="1"/>
        <s v="4.To Do &gt; S | BALLPARK - Alpha Test | 00000 - Order does not exist in portal" u="1"/>
        <s v="0.Done &gt; Alpha Test | S | 01982 - Alpha for Update 'View Details' dropdown to include UOM" u="1"/>
        <s v="0.Done &gt; Feature Review | 00570 - Review of Build PROD definition and execute it in us-east-1" u="1"/>
        <s v="0.Done &gt; QA | 00777 - QA for Orders -  Bemis Order # (line No) should be moved below Bemis ProductID" u="1"/>
        <s v="0.Done &gt; Sub-Task | S | 02721 - Portal Property changes (Perf Tuning)" u="1"/>
        <s v="0.Done &gt; Alpha Bug | M | 01298 - Production description is not expanding on Orders Page" u="1"/>
        <s v="0.Done &gt; Alpha Test | S | 01773 - Alpha for Update display of qty fields on Orders page" u="1"/>
        <s v="0.Done &gt; Backend Development | S | 00600 - Map Shipment WS data to Shipment DM" u="1"/>
        <s v="4.To Do &gt; S | BALLPARK - Subtask | 00000 - Homepage hero banner text is too large" u="1"/>
        <s v="0.Done &gt; Frontend Development | S | 00588 - Development for - Page Fix for Careers page" u="1"/>
        <s v="4.To Do &gt; M | BALLPARK - Development | 00000 - Refactor UI elements to improve maintainability" u="1"/>
        <s v="0.Done &gt; Alpha Test | M | 00940 - Alpha for Shipping Report" u="1"/>
        <s v="0.Done &gt; Feature Review | S | 02779 - Review of Buyers need to have ability to delete for specific folders " u="1"/>
        <s v="0.Done &gt; Sub-Task | XS | 00019 - Size fields for project GSSDLC" u="1"/>
        <s v="0.Done &gt; Feature Review | 00976 - Review of Customer site template" u="1"/>
        <s v="0.Done &gt; Tech Planning | S | 02340 - Evaluate missing shipments" u="1"/>
        <s v="0.Done &gt; Alpha Test | XS | 02164 - Alpha for 244 (BDT) - Order Pg Scheduled Releases/Available Qty Incorrect " u="1"/>
        <s v="4.To Do &gt; M | BALLPARK - Subtask | 00000 - Mensaje de error al intentar hacer mas de 10 transferencias a terceros" u="1"/>
        <s v="4.To Do &gt; S | BALLPARK - Alpha Test | 00000 - Search &amp; browse - customer &amp; user profiles - Sales restricted view" u="1"/>
        <s v="0.Done &gt; Backend Development | S | 00516 - Change Customer Profile service to allow updates" u="1"/>
        <s v="0.Done &gt; Feature Review | S | 02193 - Review of Search icon in ship to dropdown is off center" u="1"/>
        <s v="0.Done &gt; Alpha Bug | M | 01598 - CSR Portal View - remove 'My Profile' and 'My Company Location' links" u="1"/>
        <s v="0.Done &gt; QA | 00192 - QA for Country micro site single page" u="1"/>
        <s v="0.Done &gt; Feature Review | 00325 - Review of Stock ticker portlet" u="1"/>
        <s v="0.Done &gt; Alpha Test | 01081 - Alpha for Add open condition to Search Orders" u="1"/>
        <s v="0.Done &gt; Alpha Test | XS | 00259 - Alpha for Our history page without timeline section" u="1"/>
        <s v="0.Done &gt; QA | S | 01166 - QA for Carrier Link is not working " u="1"/>
        <s v="0.Done &gt; Backend Development | S | 01867 - Update shipTo logic" u="1"/>
        <s v="0.Cancelled &gt; Feature Review | S | 02768 - Review of 386 (BDT) - Poly IBB On Hand Qty Incorrect" u="1"/>
        <s v="0.Done &gt; Alpha Test | S | 02538 - Alpha for 380 (BDT) - Documents functionality missing add Basic Document" u="1"/>
        <s v="0.Done &gt; Feature Review | S | 02786 - Review of 425 (BDT) - Documents- buyer not able to delete a document" u="1"/>
        <s v="0.Done &gt; Sub-Task | XS | 00846 - Create ws-commons-client module" u="1"/>
        <s v="0.Done &gt; Backend Development | S | 01200 - Separate log file for data sync" u="1"/>
        <s v="0.Done &gt; Sub-Task | M | 00030 - Research SCORM" u="1"/>
        <s v="0.Done &gt; Alpha Test | 00826 - Alpha for Arrow Font Size on Releases Page is too small" u="1"/>
        <s v="0.Done &gt; Alpha Test | S | 02397 - Alpha for IBB synchronization times should be in UTC timezone format" u="1"/>
        <s v="0.Done &gt; Alpha Test | S | 02910 - Alpha for 469 BDT - Logos on IE are blurry" u="1"/>
        <s v="0.Done &gt; Frontend Development | M | 02135 - Development for - Search icon is off center" u="1"/>
        <s v="0.Cancelled &gt; Sub-Task | M | 02587 - Standard Pallet Qty is still displaying as rounded value " u="1"/>
        <s v="0.Done &gt; Alpha Bug | M | 00888 - Don't create new record for closed Order" u="1"/>
        <s v="4.To Do &gt; S | BALLPARK - Feature Review | 00000 - Co-packer multi-selection" u="1"/>
        <s v="4.To Do &gt; S | BALLPARK - QA/UAT Support | 00000 - Co-packer multi-selection" u="1"/>
        <s v="0.Done &gt; Alpha Test | S | 03133 - Alpha for Inventory Sync Timestamp issue" u="1"/>
        <s v="0.Done &gt; Frontend Development | M | 01840 - Development - Cancel button on Locations filter does not work add in cancel button functionality" u="1"/>
        <s v="4.To Do &gt; S | BALLPARK - Feature Review | 00000 - As a buyer, I can navigate to the Product spec detail from the Product landing page, so that I can see the specific details of an item" u="1"/>
        <s v="4.To Do &gt; S | BALLPARK - QA/UAT Support | 00000 - As a buyer, I can navigate to the Product spec detail from the Product landing page, so that I can see the specific details of an item" u="1"/>
        <s v="0.Done &gt; QA | 00083 - QA for Design menus" u="1"/>
        <s v="0.Done &gt; QA | M | 01607 - QA Task - Scheduled Releases Customer PO " u="1"/>
        <s v="0.Done &gt; Alpha Bug | M | 01731 - CSRs can not access customer location document folders" u="1"/>
        <s v="0.Done &gt; Feature Review | 00816 - Review of Sales Order Status" u="1"/>
        <s v="0.Done &gt; Feature Review | 01485 - Review of Bemis Logo Compression/Crowding" u="1"/>
        <s v="0.Done &gt; Backend Development | S | 03046 - Fix caching of orders" u="1"/>
        <s v="0.Cancelled &gt; Alpha Bug | S | 00791 - Missing fields in the User Profile" u="1"/>
        <s v="0.Done &gt; QA | S | 01300 - QA for Optional fields not correctly formatted or are missing in open and closed order report" u="1"/>
        <s v="0.Done &gt; QA | S | 02668 - QA for Report Preview UI issues " u="1"/>
        <s v="0.Done &gt; Alpha Test | S | 02085 - Alpha for 266 (BDT) - Iphone view of welcome page- order of pages " u="1"/>
        <s v="4.To Do &gt; M | BALLPARK - Development | 00000 - Batch details in on-hand inventory" u="1"/>
        <s v="4.To Do &gt; S | BALLPARK - Feature Review | 00000 - View Orders for a specific Cust Item" u="1"/>
        <s v="4.To Do &gt; S | BALLPARK - QA/UAT Support | 00000 - View Orders for a specific Cust Item" u="1"/>
        <s v="0.Done &gt; QA | S | 02672 - QA for ORM exceptions for Customer Location data sync " u="1"/>
        <s v="4.To Do &gt; S | BALLPARK - Feature Review | 00000 - 571 BDT - Open Closed report failing to preview from the orders page" u="1"/>
        <s v="4.To Do &gt; S | BALLPARK - QA/UAT Support | 00000 - 571 BDT - Open Closed report failing to preview from the orders page" u="1"/>
        <s v="0.Done &gt; Frontend Development | S | 00475 - Products + Services &gt; Building Solutions - Buttons stacked without necessity" u="1"/>
        <s v="0.Done &gt; Feature Review | XS | 02160 - Review of 243 (BDT) - Orders Page Material Avail Date/Req Date Incorrect " u="1"/>
        <s v="4.To Do &gt; S | BALLPARK - Feature Review | 00000 - Add SCORM support" u="1"/>
        <s v="4.To Do &gt; S | BALLPARK - QA/UAT Support | 00000 - Add SCORM support" u="1"/>
        <s v="4.To Do &gt; S | BALLPARK - Alpha Test | 00000 - Update decimals display on Bemis Portal Landing pages" u="1"/>
        <s v="0.Done &gt; Feature Review | 00460 - Review of Test stronger instance types to see relation to slow Liferay startup" u="1"/>
        <s v="0.Done &gt; Feature Review | 02014 - Review of Icons for Ship To filter and Sorting do not display on Mobile view of Orders page" u="1"/>
        <s v="0.Done &gt; QA | M | 00999 - QA for List Shipments for a specific Item " u="1"/>
        <s v="0.Done &gt; QA | M | 01000 - QA for List of Releases for Specific Item " u="1"/>
        <s v="0.Done &gt; Feature Review | 01097 - Review of Add open condition to Search Orders" u="1"/>
        <s v="0.Done &gt; QA | S | 01502 - QA for Cancel button on Locations filter does not work " u="1"/>
        <s v="0.Done &gt; Tech Planning | M | 02695 - Tech Planning for ORM exceptions for Inventory data sync" u="1"/>
        <s v="0.Done &gt; Feature Review | 01380 - Review of All Reports from Reports Landing Page- Optional column formatting" u="1"/>
        <s v="0.Done &gt; Feature Review | S | 02244 - Review of 306 (BDT) - Orders Page-Report button" u="1"/>
        <s v="0.Done &gt; Alpha Test | S | 03101 - Alpha for CR56 - Change display of Release and Shipment Reports in the Portal  Inbox " u="1"/>
        <s v="4.To Do &gt; S | BALLPARK - Alpha Test | 00000 - Notes create/edit - CSR view" u="1"/>
        <s v="0.Done &gt; QA | S | 02442 - QA for 268 (BDT) - Missing Open Scheduled Release Info" u="1"/>
        <s v="0.Done &gt; QA | S | 02504 - QA for 261 (BDT) - Missing Open Scheduled Release Info" u="1"/>
        <s v="4.To Do &gt; Feature Review | 00074 - Review of Setup Dev Infrasctructure" u="1"/>
        <s v="4.To Do &gt; M | BALLPARK - Subtask | 00000 - Textos del detalle de la recurrencia tienen color incorrecto" u="1"/>
        <s v="0.Done &gt; Alpha Bug | M | 01680 - Dropdown for view details needs to be wider" u="1"/>
        <s v="5.Open &gt; Sub-Task | M | 01094 - LoginRestController.java" u="1"/>
        <s v="0.Done &gt; Feature Review | 00920 - Review of Increase size limit for profile picture" u="1"/>
        <s v="0.Done &gt; Alpha Test | S | 02363 - Alpha for 318 (BDT) - Shipment Sub Page ship date view in ascending order" u="1"/>
        <s v="0.Done &gt; Feature Review | XS | 00559 - Review of Custom 404 page" u="1"/>
        <s v="0.Done &gt; Backend Development | M | 00879 - Add Page for On Hand Inventory" u="1"/>
        <s v="0.Done &gt; Alpha Bug | M | 00930 - Scheduler doesn't work on QA." u="1"/>
        <s v="0.Done &gt; Frontend Development | S | 00504 - User friendly way to create anchors" u="1"/>
        <s v="0.Done &gt; Sub-Task | S | 00120 - Set up Google workstation for POC" u="1"/>
        <s v="4.To Do &gt; S | BALLPARK - Subtask | 00000 - Hide Pricing Fields for Logistics, Co-Packer, and Quality roles" u="1"/>
        <s v="4.To Do &gt; S | BALLPARK - Alpha Test | 00000 - 549 BDT - Connectivity Issues" u="1"/>
        <s v="0.Done &gt; Feature Review | 00335 - Review of HomePage is not adjusting to fit correctly on 1366x768" u="1"/>
        <s v="0.Done &gt; Feature Review | 00351 - Review of White spaces above images in story pages template 2" u="1"/>
        <s v="0.Done &gt; Backend Development | S | 02942 - Delete Shipments based on IBBActiveCode flag" u="1"/>
        <s v="0.Done &gt; Alpha Bug | M | 02187 - Pallet Field should display as Est. Pallet Count" u="1"/>
        <s v="0.Done &gt; QA | S | 02341 - QA for Pallet Field should display as Est. Pallet Count" u="1"/>
        <s v="0.Done &gt; QA | 00274 - QA for Corporate Governance Page" u="1"/>
        <s v="4.To Do &gt; S | BALLPARK - Subtask | 00000 - Apply and verify fix for CEMEX-21" u="1"/>
        <s v="0.Done &gt; Feature Review | 02041 - Review of 216 (BDT) Theme Generate Report link wrong color " u="1"/>
        <s v="0.Done &gt; Alpha Bug | M | 02724 - Buyers need to delete certain files" u="1"/>
        <s v="0.Done &gt; Feature Review | 01919 - Review of Update Sales Order Data Sync logic" u="1"/>
        <s v="0.Done &gt; Alpha Test | XS | 00393 - Alpha for Global Solutions" u="1"/>
        <s v="0.Done &gt; QA | S | 02657 - QA for 294 (BDT) - Invoice report iphone and ipad hyperlinks in preview and report" u="1"/>
        <s v="0.Done &gt; Backend Development | S | 00793 - Extract authentication code to ws-commons" u="1"/>
        <s v="0.Done &gt; Sub-Task | M | 00063 - Set up Liferay CI" u="1"/>
        <s v="0.Done &gt; Frontend Development | M | 02006 - Development for - Orders page- mobile- expanded view - view details" u="1"/>
        <s v="0.Done &gt; Alpha Test | 01627 - Alpha for BIT-129 Invoice Report Field" u="1"/>
        <s v="5.Open &gt; UX | S | 00112 - Define logout splash page" u="1"/>
        <s v="0.Done &gt; Backend Development | XS | 01494 - Fix Release Header Fields view" u="1"/>
        <s v="0.Done &gt; Alpha Test | S | 02297 - Alpha for 319 (BDT) Negative Scheduled Releases " u="1"/>
        <s v="0.Cancelled &gt; Sub-Task | M | 00787 - Terminate and trigger a DataSync task which is in-progress for a long time." u="1"/>
        <s v="0.Done &gt; Feature Review | 01817 - Review of Update Dashboard Content" u="1"/>
        <s v="2.To Review &gt; Frontend Development | S | 03157 - Development for - Log in page in Chrome blurry" u="1"/>
        <s v="0.Done &gt; Frontend Development | M | 02606 - Development for - Item Level Report Preview is blank   " u="1"/>
        <s v="0.Cancelled &gt; Alpha Test | 00677 - Alpha for Login &amp; Logout" u="1"/>
        <s v="0.Done &gt; QA | 01370 - QA for Report Page- Open/Closed order status report- missing parameter" u="1"/>
        <s v="0.Done &gt; Feature Review | 01740 - Review of Customer logo is not displayed on parent or child location dashboards" u="1"/>
        <s v="0.Done &gt; Alpha Test | M | 00746 - Alpha for View/Edit my User Profile" u="1"/>
        <s v="0.Done &gt; Alpha Bug | M | 02015 - Mobile View of Report Icons are not aligned properly " u="1"/>
        <s v="0.Done &gt; Frontend Development | S | 00465 - Forms - Replace form when language changes" u="1"/>
        <s v="0.Done &gt; QA | S | 02073 - QA for 265 (BDT) - General mobile design issues- footer covers menu" u="1"/>
        <s v="0.Cancelled &gt; QA | 01409 - QA for Scheduled Releases Customer PO" u="1"/>
        <s v="0.Done &gt; Backend Development | M | 02739 - Fax error handling for data sync" u="1"/>
        <s v="0.Done &gt; Feature Review | S | 02203 - Review of Report parameter issue from page view buttons- Open and Closed/ Releases and Shipment History " u="1"/>
        <s v="2.To Review &gt; Backend Development | S | 00090 - Create mock pages" u="1"/>
        <s v="0.Done &gt; Feature Review | 01602 - Review of Link Bemis/TheHub Logo back CSR Bemis Site" u="1"/>
        <s v="0.Done &gt; Alpha Test | S | 03039 - Alpha for Failover Testing: 500 - Internal Server Error" u="1"/>
        <s v="4.To Do &gt; S | BALLPARK - Alpha Test | 00000 - Notes view" u="1"/>
        <s v="0.Done &gt; Tech Planning | M | 00441 - Review interfacing with Bemis Order WS" u="1"/>
        <s v="0.Done &gt; Feature Planning | M | 00457 - Discuss interfacing with IBB Inventory API" u="1"/>
        <s v="4.To Do &gt; M | BALLPARK - Subtask | 00000 - Current transfer listed as future transfers on recurrency info pop-up (personal transfer)." u="1"/>
        <s v="0.Done &gt; QA | M | 00749 - QA for View/Edit User Profile" u="1"/>
        <s v="0.Done &gt; Frontend Development | S | 00039 - Recreate the more effect" u="1"/>
        <s v="0.Done &gt; Feature Review | S | 00563 - Review of Adjustments throughout the portal" u="1"/>
        <s v="0.Done &gt; QA | S | 01398 - QA for LDAP bulk import cannot be disable if 2FA is enabled" u="1"/>
        <s v="0.Done &gt; Tech Planning | M | 01434 - Tech Planning - Review Order Data Sync and update" u="1"/>
        <s v="0.Done &gt; QA | S | 01386 - QA for Report Landing Page- Open Order Status Report- remove parameters from selection screen" u="1"/>
        <s v="4.To Do &gt; M | BALLPARK - Subtask | 00000 - Dropdwn &quot;Tipo de Correo &quot; with format for IOS" u="1"/>
        <s v="4.To Do &gt; M | BALLPARK - Subtask | 00000 - Create support for showing maintenance page in nginx during Liferay's startup" u="1"/>
        <s v="4.To Do &gt; S | BALLPARK - Alpha Test | 00000 - Order Detail in Orders by PO" u="1"/>
        <s v="0.Done &gt; Backend Development | M | 00368 - Orders Landing Page - Data Model Redesign" u="1"/>
        <s v="0.Done &gt; Feature Review | 01962 - Review of BIT-154 User Agreement Link does not display for Buyers" u="1"/>
        <s v="0.Done &gt; Sub-Task | M | 00751 - Fix JGroups default ping URL" u="1"/>
        <s v="0.Done &gt; Feature Review | 00383 - Review of Reports Page" u="1"/>
        <s v="4.To Do &gt; Feature Review | 00634 - Review of Build new QA environment." u="1"/>
        <s v="0.Done &gt; Alpha Test | S | 02752 - Alpha for Duplicate key row in object 'dbo.Bemis_Order'" u="1"/>
        <s v="0.Done &gt; Feature Review | 01302 - Review of 'Show More' link missing from Report description" u="1"/>
        <s v="0.Done &gt; QA | 00453 - QA for Page Legal " u="1"/>
        <s v="0.Done &gt; Alpha Test | S | 02927 - Alpha for Update Carrier list for portal " u="1"/>
        <s v="0.Done &gt; Backend Development | M | 01646 - Refactor data filters/sanitizers" u="1"/>
        <s v="0.Done &gt; QA | S | 02319 - QA for 251 (BDT) - Manufacture date" u="1"/>
        <s v="4.To Do &gt; S | BALLPARK - Alpha Test | 00000 - As a CSR Manager, I can view a list of customers and select one or more, so that I can selectively view information pertaining to a specific customer or sub-organization within the customer" u="1"/>
        <s v="0.Done &gt; Tech Planning | S | 02965 - Tech Planning for Pinnacle Food Bemis Order" u="1"/>
        <s v="4.To Do &gt; XS | BALLPARK - UX | 00000 - Add ExpandAll option to Orders Summaries." u="1"/>
        <s v="4.To Do &gt; M | BALLPARK - QA/UAT Support | 00000 - View Order Note." u="1"/>
        <s v="4.To Do &gt; S | BALLPARK - Feature Review | 00000 - View Order Note." u="1"/>
        <s v="0.Done &gt; Tech Planning | S | 01626 - Evaluate missing order" u="1"/>
        <s v="0.Done &gt; Feature Review | S | 02288 - Review of 330 (BDT) - Order Pg Bemis Product ID missing" u="1"/>
        <s v="0.Done &gt; Frontend Development | XS | 00464 - Investors &gt; Overview - Link &quot;Board of Directors&quot; redirect to page, but display the content out of screen" u="1"/>
        <s v="0.Done &gt; Alpha Test | 00761 - Alpha for Impersonated User hits error" u="1"/>
        <s v="0.Done &gt; Backend Development | M | 00551 - Create Shipment WS modules" u="1"/>
        <s v="0.Cancelled &gt; Sub-Task | 00102 - Final Approval of the Products Landing Page Wireframe" u="1"/>
        <s v="0.Done &gt; Alpha Test | XS | 00147 - Alpha for Adjust homepage layout in different screen resolutions" u="1"/>
        <s v="0.Done &gt; Frontend Development | M | 02578 - 'Add' button is now displaying on Scheduled Release sub-page" u="1"/>
        <s v="4.To Do &gt; Frontend Development | S | 03153 - Development for - Reports download view is not automatically refreshing" u="1"/>
        <s v="0.Done &gt; Alpha Test | M | 00739 - Alpha for Buyer View of Customer Profile" u="1"/>
        <s v="0.Done &gt; Backend Development | S | 00609 - Add Customer API Call to Order Sync" u="1"/>
        <s v="0.Done &gt; Alpha Test | 00311 - Alpha for Internet Explorer Story List Text Missing" u="1"/>
        <s v="0.Done &gt; Alpha Test | S | 02761 - Alpha for 416 (BDT) - Order Pg Shipment Missing" u="1"/>
        <s v="0.Done &gt; Alpha Test | S | 03085 - Alpha for Ship to filter Cancel and Search Box not working as designed (BDT 539)" u="1"/>
        <s v="0.Done &gt; Backend Development | XS | 02111 - Clean up data sync sorting" u="1"/>
        <s v="0.Done &gt; QA | S | 00610 - QA for In Cemex, fix where the theme gets placed in the bundle by workspace" u="1"/>
        <s v="0.Done &gt; Alpha Test | XS | 00182 - Alpha for Ethics and compliance page" u="1"/>
        <s v="0.Done &gt; Feature Review | S | 02644 - Review of 378 (BDT) - No pagination on the Reports Download page " u="1"/>
        <s v="4.To Do &gt; S | BALLPARK - UX | 00000 - Co-Packer - Role by Ship To" u="1"/>
        <s v="0.Done &gt; QA | S | 00631 - QA for Order Detail in Orders by Item View" u="1"/>
        <s v="0.Done &gt; Tech Planning | S | 00437 - Design Customer Profile WS Module" u="1"/>
        <s v="0.Done &gt; Feature Review | 00341 - Review of Carousel for full story pages" u="1"/>
        <s v="0.Done &gt; Frontend Development | M | 01881 - Development for -  cannot change location filter and add files to folder" u="1"/>
        <s v="4.To Do &gt; S | BALLPARK - Developer Support | 00000 - Sort Orders by Specific Fields" u="1"/>
        <s v="0.Done &gt; Feature Planning | S | 02865 - Feature Planning" u="1"/>
        <s v="0.Done &gt; QA | S | 00043 - QA for Update subtask when parent update some fields" u="1"/>
        <s v="0.Done &gt; Alpha Bug | M | 02573 - On the 'home' location there are still 3 choices" u="1"/>
        <s v="0.Done &gt; QA | S | 00925 - QA for Orders Page - Marshal Orders with NULL Statuses Displayed" u="1"/>
        <s v="0.Done &gt; Alpha Test | 01274 - Alpha for Redesign for product description display" u="1"/>
        <s v="0.Done &gt; QA | S | 03115 - QA for BDT 507 - C&amp;S Closed Orders showing inventory displayed in portal " u="1"/>
        <s v="0.Done &gt; Feature Review | 00269 - Review of Products Overview" u="1"/>
        <s v="0.Done &gt; QA | M | 00744 - QA for CSR View of Customer Profile" u="1"/>
        <s v="0.Done &gt; QA | 01809 - QA for Release Header fields do not display correctly" u="1"/>
        <s v="4.To Do &gt; XS | BALLPARK - Developer Support | 00000 - Co-Packer - orders Ship to no pricing" u="1"/>
        <s v="4.To Do &gt; S | BALLPARK - Subtask | 00000 - Apply and verify fix for CEMEX-13" u="1"/>
        <s v="0.Done &gt; Alpha Test | 01513 - Alpha for Customer Address does not display on Customer Profile" u="1"/>
        <s v="0.Done &gt; Feature Review | 01533 - Review of On Hand Inventory Details shows a Total Qty but there are no details " u="1"/>
        <s v="4.To Do &gt; S | BALLPARK - Subtask | 00000 - Apply and verify fix for CEMEX-23" u="1"/>
        <s v="0.Done &gt; QA | 01136 - QA for Checkboxes for Locations in filter do not show " u="1"/>
        <s v="0.Done &gt; Alpha Test | M | 00711 - Alpha for Buyer - Show Expanded Shipment View" u="1"/>
        <s v="0.Done &gt; Feature Review | 00771 - Review of Buyer - Show Expanded Shipment View" u="1"/>
        <s v="0.Done &gt; Feature Review | 01376 - Review of All Reports- Default Column Fields " u="1"/>
        <s v="0.Done &gt; Sub-Task | M | 02378 - Tech Planning for SSRS connection settings are not set during deployment " u="1"/>
        <s v="0.Done &gt; Alpha Test | S | 03092 - Alpha for 542 (BDT) - The page was not displayed because the Request URI is too long." u="1"/>
        <s v="0.Done &gt; QA | S | 02909 - QA for User navigates to blank portal page  " u="1"/>
        <s v="4.To Do &gt; S | BALLPARK - Alpha Test | 00000 - As a CSR user, I can delete a document uploaded by a customer to a Document Library folder, so that I can remove outdated or irrelevant information" u="1"/>
        <s v="0.Done &gt; Backend Development | XS | 02928 - Adjust logic to not depend on parent orgs having IDs set" u="1"/>
        <s v="4.To Do &gt; XS | BALLPARK - Developer Support | 00000 - Link Product Id in Orders Detail to Product Spec Page." u="1"/>
        <s v="0.Done &gt; QA | S | 02953 - QA for 470 (BDT) Updates to Consignment logic - Completed Shipments Sub-page shipped qty mismatched" u="1"/>
        <s v="0.Done &gt; Feature Review | 00363 - Review of Set maximum width for pages in 1300 px" u="1"/>
        <s v="0.Done &gt; Frontend Development | S | 00309 - Set maximum width for pages in 1300 px" u="1"/>
        <s v="0.Done &gt; Feature Review | S | 02310 - Review of 305 (BDT) - Invoice Report- tablet and iphone additional columns selection issue" u="1"/>
        <s v="0.Done &gt; Backend Development | M | 01984 - Development for - 196 (BDT) Documents- cannot change location filter and add files to folder" u="1"/>
        <s v="0.Done &gt; Alpha Test | XS | 00186 - Alpha for Company profile page" u="1"/>
        <s v="0.Done &gt; Alpha Test | 00004 - Alpha for Multi-criteria search" u="1"/>
        <s v="0.Done &gt; Alpha Bug | M | 01017 - Some Customer Orgs not getting updated" u="1"/>
        <s v="0.Done &gt; Alpha Test | 01216 - Alpha for Clicking on Shipped Qty or Scheduled Releases throws an error" u="1"/>
        <s v="3.Doing &gt; Feature Review | S | 00089 - Review of Notify Google LMS of User activity" u="1"/>
        <s v="0.Done &gt; Feature Review | S | 02544 - Review of 381 (BDT) - Portal console as admin or CSR- missing the Customer Profile view on the Bemis Site" u="1"/>
        <s v="0.Done &gt; Frontend Development | M | 00029 - Capture user info - JS Skeleton for collection user information" u="1"/>
        <s v="0.Done &gt; Backend Development | XS | 03110 - Improve error logging for report generation" u="1"/>
        <s v="0.Done &gt; Feature Review | 00817 - Review of Determine Document Library folder structure and category structure" u="1"/>
        <s v="0.Done &gt; Alpha Test | S | 00811 - Alpha for Inventory updates from IBB" u="1"/>
        <s v="0.Done &gt; Backend Development | M | 00901 - Inventory DataSync from IBB" u="1"/>
        <s v="0.Done &gt; Frontend Development | M | 01143 - Update address format to match wireframe" u="1"/>
        <s v="0.Done &gt; Sub-Task | 00134 - Final Approval of the Product Spec Detail Page Wireframe" u="1"/>
        <s v="0.Done &gt; Sub-Task | M | 00383 - Final Approval of the Reports Landing Page Wireframe" u="1"/>
        <s v="4.To Do &gt; S | BALLPARK - Feature Review | 00000 - Emails from production server are not being received" u="1"/>
        <s v="4.To Do &gt; S | BALLPARK - QA/UAT Support | 00000 - Emails from production server are not being received" u="1"/>
        <s v="0.Done &gt; Frontend Development | S | 00427 - Adjust calendar on investor overview" u="1"/>
        <s v="0.Done &gt; Frontend Development | S | 00522 - Theme &gt; Content should have min padding of 30px each side (not on mobiles)" u="1"/>
        <s v="0.Done &gt; Sub-Task | 00317 - Re-generate previews of pdf files after fix is installed (if needed)" u="1"/>
        <s v="4.To Do &gt; QA | S | 02144 - QA for 241 (BDT) - Searchbar missing X " u="1"/>
        <s v="0.Done &gt; Alpha Bug | M | 02612 - Ellipsis displays when full text is visible on tablet view " u="1"/>
        <s v="0.Done &gt; Frontend Development | S | 00547 - Suppliers &gt; Sourcing Approach - Set tableau in &quot;Country Negociation&quot; button" u="1"/>
        <s v="0.Done &gt; Feature Review | 00337 - Review of Adjust company profile page" u="1"/>
        <s v="0.Done &gt; Feature Review | 01275 - Review of CSR should have access to limited control panel " u="1"/>
        <s v="0.Done &gt; Feature Review | S | 00615 - Review of Publish failed with the JSON formatting error" u="1"/>
        <s v="5.Open &gt; Sub-Task | S | 00654 - Add each section web content(or parent depending on the refactor) to page" u="1"/>
        <s v="0.Done &gt; Alpha Test | S | 02055 - Alpha for 241 (BDT) - Searchbar missing X " u="1"/>
        <s v="4.To Do &gt; S | BALLPARK - Feature Review | 00000 - 549 BDT - Connectivity Issues" u="1"/>
        <s v="4.To Do &gt; S | BALLPARK - QA/UAT Support | 00000 - 549 BDT - Connectivity Issues" u="1"/>
        <s v="0.Done &gt; Alpha Test | S | 02296 - Alpha for 300 (BDT) - Releases page iphone footer issues" u="1"/>
        <s v="0.Done &gt; Sub-Task | XS | 00004 - Activate QA" u="1"/>
        <s v="0.Done &gt; Feature Review | 00191 - Review of Country micro site single page" u="1"/>
        <s v="0.Done &gt; Backend Development | S | 01571 - Change Customer PO Label on Scheduled Releases(Item Details page)" u="1"/>
        <s v="4.To Do &gt; S | BALLPARK - Developer Support | 00000 - Add authorization for Enhanced Group API" u="1"/>
        <s v="0.Cancelled &gt; Frontend Development | M | 01770 - Frontend Development for - Report menu categories should be alphabetical" u="1"/>
        <s v="0.Done &gt; Feature Review | S | 02727 - Review of 383 (BDT) If a single schedule line exists, and the Confirmed Qty = 0 LOG AND SKIP RECORD" u="1"/>
        <s v="0.Done &gt; Backend Development | M | 00916 - Add portlet to bulk upload files" u="1"/>
        <s v="0.Done &gt; Alpha Test | 01354 - Alpha for Report Page- Open/Closed order status report- missing parameter" u="1"/>
        <s v="0.Done &gt; Alpha Test | S | 02763 - Alpha for 389 (BDT) - CSR AD group users are not set up properly" u="1"/>
        <s v="4.To Do &gt; S | BALLPARK - Feature Review | 00000 - Functional Spec Documentation " u="1"/>
        <s v="4.To Do &gt; S | BALLPARK - QA/UAT Support | 00000 - Functional Spec Documentation " u="1"/>
        <s v="0.Done &gt; Alpha Test | XS | 01094 - Alpha for Buyer - Security" u="1"/>
        <s v="0.Done &gt; Alpha Bug | M | 01145 - Document folder display issues" u="1"/>
        <s v="0.Done &gt; Frontend Development | M | 00889 - Update logic for User Profile to pull correct field." u="1"/>
        <s v="0.Done &gt; Alpha Test | 01591 - Alpha for Customer Data Sync is checking wrong address for validity" u="1"/>
        <s v="0.Done &gt; Feature Review | 01016 - Review of Update Releases data fields to allow for decimals " u="1"/>
        <s v="0.Done &gt; Feature Review | S | 02616 - Review of 323 (BDT) - Shipment Landing Pg/Shipments Missing" u="1"/>
        <s v="0.Done &gt; QA | M | 01778 - QA for Document Folder &amp; Files" u="1"/>
        <s v="0.Done &gt; Frontend Development | M | 01269 - Development for product description error" u="1"/>
        <s v="4.To Do &gt; S | BALLPARK - Alpha Test | 00000 - Sales Rep - only sees orgs based on access" u="1"/>
        <s v="0.Done &gt; QA | S | 02782 - QA for 375 (BDT) - Inventory Report - URL too long error " u="1"/>
        <s v="0.Done &gt; Feature Review | S | 02507 - Review of 331 (BDT) Time Zone Clarification" u="1"/>
        <s v="0.Done &gt; Sub-Task | S | 00386 - Connect dev to AD" u="1"/>
        <s v="0.Done &gt; Backend Development | M | 00649 - Implement mocking web service for SalesOrder API" u="1"/>
        <s v="0.Done &gt; Frontend Development | XS | 00419 - Change the color of visited links" u="1"/>
        <s v="0.Done &gt; QA | S | 01907 - QA for Formatting Error when Resizing" u="1"/>
        <s v="0.Done &gt; QA | S | 02662 - QA for 238 (BDT) - Item Level Report Preview is blank   " u="1"/>
        <s v="0.Done &gt; Feature Review | 01430 - Review of Update default Sort Order on Shipments Landing Page " u="1"/>
        <s v="4.To Do &gt; M | BALLPARK - Subtask | 00000 - System does a wrong transfer, after a sucessful first transfer." u="1"/>
        <s v="0.Done &gt; QA | S | 01132 - QA for Update Shipments data fields to allow for decimals " u="1"/>
        <s v="0.Done &gt; Alpha Test | S | 02350 - Alpha for View Details crowded on Desktop" u="1"/>
        <s v="0.Done &gt; Frontend Development | M | 01069 - Updates to Site Navigation" u="1"/>
        <s v="0.Done &gt; Alpha Bug | M | 02557 - Remove leading zeros after data display refactor" u="1"/>
        <s v="0.Done &gt; Feature Review | 00586 - Review of Make the user Jose Alberto as a site admin" u="1"/>
        <s v="0.Done &gt; Alpha Test | S | 02208 - Alpha for 269 (BDT) - Release page expanded card missing state zip country" u="1"/>
        <s v="0.Done &gt; Backend Development | M | 00430 - Create logic to support Shipment service" u="1"/>
        <s v="0.Done &gt; Alpha Test | 00754 - Alpha for Fix Gradle theme build " u="1"/>
        <s v="0.Done &gt; QA | S | 02750 - QA for JDBC Connection Exceptions in logs" u="1"/>
        <s v="0.Done &gt; QA | S | 02277 - QA for Pull Shipment Order Information from Delivery Service" u="1"/>
        <s v="0.Done &gt; Backend Development | S | 00534 - Release by Item - data model" u="1"/>
        <s v="0.Done &gt; Frontend Development | M | 00644 - Develop Edit Profile - change security tab" u="1"/>
        <s v="0.Done &gt; Frontend Development | XS | 01585 - Add links to landing pages from Dashboard" u="1"/>
        <s v="4.To Do &gt; XS | BALLPARK - QA/UAT Support | 00000 - Product values in different currencies" u="1"/>
        <s v="0.Done &gt; Frontend Development | M | 00705 - Develop Edit Profile - change my password and reminder query " u="1"/>
        <s v="0.Done &gt; QA | 01379 - QA for Report page- open and closed order report; parameters not expected" u="1"/>
        <s v="0.Done &gt; QA | 01330 - QA for The ... next to the Bemis Order number does not expand to show the full line" u="1"/>
        <s v="0.Cancelled &gt; Frontend Development | M | 01009 - Reorder Reports on the landing page" u="1"/>
        <s v="0.Done &gt; Backend Development | S | 00518 - Move CustomerProfile classes to customer module" u="1"/>
        <s v="0.Done &gt; QA | S | 02178 - QA for Duplicate Entry Exception for Orders" u="1"/>
        <s v="4.To Do &gt; S | BALLPARK - Subtask | 00000 - Apple and verify fix for CEMEX-15" u="1"/>
        <s v="0.Done &gt; Feature Review | 01594 - Review of Disabled User shows up in Members section on company profile page" u="1"/>
        <s v="0.Done &gt; Frontend Development | XS | 00472 - Investors &gt; Corporate Governance &gt; &quot;Management Team&quot; - Team names should be white" u="1"/>
        <s v="0.Done &gt; Frontend Development | S | 00550 - Forms &gt; Adjust layout" u="1"/>
        <s v="4.To Do &gt; Feature Review | S | 01807 - Review of Theme Dependency needs to be updated due to core changes" u="1"/>
        <s v="0.Done &gt; Backend Development | S | 00097 - Implement Date Filtering for Group Versions " u="1"/>
        <s v="0.Done &gt; Feature Review | S | 02938 - Review of Update Carrier list for portal " u="1"/>
        <s v="0.Done &gt; Feature Review | 00628 - Review of Make sure cemex.com redirects to www.cemex.com" u="1"/>
        <s v="0.Done &gt; Feature Review | S | 02843 - Review of Bemis User Agreement is not displaying on first time log in  " u="1"/>
        <s v="0.Done &gt; QA | 00358 - QA for Suppliers Overview" u="1"/>
        <s v="0.Done &gt; Alpha Test | M | 00708 - Alpha for Release expanded view" u="1"/>
        <s v="0.Done &gt; QA | 01498 - QA for Hide Edit options that Buyers do not have access to " u="1"/>
        <s v="0.Done &gt; Feature Review | S | 02610 - Review of 328 (BDT) - Shipment Landing page incorrect ship to address" u="1"/>
        <s v="0.Done &gt; Alpha Test | S | 02365 - Alpha for IBB Data Sync Performance " u="1"/>
        <s v="0.Done &gt; Frontend Development | XS | 00536 - Investors &gt; Overview - Calendar + Events - Must be possible to include future dates" u="1"/>
        <s v="0.Done &gt; Backend Development | L | 00683 - Add location to filter search results" u="1"/>
        <s v="0.Done &gt; Backend Development | M | 02408 - Update invoice logic to use invoiceDte instead of postingDte" u="1"/>
        <s v="0.Cancelled &gt; Frontend Development | S | 00061 - Get open ID Connect Token from server" u="1"/>
        <s v="0.Done &gt; Backend Development | S | 00668 - Add IBB Security Authentication to Customer WS" u="1"/>
        <s v="0.Done &gt; Feature Review | 01960 - Review of Update search criteria on Release Landing Page " u="1"/>
        <s v="0.Done &gt; Alpha Test | S | 02351 - Alpha for 262 (BDT) - Documents- Changing location filter as a parent " u="1"/>
        <s v="0.Done &gt; QA | S | 02565 - QA for 376 (BDT) - Open and Closed Order Status Report- update to parameters from order page card button" u="1"/>
        <s v="0.Done &gt; UX | M | 00451 - View/Edit User Profile - UX" u="1"/>
        <s v="0.Done &gt; Feature Review | S | 03149 - Review of Inventory Sync Timestamp issue" u="1"/>
        <s v="0.Done &gt; Frontend Development | M | 02354 - Development for - report preview and generate report issue- mobile devices" u="1"/>
        <s v="0.Done &gt; Alpha Test | 00934 - Alpha for Import Users and Groups from AD" u="1"/>
        <s v="0.Done &gt; Feature Review | S | 01014 - Review of Buyer - Reports Landing Page" u="1"/>
        <s v="0.Done &gt; QA | S | 02951 - QA for Consignment Inventory Whse Location/No Incorrect" u="1"/>
        <s v="0.Done &gt; Feature Review | 01833 - Review of Menu position does not remain closed when navigating from one page to another " u="1"/>
        <s v="0.Done &gt; QA | M | 00735 - QA for Shipment Search" u="1"/>
        <s v="0.Done &gt; Alpha Bug | M | 01036 - Bemis LARS not importing correctly" u="1"/>
        <s v="0.Done &gt; Tech Planning | M | 01566 - Tech Planning for new Sort Functionality for Orders" u="1"/>
        <s v="0.Done &gt; Alpha Test | S | 00078 - Alpha for Carousel with three images and timer" u="1"/>
        <s v="0.Done &gt; Feature Review | 00088 - Review of Carousel with three images and timer" u="1"/>
        <s v="0.Done &gt; Frontend Development | M | 00041 - Carousel with three images and timer" u="1"/>
        <s v="0.Done &gt; Frontend Development | S | 02833 - Remove user personal portlet from theme" u="1"/>
        <s v="0.Done &gt; Backend Development | S | 03095 - Fix Indexing to remove ghosts" u="1"/>
        <s v="0.Done &gt; Backend Development | M | 02470 - Development for wildcard search" u="1"/>
        <s v="0.Done &gt; Alpha Test | 00454 - Alpha for Homepage &gt; Change &quot;Media and Events&quot; section" u="1"/>
        <s v="0.Done &gt; QA | 00324 - QA for Products + Service &gt; Trading" u="1"/>
        <s v="0.Done &gt; Feature Planning | M | 00382 - Feature Planning - Reports Landing Page" u="1"/>
        <s v="0.Done &gt; QA | XS | 01171 - QA for Add content for Portal dashboard landing page" u="1"/>
        <s v="0.Done &gt; Backend Development | M | 02061 - Development for - Order Pg Sort Functionality" u="1"/>
        <s v="0.Done &gt; Feature Review | XS | 02125 - Review of 275 (BDT) - Order Pg Sort Functionality" u="1"/>
        <s v="0.Done &gt; QA | 00277 - QA for Debt Information" u="1"/>
        <s v="0.Done &gt; Alpha Test | S | 02809 - Alpha for Change password policy for external users" u="1"/>
        <s v="4.To Do &gt; S | BALLPARK - Feature Review | 00000 - Buyer expanded view of orders by PO" u="1"/>
        <s v="4.To Do &gt; S | BALLPARK - QA/UAT Support | 00000 - Buyer expanded view of orders by PO" u="1"/>
        <s v="0.Done &gt; Feature Review | S | 01825 - Review of User agreement - BNA" u="1"/>
        <s v="0.Done &gt; QA | M | 01823 - QA for Generate Open Order Status Report form the Orders Landing Page" u="1"/>
        <s v="0.Done &gt; Feature Review | S | 02269 - Review of 320 (BDT) - Shipment Pg Bemis Order#/Line# Incorrect" u="1"/>
        <s v="0.Done &gt; Frontend Development | XS | 00253 - Carousel for full story page" u="1"/>
        <s v="0.Done &gt; Feature Review | S | 00071 - Review of Wip validator service REST" u="1"/>
        <s v="0.Done &gt; Alpha Test | 01743 - Alpha for Release Header fields do not display correctly" u="1"/>
        <s v="0.Done &gt; Feature Review | 01389 - Review of Product Description displaying incorrectly" u="1"/>
        <s v="0.Done &gt; Backend Development | M | 00040 - Update subtask when parent update some fields" u="1"/>
        <s v="0.Done &gt; Feature Review | 01003 - Review of Update orders data fields to allow for decimals " u="1"/>
        <s v="0.Done &gt; Tech Planning | M | 00454 - Map IBB Order fields to Portal Order UI Fields" u="1"/>
        <s v="0.Done &gt; Feature Review | 01663 - Review of Create Page for CSRs to View Customer Locations " u="1"/>
        <s v="4.To Do &gt; L | BALLPARK - Development | 00000 - Check graphics record (to monitor order progress)" u="1"/>
        <s v="4.To Do &gt; S | BALLPARK - Planning | 00000 - Hide Pricing Fields for Logistics, Co-Packer, and Quality roles" u="1"/>
        <s v="0.Done &gt; Feature Review | 01403 - Review of Fix date range for From and To fields" u="1"/>
        <s v="0.Done &gt; Alpha Test | S | 03093 - Alpha for Apply Database configuration changes to improve resiliency" u="1"/>
        <s v="0.Done &gt; Alpha Test | 00842 - Alpha for When an order is deleted, the associated AssetEntries are not removed" u="1"/>
        <s v="0.Done &gt; QA | M | 00957 - QA for Passowrd Policy" u="1"/>
        <s v="4.To Do &gt; QA | 03066 - QA for Error on Report Definition Control Panel when editing " u="1"/>
        <s v="0.Done &gt; Backend Development | XS | 00563 - Move Report Portlet to SSRS Integration Web" u="1"/>
        <s v="0.Done &gt; Backend Development | M | 01645 - Refactor Order Sync/WS Classes for data refresh calls." u="1"/>
        <s v="0.Done &gt; Feature Review | S | 02790 - Review of 402 (BDT) - Data Sync process does not clear the &quot;lastErrorMessage&quot; col. when sync is successful" u="1"/>
        <s v="0.Done &gt; Backend Development | S | 00036 - Create mock service Enhanced Group API" u="1"/>
        <s v="4.To Do &gt; M | BALLPARK - Subtask | 00000 - Incorrect color used for the primary buttons." u="1"/>
        <s v="0.Cancelled &gt; Feature Review | 01726 - Review of Requirement changes for Reports" u="1"/>
        <s v="4.To Do &gt; M | BALLPARK - Subtask | 00000 - Manage Technical Debt" u="1"/>
        <s v="4.To Do &gt; M | BALLPARK - Development | 00000 - Dashboard - New indicators" u="1"/>
        <s v="0.Done &gt; QA | S | 02884 - QA for Add a test user to the deployment scripts" u="1"/>
        <s v="0.Done &gt; QA | S | 02975 - QA for Remove test users from deployment scripts" u="1"/>
        <s v="0.Done &gt; Alpha Test | S | 02473 - Alpha for 304(BDT) - 2FA has inconsistent behavior" u="1"/>
        <s v="0.Done &gt; Tech Planning | M | 02119 - Tech Planning for 2FA has inconsistent behavior" u="1"/>
        <s v="0.Done &gt; Feature Review | 00776 - Review of Orders -  Bemis Order # (line No) should be moved below Bemis ProductID" u="1"/>
        <s v="0.Done &gt; Alpha Test | 01365 - Alpha for SSRS integration config had wrong password for QA" u="1"/>
        <s v="4.To Do &gt; S | BALLPARK - Feature Review | 00000 - View Notifications" u="1"/>
        <s v="4.To Do &gt; S | BALLPARK - QA/UAT Support | 00000 - View Notifications" u="1"/>
      </sharedItems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veloper" refreshedDate="42892.56250428241" createdVersion="6" refreshedVersion="6" minRefreshableVersion="3" recordCount="10003">
  <cacheSource type="worksheet">
    <worksheetSource ref="A1:R1048576" sheet="GanttBase"/>
  </cacheSource>
  <cacheFields count="18">
    <cacheField name="Release" numFmtId="0">
      <sharedItems containsNonDate="0" containsBlank="1" count="23">
        <m/>
        <s v="Sprint 4" u="1"/>
        <s v="Release 7" u="1"/>
        <s v="Release 1 QA" u="1"/>
        <s v="Release 4 QA" u="1"/>
        <s v="Release 3" u="1"/>
        <s v="Z . No Release Set" u="1"/>
        <s v="1-POC" u="1"/>
        <s v="Release 6" u="1"/>
        <s v="Sprint 7" u="1"/>
        <s v="Release 9" u="1"/>
        <s v="2-Discovery" u="1"/>
        <s v="Release 3 QA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57">
        <m/>
        <s v=" 00151 - Management Team" u="1"/>
        <s v=" | 00005 - System Architecture" u="1"/>
        <s v=" 00002 - User Activity Tracking" u="1"/>
        <s v=" 00054 - About Us" u="1"/>
        <s v="00069 - UI &amp; Theme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00005 - System Architecture" u="1"/>
        <s v="00004 - Google LMS Integration" u="1"/>
        <s v=" 00444 - CSR - Customer and User Profile" u="1"/>
        <s v=" 00001 - Enhanced Group Functionality (Site)" u="1"/>
        <s v=" 00032 - Content Workflow" u="1"/>
        <s v=" 00443 - Buyer views Customer and User Profiles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 00055 - Products + Service" u="1"/>
        <s v=" 00531 - System Architecture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00003 - OpenID Connect SSO Support 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00001 - Enhanced Group Functionality (Site)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NonDate="0" containsBlank="1" count="400"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00070 - Create Theme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Task |  00956 - Creation of 3 Queries" u="1"/>
        <s v="Task |  00670 - Automated tests for Sprint 4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00023 - Add SCORM support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Feature | 00056 - Implement Celsus sync job to index Liferay Sites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Feature | 00099 - Add sorting capability to Site REST API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Task | 00020 - Create Google Local Environment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Feature | 00007 - Add expiration date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Bug |  00854 - Orders Page - Quantity Fields Show 0 Value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Feature | 00022 - Add support for OpenID Connect Single Sign-on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NonDate="0" containsBlank="1" count="927">
        <m/>
        <s v="Frontend Development | S 00070 - Fix menu when on mobile mode" u="1"/>
        <s v="BALLPARK - Feature Review | S 00000 - Page Fix for Careers page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QA | S 01280 - QA for  Icons do not display properly on the Global Search Results Page" u="1"/>
        <s v="BALLPARK - Feature Review | S 00000 - On-Hand Inventory View for a specific item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QA | S 01506 - QA for Padding issues with left nav menu" u="1"/>
        <s v="Sub-Task | M 00058 - Meetings with client" u="1"/>
        <s v="Backend Development | M 01427 - Update 'View Details' display logic" u="1"/>
        <s v="Sub-Task |  00731 - Strings literals should be placed on the left side when checking for equalit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Alpha Test | S 00028 - Alpha for Webcontent - Investors to Key Statistics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QA | S 01504 - QA for Bemis Logo displayed on Bemis' QA is incorrect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BALLPARK - Developer Support | XS 00000 - Batch details in on-hand inventor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QA | S 02642 - QA for 387 (BDT) - Missing any Shipments for Premium Waters" u="1"/>
        <s v="Sub-Task |  00932 - Keep the auditing dates for historical data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ckend Development | S 00031 - Backport OpenId Connect implementation to DXP" u="1"/>
        <s v="Sub-Task |  00599 - Add Country Document Expiration Dates to Notification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Tech Planning | XS 00000 - Footer" u="1"/>
        <s v="Sub-Task |  00586 - Front-end part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Sub-Task |  00721 - Define and show custom exceptions instead of the generic ones.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Tech Planning | S 00011 - Status - Tech Planning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Feature Review | S 01600 - Review of Buyer - Security" u="1"/>
        <s v="QA | S 01618 - QA for Wording on Dynamic Reports preview page needs to be changed to improve usability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QA | S 00964 - QA for Remove Top Bar for External User" u="1"/>
        <s v="BALLPARK - UX | S 00000 - Co-Packer - Role by Ship To" u="1"/>
        <s v="QA | S 02915 - QA for Upgrade liferay bundle to DE fix-pack 13" u="1"/>
        <s v="QA | S 00097 - QA for Asset publisher - Simple version" u="1"/>
        <s v="Frontend Development | M 01698 - Order Customer location list alphabetically by parent name 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Sub-Task |  00844 - WSDL" u="1"/>
        <s v="Sub-Task |  00038 - Criar Job no Jenkins para Deploy" u="1"/>
        <s v="Sub-Task | M 00302 - Adjust order of stock exchanges" u="1"/>
        <s v="BALLPARK - Alpha Test | S 00000 - User friendly error messaging for CSR and Buyers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2.To Review" u="1"/>
        <s v="5.Open" u="1"/>
        <e v="#N/A" u="1"/>
        <s v="3.Doing" u="1"/>
        <s v="1.Review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Developer" u="1"/>
        <s v="Coach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8">
        <m/>
        <s v="Developer1" u="1"/>
        <s v="Coach1" u="1"/>
        <s v="Developer2" u="1"/>
        <s v="Tech Lead1" u="1"/>
        <s v="Developer3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eveloper" refreshedDate="42892.562506828704" createdVersion="6" refreshedVersion="6" minRefreshableVersion="3" recordCount="30">
  <cacheSource type="worksheet">
    <worksheetSource name="IssueTypeVsRoleMapping"/>
  </cacheSource>
  <cacheFields count="9">
    <cacheField name="Project" numFmtId="0">
      <sharedItems count="3">
        <s v="PROJECT - Google LMS"/>
        <s v="PROJECT - Cemex Web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Developer"/>
        <s v="Tech Lead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65"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4"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3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">
  <r>
    <x v="0"/>
    <x v="0"/>
    <x v="0"/>
    <x v="0"/>
    <n v="1"/>
    <n v="1"/>
    <n v="0"/>
    <n v="0"/>
    <e v="#DIV/0!"/>
  </r>
  <r>
    <x v="0"/>
    <x v="0"/>
    <x v="1"/>
    <x v="0"/>
    <n v="0.2"/>
    <n v="1"/>
    <n v="0"/>
    <n v="0"/>
    <e v="#DIV/0!"/>
  </r>
  <r>
    <x v="0"/>
    <x v="0"/>
    <x v="1"/>
    <x v="1"/>
    <n v="0.8"/>
    <n v="1"/>
    <n v="0"/>
    <n v="0"/>
    <e v="#DIV/0!"/>
  </r>
  <r>
    <x v="0"/>
    <x v="0"/>
    <x v="2"/>
    <x v="0"/>
    <n v="0.7"/>
    <n v="1"/>
    <n v="0"/>
    <n v="0"/>
    <e v="#DIV/0!"/>
  </r>
  <r>
    <x v="0"/>
    <x v="0"/>
    <x v="2"/>
    <x v="1"/>
    <n v="0.3"/>
    <n v="1"/>
    <n v="0"/>
    <n v="0"/>
    <e v="#DIV/0!"/>
  </r>
  <r>
    <x v="0"/>
    <x v="0"/>
    <x v="3"/>
    <x v="0"/>
    <n v="0.7"/>
    <n v="1"/>
    <n v="0"/>
    <n v="0"/>
    <e v="#DIV/0!"/>
  </r>
  <r>
    <x v="0"/>
    <x v="0"/>
    <x v="3"/>
    <x v="1"/>
    <n v="0.3"/>
    <n v="1"/>
    <n v="0"/>
    <n v="0"/>
    <e v="#DIV/0!"/>
  </r>
  <r>
    <x v="0"/>
    <x v="0"/>
    <x v="4"/>
    <x v="1"/>
    <n v="1"/>
    <n v="1"/>
    <n v="0"/>
    <n v="0"/>
    <e v="#DIV/0!"/>
  </r>
  <r>
    <x v="0"/>
    <x v="0"/>
    <x v="5"/>
    <x v="0"/>
    <n v="0.3"/>
    <n v="1"/>
    <n v="0"/>
    <n v="0"/>
    <e v="#DIV/0!"/>
  </r>
  <r>
    <x v="0"/>
    <x v="0"/>
    <x v="5"/>
    <x v="1"/>
    <n v="0.7"/>
    <n v="1"/>
    <n v="0"/>
    <n v="0"/>
    <e v="#DIV/0!"/>
  </r>
  <r>
    <x v="0"/>
    <x v="0"/>
    <x v="6"/>
    <x v="0"/>
    <n v="0.7"/>
    <n v="1"/>
    <n v="0"/>
    <n v="0"/>
    <e v="#DIV/0!"/>
  </r>
  <r>
    <x v="0"/>
    <x v="0"/>
    <x v="6"/>
    <x v="1"/>
    <n v="0.3"/>
    <n v="1"/>
    <n v="0"/>
    <n v="0"/>
    <e v="#DIV/0!"/>
  </r>
  <r>
    <x v="0"/>
    <x v="0"/>
    <x v="7"/>
    <x v="0"/>
    <n v="1"/>
    <n v="1"/>
    <n v="0"/>
    <n v="0"/>
    <e v="#DIV/0!"/>
  </r>
  <r>
    <x v="0"/>
    <x v="1"/>
    <x v="8"/>
    <x v="0"/>
    <n v="1"/>
    <n v="1"/>
    <n v="0"/>
    <n v="0"/>
    <e v="#DIV/0!"/>
  </r>
  <r>
    <x v="0"/>
    <x v="1"/>
    <x v="9"/>
    <x v="0"/>
    <n v="1"/>
    <n v="1"/>
    <n v="0"/>
    <n v="0"/>
    <e v="#DIV/0!"/>
  </r>
  <r>
    <x v="0"/>
    <x v="1"/>
    <x v="10"/>
    <x v="1"/>
    <n v="0.3"/>
    <n v="1"/>
    <n v="0"/>
    <n v="0"/>
    <e v="#DIV/0!"/>
  </r>
  <r>
    <x v="0"/>
    <x v="1"/>
    <x v="10"/>
    <x v="0"/>
    <n v="0.7"/>
    <n v="1"/>
    <n v="0"/>
    <n v="0"/>
    <e v="#DIV/0!"/>
  </r>
  <r>
    <x v="0"/>
    <x v="1"/>
    <x v="11"/>
    <x v="1"/>
    <n v="0.3"/>
    <n v="1"/>
    <n v="0"/>
    <n v="0"/>
    <e v="#DIV/0!"/>
  </r>
  <r>
    <x v="0"/>
    <x v="1"/>
    <x v="11"/>
    <x v="0"/>
    <n v="0.7"/>
    <n v="1"/>
    <n v="0"/>
    <n v="0"/>
    <e v="#DIV/0!"/>
  </r>
  <r>
    <x v="0"/>
    <x v="1"/>
    <x v="12"/>
    <x v="1"/>
    <n v="1"/>
    <n v="1"/>
    <n v="0"/>
    <n v="0"/>
    <e v="#DIV/0!"/>
  </r>
  <r>
    <x v="0"/>
    <x v="1"/>
    <x v="13"/>
    <x v="0"/>
    <n v="1"/>
    <n v="1"/>
    <n v="0"/>
    <n v="0"/>
    <e v="#DIV/0!"/>
  </r>
  <r>
    <x v="0"/>
    <x v="1"/>
    <x v="14"/>
    <x v="1"/>
    <n v="0.4"/>
    <n v="1"/>
    <n v="0"/>
    <n v="0"/>
    <e v="#DIV/0!"/>
  </r>
  <r>
    <x v="0"/>
    <x v="1"/>
    <x v="14"/>
    <x v="0"/>
    <n v="0.6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6"/>
    <x v="0"/>
    <n v="0.7"/>
    <n v="1"/>
    <n v="0"/>
    <n v="0"/>
    <e v="#DIV/0!"/>
  </r>
  <r>
    <x v="0"/>
    <x v="1"/>
    <x v="16"/>
    <x v="1"/>
    <n v="0.3"/>
    <n v="1"/>
    <n v="0"/>
    <n v="0"/>
    <e v="#DIV/0!"/>
  </r>
  <r>
    <x v="0"/>
    <x v="1"/>
    <x v="17"/>
    <x v="1"/>
    <n v="0.4"/>
    <n v="1"/>
    <n v="0"/>
    <n v="0"/>
    <e v="#DIV/0!"/>
  </r>
  <r>
    <x v="0"/>
    <x v="1"/>
    <x v="17"/>
    <x v="0"/>
    <n v="0.6"/>
    <n v="1"/>
    <n v="0"/>
    <n v="0"/>
    <e v="#DIV/0!"/>
  </r>
  <r>
    <x v="0"/>
    <x v="1"/>
    <x v="18"/>
    <x v="0"/>
    <n v="1"/>
    <n v="1"/>
    <n v="0"/>
    <n v="0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364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C7" firstHeaderRow="1" firstDataRow="2" firstDataCol="1" rowPageCount="2" colPageCount="1"/>
  <pivotFields count="50">
    <pivotField axis="axisPage" showAll="0">
      <items count="19">
        <item m="1" x="8"/>
        <item x="0"/>
        <item m="1" x="2"/>
        <item m="1" x="15"/>
        <item m="1" x="13"/>
        <item m="1" x="14"/>
        <item m="1" x="6"/>
        <item m="1" x="16"/>
        <item m="1" x="17"/>
        <item m="1" x="3"/>
        <item m="1" x="12"/>
        <item m="1" x="4"/>
        <item m="1" x="7"/>
        <item m="1" x="5"/>
        <item m="1" x="10"/>
        <item m="1" x="9"/>
        <item m="1" x="1"/>
        <item m="1" x="11"/>
        <item t="default"/>
      </items>
    </pivotField>
    <pivotField showAll="0"/>
    <pivotField showAll="0"/>
    <pivotField showAll="0"/>
    <pivotField showAll="0"/>
    <pivotField axis="axisRow" showAll="0">
      <items count="170">
        <item sd="0" m="1" x="24"/>
        <item sd="0" m="1" x="162"/>
        <item m="1" x="147"/>
        <item sd="0" m="1" x="141"/>
        <item sd="0" m="1" x="127"/>
        <item sd="0" m="1" x="86"/>
        <item sd="0" m="1" x="71"/>
        <item sd="0" x="0"/>
        <item sd="0" m="1" x="51"/>
        <item sd="0" m="1" x="131"/>
        <item m="1" x="93"/>
        <item m="1" x="130"/>
        <item m="1" x="36"/>
        <item m="1" x="57"/>
        <item m="1" x="49"/>
        <item m="1" x="100"/>
        <item m="1" x="122"/>
        <item m="1" x="66"/>
        <item m="1" x="73"/>
        <item m="1" x="78"/>
        <item m="1" x="42"/>
        <item m="1" x="39"/>
        <item m="1" x="156"/>
        <item m="1" x="26"/>
        <item m="1" x="116"/>
        <item m="1" x="109"/>
        <item m="1" x="81"/>
        <item m="1" x="25"/>
        <item m="1" x="124"/>
        <item m="1" x="58"/>
        <item m="1" x="117"/>
        <item m="1" x="1"/>
        <item m="1" x="108"/>
        <item m="1" x="56"/>
        <item m="1" x="33"/>
        <item m="1" x="140"/>
        <item m="1" x="90"/>
        <item m="1" x="163"/>
        <item m="1" x="121"/>
        <item m="1" x="126"/>
        <item m="1" x="120"/>
        <item m="1" x="85"/>
        <item m="1" x="143"/>
        <item m="1" x="11"/>
        <item m="1" x="76"/>
        <item m="1" x="161"/>
        <item m="1" x="80"/>
        <item m="1" x="2"/>
        <item m="1" x="28"/>
        <item m="1" x="137"/>
        <item m="1" x="10"/>
        <item m="1" x="95"/>
        <item m="1" x="118"/>
        <item m="1" x="166"/>
        <item m="1" x="110"/>
        <item m="1" x="88"/>
        <item m="1" x="75"/>
        <item m="1" x="157"/>
        <item m="1" x="144"/>
        <item m="1" x="53"/>
        <item m="1" x="77"/>
        <item m="1" x="64"/>
        <item m="1" x="151"/>
        <item m="1" x="50"/>
        <item m="1" x="21"/>
        <item m="1" x="98"/>
        <item m="1" x="18"/>
        <item m="1" x="91"/>
        <item m="1" x="43"/>
        <item m="1" x="34"/>
        <item m="1" x="7"/>
        <item m="1" x="38"/>
        <item m="1" x="135"/>
        <item m="1" x="149"/>
        <item m="1" x="14"/>
        <item m="1" x="19"/>
        <item m="1" x="68"/>
        <item m="1" x="16"/>
        <item m="1" x="35"/>
        <item m="1" x="139"/>
        <item m="1" x="150"/>
        <item m="1" x="23"/>
        <item m="1" x="154"/>
        <item m="1" x="30"/>
        <item m="1" x="72"/>
        <item m="1" x="165"/>
        <item m="1" x="6"/>
        <item m="1" x="89"/>
        <item m="1" x="59"/>
        <item m="1" x="61"/>
        <item m="1" x="138"/>
        <item m="1" x="119"/>
        <item m="1" x="111"/>
        <item m="1" x="96"/>
        <item m="1" x="92"/>
        <item m="1" x="9"/>
        <item m="1" x="8"/>
        <item m="1" x="84"/>
        <item m="1" x="52"/>
        <item m="1" x="106"/>
        <item m="1" x="17"/>
        <item m="1" x="70"/>
        <item m="1" x="160"/>
        <item m="1" x="46"/>
        <item m="1" x="82"/>
        <item m="1" x="20"/>
        <item m="1" x="167"/>
        <item m="1" x="105"/>
        <item m="1" x="69"/>
        <item m="1" x="123"/>
        <item m="1" x="103"/>
        <item m="1" x="63"/>
        <item m="1" x="133"/>
        <item m="1" x="31"/>
        <item m="1" x="97"/>
        <item m="1" x="60"/>
        <item m="1" x="99"/>
        <item m="1" x="152"/>
        <item m="1" x="155"/>
        <item m="1" x="74"/>
        <item m="1" x="40"/>
        <item m="1" x="134"/>
        <item m="1" x="115"/>
        <item m="1" x="13"/>
        <item m="1" x="112"/>
        <item m="1" x="136"/>
        <item m="1" x="148"/>
        <item m="1" x="168"/>
        <item m="1" x="62"/>
        <item m="1" x="67"/>
        <item m="1" x="55"/>
        <item m="1" x="145"/>
        <item m="1" x="45"/>
        <item m="1" x="22"/>
        <item m="1" x="113"/>
        <item m="1" x="114"/>
        <item m="1" x="37"/>
        <item m="1" x="142"/>
        <item m="1" x="129"/>
        <item m="1" x="146"/>
        <item m="1" x="47"/>
        <item m="1" x="87"/>
        <item m="1" x="4"/>
        <item m="1" x="65"/>
        <item m="1" x="29"/>
        <item m="1" x="15"/>
        <item m="1" x="164"/>
        <item m="1" x="3"/>
        <item m="1" x="5"/>
        <item m="1" x="79"/>
        <item m="1" x="158"/>
        <item m="1" x="107"/>
        <item sd="0" m="1" x="128"/>
        <item sd="0" m="1" x="54"/>
        <item sd="0" m="1" x="159"/>
        <item sd="0" m="1" x="104"/>
        <item sd="0" m="1" x="48"/>
        <item sd="0" m="1" x="44"/>
        <item sd="0" m="1" x="12"/>
        <item sd="0" m="1" x="102"/>
        <item m="1" x="32"/>
        <item m="1" x="94"/>
        <item m="1" x="132"/>
        <item m="1" x="101"/>
        <item m="1" x="125"/>
        <item m="1" x="27"/>
        <item m="1" x="153"/>
        <item m="1" x="41"/>
        <item m="1" x="8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611">
        <item m="1" x="407"/>
        <item m="1" x="2248"/>
        <item m="1" x="2335"/>
        <item m="1" x="1783"/>
        <item sd="0" m="1" x="1507"/>
        <item sd="0" m="1" x="535"/>
        <item sd="0" m="1" x="759"/>
        <item m="1" x="2606"/>
        <item m="1" x="2114"/>
        <item sd="0" m="1" x="817"/>
        <item sd="0" m="1" x="1473"/>
        <item sd="0" m="1" x="2293"/>
        <item sd="0" m="1" x="1672"/>
        <item sd="0" m="1" x="807"/>
        <item sd="0" m="1" x="848"/>
        <item sd="0" m="1" x="1984"/>
        <item sd="0" m="1" x="941"/>
        <item m="1" x="1219"/>
        <item sd="0" m="1" x="1040"/>
        <item x="0"/>
        <item sd="0" m="1" x="1915"/>
        <item m="1" x="91"/>
        <item sd="0" m="1" x="1377"/>
        <item m="1" x="2290"/>
        <item m="1" x="326"/>
        <item m="1" x="2277"/>
        <item sd="0" m="1" x="1464"/>
        <item sd="0" m="1" x="1502"/>
        <item sd="0" m="1" x="2098"/>
        <item sd="0" m="1" x="2033"/>
        <item m="1" x="1459"/>
        <item sd="0" m="1" x="357"/>
        <item sd="0" m="1" x="2420"/>
        <item m="1" x="2563"/>
        <item m="1" x="117"/>
        <item sd="0" m="1" x="1673"/>
        <item m="1" x="1855"/>
        <item m="1" x="1186"/>
        <item m="1" x="717"/>
        <item m="1" x="888"/>
        <item m="1" x="1147"/>
        <item m="1" x="1085"/>
        <item m="1" x="293"/>
        <item m="1" x="1142"/>
        <item m="1" x="45"/>
        <item m="1" x="716"/>
        <item m="1" x="1384"/>
        <item m="1" x="2366"/>
        <item m="1" x="1812"/>
        <item m="1" x="354"/>
        <item m="1" x="1835"/>
        <item m="1" x="2061"/>
        <item m="1" x="1245"/>
        <item m="1" x="1264"/>
        <item m="1" x="1428"/>
        <item m="1" x="2236"/>
        <item m="1" x="390"/>
        <item m="1" x="1928"/>
        <item m="1" x="1527"/>
        <item m="1" x="887"/>
        <item m="1" x="594"/>
        <item m="1" x="1420"/>
        <item m="1" x="2519"/>
        <item m="1" x="1515"/>
        <item m="1" x="1958"/>
        <item m="1" x="1255"/>
        <item m="1" x="2050"/>
        <item m="1" x="347"/>
        <item m="1" x="2531"/>
        <item m="1" x="2106"/>
        <item m="1" x="1468"/>
        <item m="1" x="1268"/>
        <item m="1" x="1478"/>
        <item m="1" x="1093"/>
        <item m="1" x="961"/>
        <item m="1" x="1077"/>
        <item m="1" x="2542"/>
        <item m="1" x="953"/>
        <item m="1" x="2262"/>
        <item m="1" x="1292"/>
        <item m="1" x="2197"/>
        <item m="1" x="2422"/>
        <item m="1" x="2527"/>
        <item m="1" x="2423"/>
        <item m="1" x="726"/>
        <item m="1" x="1222"/>
        <item m="1" x="484"/>
        <item m="1" x="2489"/>
        <item m="1" x="237"/>
        <item m="1" x="462"/>
        <item m="1" x="2385"/>
        <item m="1" x="1508"/>
        <item m="1" x="1738"/>
        <item m="1" x="1977"/>
        <item m="1" x="799"/>
        <item m="1" x="1737"/>
        <item m="1" x="1187"/>
        <item m="1" x="2192"/>
        <item m="1" x="2232"/>
        <item m="1" x="276"/>
        <item m="1" x="582"/>
        <item m="1" x="1368"/>
        <item m="1" x="309"/>
        <item m="1" x="1449"/>
        <item m="1" x="1483"/>
        <item m="1" x="2585"/>
        <item m="1" x="1881"/>
        <item m="1" x="2471"/>
        <item m="1" x="1907"/>
        <item m="1" x="2011"/>
        <item m="1" x="1810"/>
        <item m="1" x="133"/>
        <item m="1" x="1164"/>
        <item m="1" x="1105"/>
        <item m="1" x="1742"/>
        <item m="1" x="158"/>
        <item m="1" x="866"/>
        <item m="1" x="2310"/>
        <item m="1" x="662"/>
        <item m="1" x="1323"/>
        <item m="1" x="266"/>
        <item m="1" x="940"/>
        <item m="1" x="523"/>
        <item m="1" x="426"/>
        <item m="1" x="620"/>
        <item m="1" x="269"/>
        <item m="1" x="1686"/>
        <item m="1" x="1173"/>
        <item m="1" x="1909"/>
        <item m="1" x="694"/>
        <item m="1" x="120"/>
        <item m="1" x="1317"/>
        <item m="1" x="1961"/>
        <item m="1" x="2260"/>
        <item m="1" x="1680"/>
        <item m="1" x="1880"/>
        <item m="1" x="930"/>
        <item m="1" x="1980"/>
        <item m="1" x="2541"/>
        <item m="1" x="1548"/>
        <item m="1" x="1941"/>
        <item m="1" x="164"/>
        <item m="1" x="789"/>
        <item m="1" x="2118"/>
        <item m="1" x="984"/>
        <item m="1" x="2029"/>
        <item m="1" x="1747"/>
        <item m="1" x="2071"/>
        <item m="1" x="1386"/>
        <item m="1" x="1620"/>
        <item m="1" x="1834"/>
        <item m="1" x="634"/>
        <item m="1" x="2080"/>
        <item m="1" x="1939"/>
        <item m="1" x="814"/>
        <item m="1" x="1908"/>
        <item m="1" x="763"/>
        <item m="1" x="1229"/>
        <item m="1" x="1898"/>
        <item m="1" x="2042"/>
        <item m="1" x="2336"/>
        <item m="1" x="2382"/>
        <item m="1" x="1618"/>
        <item m="1" x="1871"/>
        <item m="1" x="764"/>
        <item m="1" x="1026"/>
        <item m="1" x="2403"/>
        <item m="1" x="688"/>
        <item m="1" x="2131"/>
        <item m="1" x="360"/>
        <item m="1" x="1304"/>
        <item m="1" x="2322"/>
        <item m="1" x="2227"/>
        <item m="1" x="2318"/>
        <item m="1" x="2451"/>
        <item m="1" x="1294"/>
        <item m="1" x="2129"/>
        <item m="1" x="1311"/>
        <item m="1" x="121"/>
        <item m="1" x="1128"/>
        <item m="1" x="2308"/>
        <item m="1" x="2288"/>
        <item m="1" x="265"/>
        <item m="1" x="2307"/>
        <item m="1" x="2348"/>
        <item m="1" x="2066"/>
        <item m="1" x="2120"/>
        <item m="1" x="2513"/>
        <item m="1" x="314"/>
        <item m="1" x="1354"/>
        <item m="1" x="1139"/>
        <item m="1" x="1092"/>
        <item m="1" x="132"/>
        <item m="1" x="1609"/>
        <item m="1" x="1300"/>
        <item m="1" x="1727"/>
        <item m="1" x="23"/>
        <item m="1" x="475"/>
        <item m="1" x="2296"/>
        <item m="1" x="1637"/>
        <item m="1" x="2138"/>
        <item m="1" x="2021"/>
        <item m="1" x="44"/>
        <item m="1" x="2149"/>
        <item m="1" x="2062"/>
        <item m="1" x="2562"/>
        <item m="1" x="706"/>
        <item m="1" x="583"/>
        <item m="1" x="1523"/>
        <item m="1" x="1241"/>
        <item m="1" x="1475"/>
        <item m="1" x="230"/>
        <item m="1" x="563"/>
        <item m="1" x="1286"/>
        <item m="1" x="1244"/>
        <item m="1" x="1829"/>
        <item m="1" x="141"/>
        <item m="1" x="567"/>
        <item m="1" x="345"/>
        <item m="1" x="1331"/>
        <item m="1" x="359"/>
        <item m="1" x="127"/>
        <item m="1" x="748"/>
        <item m="1" x="22"/>
        <item m="1" x="1447"/>
        <item m="1" x="2265"/>
        <item m="1" x="850"/>
        <item m="1" x="927"/>
        <item m="1" x="2375"/>
        <item m="1" x="2582"/>
        <item m="1" x="2220"/>
        <item m="1" x="116"/>
        <item m="1" x="1167"/>
        <item m="1" x="879"/>
        <item m="1" x="450"/>
        <item m="1" x="1223"/>
        <item m="1" x="1210"/>
        <item m="1" x="1710"/>
        <item m="1" x="2560"/>
        <item m="1" x="766"/>
        <item m="1" x="910"/>
        <item m="1" x="2455"/>
        <item m="1" x="599"/>
        <item m="1" x="2193"/>
        <item m="1" x="2356"/>
        <item m="1" x="1781"/>
        <item m="1" x="815"/>
        <item m="1" x="1182"/>
        <item m="1" x="1525"/>
        <item m="1" x="601"/>
        <item m="1" x="463"/>
        <item m="1" x="2036"/>
        <item m="1" x="508"/>
        <item m="1" x="2242"/>
        <item m="1" x="2536"/>
        <item m="1" x="1938"/>
        <item m="1" x="2477"/>
        <item m="1" x="2390"/>
        <item m="1" x="781"/>
        <item m="1" x="1031"/>
        <item m="1" x="2074"/>
        <item m="1" x="2239"/>
        <item m="1" x="616"/>
        <item m="1" x="478"/>
        <item m="1" x="413"/>
        <item m="1" x="2040"/>
        <item m="1" x="1887"/>
        <item m="1" x="1402"/>
        <item m="1" x="1280"/>
        <item m="1" x="2085"/>
        <item m="1" x="422"/>
        <item m="1" x="2377"/>
        <item m="1" x="409"/>
        <item m="1" x="369"/>
        <item m="1" x="604"/>
        <item m="1" x="40"/>
        <item m="1" x="924"/>
        <item m="1" x="544"/>
        <item m="1" x="2007"/>
        <item m="1" x="1838"/>
        <item m="1" x="459"/>
        <item m="1" x="211"/>
        <item m="1" x="663"/>
        <item m="1" x="1107"/>
        <item m="1" x="1599"/>
        <item m="1" x="1471"/>
        <item m="1" x="525"/>
        <item m="1" x="49"/>
        <item m="1" x="2514"/>
        <item m="1" x="1357"/>
        <item m="1" x="2150"/>
        <item m="1" x="876"/>
        <item m="1" x="672"/>
        <item m="1" x="686"/>
        <item m="1" x="948"/>
        <item m="1" x="1849"/>
        <item m="1" x="1711"/>
        <item m="1" x="123"/>
        <item m="1" x="1369"/>
        <item m="1" x="1735"/>
        <item m="1" x="1876"/>
        <item m="1" x="944"/>
        <item m="1" x="600"/>
        <item m="1" x="1381"/>
        <item m="1" x="2056"/>
        <item m="1" x="33"/>
        <item m="1" x="2320"/>
        <item m="1" x="1893"/>
        <item m="1" x="454"/>
        <item m="1" x="660"/>
        <item m="1" x="1232"/>
        <item m="1" x="584"/>
        <item m="1" x="2254"/>
        <item m="1" x="2404"/>
        <item m="1" x="1873"/>
        <item m="1" x="1397"/>
        <item m="1" x="2115"/>
        <item m="1" x="1204"/>
        <item m="1" x="1542"/>
        <item m="1" x="1443"/>
        <item m="1" x="1160"/>
        <item m="1" x="1098"/>
        <item m="1" x="967"/>
        <item m="1" x="1678"/>
        <item m="1" x="2215"/>
        <item m="1" x="598"/>
        <item m="1" x="936"/>
        <item m="1" x="1877"/>
        <item m="1" x="2443"/>
        <item m="1" x="1717"/>
        <item m="1" x="1362"/>
        <item m="1" x="2256"/>
        <item m="1" x="2384"/>
        <item m="1" x="111"/>
        <item m="1" x="2376"/>
        <item m="1" x="2453"/>
        <item m="1" x="1897"/>
        <item m="1" x="328"/>
        <item m="1" x="739"/>
        <item m="1" x="2116"/>
        <item m="1" x="2244"/>
        <item m="1" x="1818"/>
        <item m="1" x="2015"/>
        <item m="1" x="977"/>
        <item m="1" x="2332"/>
        <item m="1" x="2171"/>
        <item m="1" x="823"/>
        <item m="1" x="77"/>
        <item m="1" x="1773"/>
        <item m="1" x="1891"/>
        <item m="1" x="1430"/>
        <item m="1" x="2299"/>
        <item m="1" x="1125"/>
        <item m="1" x="2151"/>
        <item m="1" x="129"/>
        <item m="1" x="561"/>
        <item m="1" x="2158"/>
        <item m="1" x="2524"/>
        <item m="1" x="1131"/>
        <item m="1" x="1437"/>
        <item m="1" x="2313"/>
        <item m="1" x="878"/>
        <item m="1" x="1166"/>
        <item m="1" x="419"/>
        <item m="1" x="351"/>
        <item m="1" x="1860"/>
        <item m="1" x="946"/>
        <item m="1" x="2580"/>
        <item m="1" x="470"/>
        <item m="1" x="793"/>
        <item m="1" x="1373"/>
        <item sd="0" m="1" x="1751"/>
        <item m="1" x="85"/>
        <item m="1" x="310"/>
        <item m="1" x="494"/>
        <item m="1" x="2048"/>
        <item m="1" x="1886"/>
        <item m="1" x="1398"/>
        <item m="1" x="1096"/>
        <item m="1" x="1777"/>
        <item m="1" x="2570"/>
        <item m="1" x="1651"/>
        <item m="1" x="1036"/>
        <item m="1" x="1957"/>
        <item m="1" x="1375"/>
        <item m="1" x="896"/>
        <item m="1" x="624"/>
        <item m="1" x="1412"/>
        <item m="1" x="2504"/>
        <item m="1" x="1768"/>
        <item m="1" x="1435"/>
        <item m="1" x="877"/>
        <item m="1" x="1692"/>
        <item m="1" x="2344"/>
        <item m="1" x="1298"/>
        <item m="1" x="1484"/>
        <item m="1" x="1589"/>
        <item m="1" x="2081"/>
        <item m="1" x="1"/>
        <item m="1" x="639"/>
        <item m="1" x="1505"/>
        <item m="1" x="282"/>
        <item m="1" x="597"/>
        <item m="1" x="48"/>
        <item m="1" x="1451"/>
        <item m="1" x="1207"/>
        <item m="1" x="963"/>
        <item m="1" x="1519"/>
        <item m="1" x="532"/>
        <item m="1" x="522"/>
        <item m="1" x="219"/>
        <item m="1" x="1677"/>
        <item m="1" x="709"/>
        <item m="1" x="114"/>
        <item m="1" x="2022"/>
        <item m="1" x="348"/>
        <item m="1" x="1930"/>
        <item m="1" x="1410"/>
        <item m="1" x="1002"/>
        <item m="1" x="741"/>
        <item m="1" x="1816"/>
        <item m="1" x="2269"/>
        <item m="1" x="368"/>
        <item m="1" x="2295"/>
        <item m="1" x="2190"/>
        <item m="1" x="1480"/>
        <item m="1" x="1786"/>
        <item m="1" x="2241"/>
        <item m="1" x="1966"/>
        <item m="1" x="1914"/>
        <item m="1" x="1314"/>
        <item m="1" x="1058"/>
        <item m="1" x="54"/>
        <item m="1" x="1205"/>
        <item m="1" x="336"/>
        <item m="1" x="1878"/>
        <item m="1" x="1290"/>
        <item m="1" x="1533"/>
        <item m="1" x="754"/>
        <item m="1" x="1150"/>
        <item m="1" x="670"/>
        <item m="1" x="167"/>
        <item m="1" x="1226"/>
        <item m="1" x="1582"/>
        <item m="1" x="1535"/>
        <item m="1" x="2507"/>
        <item m="1" x="483"/>
        <item m="1" x="144"/>
        <item m="1" x="2380"/>
        <item m="1" x="1539"/>
        <item m="1" x="744"/>
        <item m="1" x="1137"/>
        <item m="1" x="1888"/>
        <item m="1" x="488"/>
        <item m="1" x="2201"/>
        <item m="1" x="1714"/>
        <item m="1" x="1425"/>
        <item m="1" x="3"/>
        <item m="1" x="1084"/>
        <item m="1" x="1694"/>
        <item sd="0" m="1" x="2148"/>
        <item m="1" x="1463"/>
        <item m="1" x="632"/>
        <item m="1" x="157"/>
        <item m="1" x="2367"/>
        <item m="1" x="1564"/>
        <item m="1" x="1310"/>
        <item m="1" x="93"/>
        <item m="1" x="881"/>
        <item m="1" x="317"/>
        <item m="1" x="472"/>
        <item m="1" x="1273"/>
        <item m="1" x="231"/>
        <item m="1" x="1832"/>
        <item m="1" x="80"/>
        <item m="1" x="2466"/>
        <item m="1" x="1647"/>
        <item m="1" x="628"/>
        <item m="1" x="1418"/>
        <item m="1" x="2159"/>
        <item m="1" x="2505"/>
        <item m="1" x="2279"/>
        <item m="1" x="408"/>
        <item m="1" x="1627"/>
        <item m="1" x="101"/>
        <item m="1" x="1424"/>
        <item m="1" x="1733"/>
        <item m="1" x="732"/>
        <item m="1" x="1194"/>
        <item m="1" x="2373"/>
        <item m="1" x="1921"/>
        <item m="1" x="1780"/>
        <item m="1" x="2350"/>
        <item m="1" x="1456"/>
        <item m="1" x="1574"/>
        <item m="1" x="18"/>
        <item m="1" x="1235"/>
        <item m="1" x="2286"/>
        <item m="1" x="2554"/>
        <item m="1" x="965"/>
        <item m="1" x="1364"/>
        <item m="1" x="1054"/>
        <item m="1" x="715"/>
        <item m="1" x="542"/>
        <item m="1" x="2090"/>
        <item m="1" x="285"/>
        <item m="1" x="1591"/>
        <item m="1" x="1534"/>
        <item m="1" x="1543"/>
        <item m="1" x="821"/>
        <item m="1" x="2211"/>
        <item m="1" x="1184"/>
        <item m="1" x="1211"/>
        <item m="1" x="1341"/>
        <item m="1" x="402"/>
        <item m="1" x="2516"/>
        <item m="1" x="537"/>
        <item m="1" x="1127"/>
        <item m="1" x="1892"/>
        <item m="1" x="344"/>
        <item m="1" x="1900"/>
        <item m="1" x="2282"/>
        <item m="1" x="2434"/>
        <item m="1" x="2001"/>
        <item m="1" x="1267"/>
        <item m="1" x="254"/>
        <item m="1" x="2068"/>
        <item m="1" x="899"/>
        <item m="1" x="98"/>
        <item m="1" x="1580"/>
        <item m="1" x="655"/>
        <item m="1" x="746"/>
        <item m="1" x="2329"/>
        <item m="1" x="2259"/>
        <item m="1" x="2518"/>
        <item m="1" x="947"/>
        <item m="1" x="47"/>
        <item m="1" x="805"/>
        <item m="1" x="251"/>
        <item m="1" x="1989"/>
        <item m="1" x="2474"/>
        <item m="1" x="1135"/>
        <item m="1" x="981"/>
        <item m="1" x="929"/>
        <item m="1" x="229"/>
        <item m="1" x="2409"/>
        <item m="1" x="913"/>
        <item m="1" x="1299"/>
        <item m="1" x="1393"/>
        <item m="1" x="2370"/>
        <item m="1" x="1333"/>
        <item m="1" x="1724"/>
        <item m="1" x="8"/>
        <item m="1" x="2017"/>
        <item m="1" x="1399"/>
        <item m="1" x="2359"/>
        <item m="1" x="729"/>
        <item m="1" x="1212"/>
        <item m="1" x="2285"/>
        <item m="1" x="677"/>
        <item m="1" x="1265"/>
        <item m="1" x="1008"/>
        <item m="1" x="933"/>
        <item m="1" x="751"/>
        <item m="1" x="2123"/>
        <item m="1" x="244"/>
        <item m="1" x="271"/>
        <item m="1" x="1606"/>
        <item m="1" x="857"/>
        <item m="1" x="1952"/>
        <item m="1" x="1497"/>
        <item m="1" x="1594"/>
        <item m="1" x="107"/>
        <item m="1" x="871"/>
        <item m="1" x="300"/>
        <item m="1" x="441"/>
        <item m="1" x="2059"/>
        <item m="1" x="161"/>
        <item m="1" x="1047"/>
        <item m="1" x="1389"/>
        <item m="1" x="272"/>
        <item m="1" x="2353"/>
        <item m="1" x="303"/>
        <item m="1" x="1811"/>
        <item m="1" x="1557"/>
        <item m="1" x="560"/>
        <item m="1" x="2283"/>
        <item m="1" x="2284"/>
        <item m="1" x="950"/>
        <item m="1" x="1635"/>
        <item m="1" x="770"/>
        <item m="1" x="168"/>
        <item m="1" x="1013"/>
        <item m="1" x="2187"/>
        <item m="1" x="223"/>
        <item m="1" x="1061"/>
        <item m="1" x="1646"/>
        <item m="1" x="792"/>
        <item m="1" x="2388"/>
        <item m="1" x="187"/>
        <item m="1" x="1903"/>
        <item m="1" x="1545"/>
        <item m="1" x="2565"/>
        <item m="1" x="280"/>
        <item m="1" x="2188"/>
        <item m="1" x="2119"/>
        <item m="1" x="966"/>
        <item m="1" x="1421"/>
        <item m="1" x="296"/>
        <item m="1" x="108"/>
        <item m="1" x="1445"/>
        <item m="1" x="389"/>
        <item m="1" x="2345"/>
        <item m="1" x="1695"/>
        <item m="1" x="1181"/>
        <item m="1" x="1193"/>
        <item m="1" x="1218"/>
        <item m="1" x="2300"/>
        <item m="1" x="1094"/>
        <item m="1" x="233"/>
        <item m="1" x="648"/>
        <item m="1" x="1933"/>
        <item m="1" x="2593"/>
        <item m="1" x="1037"/>
        <item m="1" x="305"/>
        <item m="1" x="2103"/>
        <item m="1" x="606"/>
        <item m="1" x="284"/>
        <item m="1" x="1806"/>
        <item m="1" x="1994"/>
        <item m="1" x="2362"/>
        <item m="1" x="440"/>
        <item m="1" x="384"/>
        <item m="1" x="708"/>
        <item m="1" x="343"/>
        <item m="1" x="587"/>
        <item m="1" x="2485"/>
        <item m="1" x="287"/>
        <item m="1" x="1926"/>
        <item m="1" x="87"/>
        <item m="1" x="1438"/>
        <item m="1" x="1857"/>
        <item m="1" x="327"/>
        <item m="1" x="697"/>
        <item m="1" x="1953"/>
        <item m="1" x="856"/>
        <item m="1" x="1847"/>
        <item m="1" x="1043"/>
        <item m="1" x="1684"/>
        <item m="1" x="553"/>
        <item m="1" x="399"/>
        <item m="1" x="130"/>
        <item m="1" x="291"/>
        <item m="1" x="2413"/>
        <item m="1" x="1772"/>
        <item m="1" x="1074"/>
        <item m="1" x="2271"/>
        <item m="1" x="989"/>
        <item m="1" x="1391"/>
        <item m="1" x="1652"/>
        <item m="1" x="861"/>
        <item m="1" x="1145"/>
        <item m="1" x="1469"/>
        <item m="1" x="298"/>
        <item m="1" x="1964"/>
        <item m="1" x="1913"/>
        <item m="1" x="1578"/>
        <item m="1" x="2484"/>
        <item m="1" x="1500"/>
        <item m="1" x="1685"/>
        <item m="1" x="1392"/>
        <item m="1" x="1284"/>
        <item m="1" x="921"/>
        <item m="1" x="1242"/>
        <item m="1" x="676"/>
        <item m="1" x="943"/>
        <item m="1" x="1330"/>
        <item m="1" x="1050"/>
        <item m="1" x="1512"/>
        <item m="1" x="2552"/>
        <item m="1" x="2357"/>
        <item m="1" x="502"/>
        <item m="1" x="1566"/>
        <item m="1" x="1858"/>
        <item m="1" x="1439"/>
        <item m="1" x="2252"/>
        <item m="1" x="1070"/>
        <item m="1" x="1200"/>
        <item m="1" x="307"/>
        <item m="1" x="2162"/>
        <item m="1" x="621"/>
        <item m="1" x="149"/>
        <item m="1" x="397"/>
        <item m="1" x="575"/>
        <item m="1" x="1924"/>
        <item m="1" x="1937"/>
        <item m="1" x="1617"/>
        <item m="1" x="1836"/>
        <item m="1" x="355"/>
        <item m="1" x="52"/>
        <item m="1" x="1269"/>
        <item m="1" x="2185"/>
        <item m="1" x="2311"/>
        <item m="1" x="813"/>
        <item m="1" x="1111"/>
        <item sd="0" m="1" x="699"/>
        <item sd="0" m="1" x="2084"/>
        <item sd="0" m="1" x="2303"/>
        <item m="1" x="859"/>
        <item m="1" x="2447"/>
        <item m="1" x="2339"/>
        <item m="1" x="1807"/>
        <item m="1" x="696"/>
        <item sd="0" m="1" x="2255"/>
        <item sd="0" m="1" x="385"/>
        <item m="1" x="1616"/>
        <item m="1" x="1524"/>
        <item sd="0" m="1" x="2032"/>
        <item m="1" x="2530"/>
        <item sd="0" m="1" x="188"/>
        <item m="1" x="512"/>
        <item m="1" x="1981"/>
        <item m="1" x="2246"/>
        <item m="1" x="2110"/>
        <item m="1" x="383"/>
        <item m="1" x="1297"/>
        <item m="1" x="1413"/>
        <item m="1" x="1655"/>
        <item m="1" x="1562"/>
        <item m="1" x="315"/>
        <item m="1" x="1159"/>
        <item m="1" x="2450"/>
        <item m="1" x="2117"/>
        <item m="1" x="1509"/>
        <item m="1" x="2314"/>
        <item m="1" x="1236"/>
        <item m="1" x="1550"/>
        <item m="1" x="591"/>
        <item m="1" x="2305"/>
        <item m="1" x="2057"/>
        <item m="1" x="2297"/>
        <item m="1" x="1313"/>
        <item m="1" x="446"/>
        <item m="1" x="489"/>
        <item m="1" x="577"/>
        <item m="1" x="339"/>
        <item m="1" x="2442"/>
        <item m="1" x="1395"/>
        <item m="1" x="81"/>
        <item m="1" x="1486"/>
        <item m="1" x="1833"/>
        <item m="1" x="820"/>
        <item m="1" x="1583"/>
        <item m="1" x="334"/>
        <item m="1" x="1948"/>
        <item m="1" x="362"/>
        <item m="1" x="90"/>
        <item m="1" x="102"/>
        <item m="1" x="72"/>
        <item m="1" x="1683"/>
        <item sd="0" m="1" x="377"/>
        <item sd="0" m="1" x="350"/>
        <item sd="0" m="1" x="710"/>
        <item sd="0" m="1" x="122"/>
        <item sd="0" m="1" x="1344"/>
        <item m="1" x="1722"/>
        <item m="1" x="884"/>
        <item m="1" x="2216"/>
        <item m="1" x="373"/>
        <item m="1" x="5"/>
        <item m="1" x="2127"/>
        <item m="1" x="99"/>
        <item m="1" x="1340"/>
        <item m="1" x="2092"/>
        <item m="1" x="1144"/>
        <item m="1" x="46"/>
        <item m="1" x="530"/>
        <item m="1" x="640"/>
        <item m="1" x="1401"/>
        <item m="1" x="653"/>
        <item m="1" x="257"/>
        <item m="1" x="2196"/>
        <item m="1" x="740"/>
        <item m="1" x="2406"/>
        <item m="1" x="1272"/>
        <item m="1" x="84"/>
        <item m="1" x="403"/>
        <item m="1" x="2523"/>
        <item m="1" x="2416"/>
        <item m="1" x="1288"/>
        <item m="1" x="902"/>
        <item m="1" x="183"/>
        <item m="1" x="1584"/>
        <item m="1" x="2104"/>
        <item m="1" x="2349"/>
        <item m="1" x="1844"/>
        <item m="1" x="1600"/>
        <item m="1" x="1130"/>
        <item m="1" x="1932"/>
        <item m="1" x="1189"/>
        <item m="1" x="2578"/>
        <item m="1" x="1870"/>
        <item m="1" x="1649"/>
        <item m="1" x="1911"/>
        <item m="1" x="2551"/>
        <item m="1" x="468"/>
        <item m="1" x="423"/>
        <item m="1" x="1281"/>
        <item m="1" x="70"/>
        <item m="1" x="335"/>
        <item m="1" x="2013"/>
        <item m="1" x="2464"/>
        <item m="1" x="1224"/>
        <item m="1" x="991"/>
        <item m="1" x="2592"/>
        <item m="1" x="570"/>
        <item m="1" x="964"/>
        <item m="1" x="969"/>
        <item m="1" x="855"/>
        <item m="1" x="633"/>
        <item m="1" x="1925"/>
        <item m="1" x="2030"/>
        <item m="1" x="2010"/>
        <item m="1" x="1560"/>
        <item m="1" x="1261"/>
        <item m="1" x="801"/>
        <item m="1" x="1431"/>
        <item m="1" x="208"/>
        <item m="1" x="2381"/>
        <item m="1" x="27"/>
        <item m="1" x="562"/>
        <item m="1" x="1038"/>
        <item m="1" x="2088"/>
        <item m="1" x="1643"/>
        <item m="1" x="2317"/>
        <item m="1" x="980"/>
        <item m="1" x="798"/>
        <item m="1" x="2497"/>
        <item m="1" x="915"/>
        <item m="1" x="288"/>
        <item m="1" x="4"/>
        <item m="1" x="2173"/>
        <item m="1" x="860"/>
        <item m="1" x="190"/>
        <item m="1" x="163"/>
        <item m="1" x="573"/>
        <item m="1" x="1216"/>
        <item m="1" x="769"/>
        <item m="1" x="1367"/>
        <item m="1" x="2537"/>
        <item m="1" x="1479"/>
        <item m="1" x="1831"/>
        <item m="1" x="693"/>
        <item m="1" x="2515"/>
        <item m="1" x="1623"/>
        <item m="1" x="1917"/>
        <item m="1" x="112"/>
        <item m="1" x="1075"/>
        <item m="1" x="1715"/>
        <item m="1" x="2183"/>
        <item m="1" x="2426"/>
        <item m="1" x="1712"/>
        <item m="1" x="761"/>
        <item m="1" x="1324"/>
        <item m="1" x="1069"/>
        <item m="1" x="2164"/>
        <item m="1" x="795"/>
        <item m="1" x="645"/>
        <item m="1" x="94"/>
        <item m="1" x="790"/>
        <item m="1" x="1689"/>
        <item m="1" x="785"/>
        <item m="1" x="2495"/>
        <item m="1" x="1157"/>
        <item m="1" x="750"/>
        <item m="1" x="2500"/>
        <item m="1" x="1867"/>
        <item m="1" x="2599"/>
        <item m="1" x="1020"/>
        <item m="1" x="1206"/>
        <item m="1" x="2223"/>
        <item m="1" x="1992"/>
        <item m="1" x="1621"/>
        <item m="1" x="1760"/>
        <item m="1" x="1975"/>
        <item m="1" x="249"/>
        <item m="1" x="2431"/>
        <item m="1" x="1408"/>
        <item m="1" x="513"/>
        <item m="1" x="1529"/>
        <item m="1" x="745"/>
        <item m="1" x="1918"/>
        <item m="1" x="178"/>
        <item m="1" x="1009"/>
        <item m="1" x="262"/>
        <item m="1" x="1943"/>
        <item m="1" x="811"/>
        <item m="1" x="106"/>
        <item m="1" x="2195"/>
        <item m="1" x="865"/>
        <item m="1" x="139"/>
        <item m="1" x="1376"/>
        <item m="1" x="1743"/>
        <item m="1" x="931"/>
        <item m="1" x="128"/>
        <item m="1" x="1452"/>
        <item m="1" x="1213"/>
        <item m="1" x="1667"/>
        <item m="1" x="682"/>
        <item m="1" x="528"/>
        <item m="1" x="404"/>
        <item m="1" x="2462"/>
        <item m="1" x="240"/>
        <item m="1" x="2312"/>
        <item m="1" x="1628"/>
        <item m="1" x="445"/>
        <item m="1" x="1983"/>
        <item m="1" x="1590"/>
        <item m="1" x="2168"/>
        <item m="1" x="854"/>
        <item m="1" x="1703"/>
        <item m="1" x="727"/>
        <item m="1" x="2235"/>
        <item m="1" x="1270"/>
        <item m="1" x="2316"/>
        <item m="1" x="2392"/>
        <item m="1" x="39"/>
        <item m="1" x="2609"/>
        <item m="1" x="1657"/>
        <item m="1" x="1104"/>
        <item m="1" x="882"/>
        <item m="1" x="2200"/>
        <item m="1" x="978"/>
        <item m="1" x="1745"/>
        <item m="1" x="214"/>
        <item m="1" x="290"/>
        <item m="1" x="1485"/>
        <item m="1" x="2141"/>
        <item m="1" x="501"/>
        <item m="1" x="460"/>
        <item m="1" x="1749"/>
        <item m="1" x="1588"/>
        <item m="1" x="1293"/>
        <item m="1" x="2323"/>
        <item m="1" x="2586"/>
        <item m="1" x="2038"/>
        <item m="1" x="227"/>
        <item m="1" x="2473"/>
        <item m="1" x="916"/>
        <item m="1" x="185"/>
        <item m="1" x="1316"/>
        <item m="1" x="2124"/>
        <item m="1" x="41"/>
        <item m="1" x="2226"/>
        <item m="1" x="278"/>
        <item m="1" x="2250"/>
        <item m="1" x="938"/>
        <item m="1" x="886"/>
        <item m="1" x="2302"/>
        <item m="1" x="1296"/>
        <item m="1" x="2009"/>
        <item m="1" x="479"/>
        <item m="1" x="115"/>
        <item m="1" x="772"/>
        <item m="1" x="531"/>
        <item m="1" x="1726"/>
        <item m="1" x="712"/>
        <item m="1" x="358"/>
        <item m="1" x="1358"/>
        <item m="1" x="1916"/>
        <item m="1" x="1334"/>
        <item m="1" x="2016"/>
        <item m="1" x="656"/>
        <item m="1" x="1801"/>
        <item m="1" x="1766"/>
        <item m="1" x="186"/>
        <item m="1" x="181"/>
        <item m="1" x="1465"/>
        <item m="1" x="1815"/>
        <item m="1" x="1720"/>
        <item m="1" x="1960"/>
        <item m="1" x="2207"/>
        <item m="1" x="1022"/>
        <item m="1" x="2137"/>
        <item m="1" x="1901"/>
        <item m="1" x="705"/>
        <item m="1" x="1062"/>
        <item m="1" x="1654"/>
        <item m="1" x="1969"/>
        <item m="1" x="2206"/>
        <item m="1" x="972"/>
        <item m="1" x="2352"/>
        <item m="1" x="1936"/>
        <item m="1" x="1477"/>
        <item m="1" x="667"/>
        <item m="1" x="1767"/>
        <item m="1" x="1611"/>
        <item m="1" x="1082"/>
        <item m="1" x="21"/>
        <item m="1" x="349"/>
        <item m="1" x="810"/>
        <item m="1" x="436"/>
        <item m="1" x="2363"/>
        <item m="1" x="934"/>
        <item m="1" x="2083"/>
        <item m="1" x="1631"/>
        <item m="1" x="1972"/>
        <item m="1" x="1705"/>
        <item m="1" x="412"/>
        <item m="1" x="16"/>
        <item m="1" x="2156"/>
        <item m="1" x="2157"/>
        <item m="1" x="629"/>
        <item m="1" x="976"/>
        <item m="1" x="824"/>
        <item m="1" x="1177"/>
        <item m="1" x="614"/>
        <item m="1" x="78"/>
        <item m="1" x="1169"/>
        <item m="1" x="1366"/>
        <item m="1" x="1929"/>
        <item m="1" x="1394"/>
        <item m="1" x="1795"/>
        <item m="1" x="209"/>
        <item m="1" x="1498"/>
        <item m="1" x="1648"/>
        <item m="1" x="1754"/>
        <item m="1" x="1883"/>
        <item m="1" x="2099"/>
        <item m="1" x="1271"/>
        <item m="1" x="685"/>
        <item m="1" x="689"/>
        <item m="1" x="2161"/>
        <item m="1" x="1581"/>
        <item m="1" x="1719"/>
        <item m="1" x="166"/>
        <item m="1" x="1203"/>
        <item m="1" x="1071"/>
        <item m="1" x="1753"/>
        <item m="1" x="765"/>
        <item m="1" x="10"/>
        <item m="1" x="843"/>
        <item m="1" x="449"/>
        <item m="1" x="2561"/>
        <item m="1" x="1682"/>
        <item m="1" x="248"/>
        <item m="1" x="1328"/>
        <item m="1" x="1134"/>
        <item m="1" x="959"/>
        <item m="1" x="1744"/>
        <item m="1" x="194"/>
        <item m="1" x="1593"/>
        <item m="1" x="338"/>
        <item m="1" x="1370"/>
        <item m="1" x="776"/>
        <item m="1" x="2432"/>
        <item m="1" x="453"/>
        <item m="1" x="1985"/>
        <item m="1" x="2337"/>
        <item m="1" x="2501"/>
        <item m="1" x="2289"/>
        <item m="1" x="2202"/>
        <item m="1" x="1404"/>
        <item m="1" x="2590"/>
        <item m="1" x="837"/>
        <item m="1" x="1178"/>
        <item m="1" x="1306"/>
        <item m="1" x="786"/>
        <item m="1" x="1792"/>
        <item m="1" x="197"/>
        <item m="1" x="674"/>
        <item m="1" x="400"/>
        <item m="1" x="932"/>
        <item m="1" x="988"/>
        <item m="1" x="37"/>
        <item m="1" x="2096"/>
        <item m="1" x="1882"/>
        <item m="1" x="1598"/>
        <item m="1" x="2275"/>
        <item m="1" x="2264"/>
        <item m="1" x="471"/>
        <item m="1" x="1885"/>
        <item m="1" x="1250"/>
        <item m="1" x="2268"/>
        <item m="1" x="65"/>
        <item m="1" x="1520"/>
        <item m="1" x="2427"/>
        <item m="1" x="172"/>
        <item m="1" x="2408"/>
        <item m="1" x="2575"/>
        <item m="1" x="2287"/>
        <item m="1" x="1997"/>
        <item m="1" x="1531"/>
        <item m="1" x="1951"/>
        <item m="1" x="1963"/>
        <item m="1" x="973"/>
        <item m="1" x="1065"/>
        <item m="1" x="2182"/>
        <item m="1" x="1572"/>
        <item m="1" x="1379"/>
        <item m="1" x="1230"/>
        <item m="1" x="124"/>
        <item m="1" x="2065"/>
        <item m="1" x="442"/>
        <item m="1" x="1553"/>
        <item m="1" x="1946"/>
        <item m="1" x="596"/>
        <item m="1" x="455"/>
        <item m="1" x="1152"/>
        <item m="1" x="34"/>
        <item m="1" x="514"/>
        <item m="1" x="1168"/>
        <item m="1" x="643"/>
        <item m="1" x="1057"/>
        <item m="1" x="311"/>
        <item m="1" x="806"/>
        <item m="1" x="1575"/>
        <item m="1" x="1063"/>
        <item m="1" x="275"/>
        <item m="1" x="1450"/>
        <item m="1" x="549"/>
        <item m="1" x="2417"/>
        <item m="1" x="2460"/>
        <item m="1" x="31"/>
        <item m="1" x="1332"/>
        <item m="1" x="236"/>
        <item m="1" x="201"/>
        <item m="1" x="852"/>
        <item m="1" x="2133"/>
        <item m="1" x="304"/>
        <item m="1" x="2003"/>
        <item m="1" x="2333"/>
        <item m="1" x="1697"/>
        <item m="1" x="2595"/>
        <item m="1" x="210"/>
        <item m="1" x="473"/>
        <item m="1" x="2589"/>
        <item m="1" x="100"/>
        <item m="1" x="207"/>
        <item m="1" x="1119"/>
        <item m="1" x="2491"/>
        <item m="1" x="1416"/>
        <item m="1" x="2125"/>
        <item m="1" x="735"/>
        <item m="1" x="364"/>
        <item m="1" x="1642"/>
        <item m="1" x="1124"/>
        <item m="1" x="2395"/>
        <item sd="0" m="1" x="2229"/>
        <item sd="0" m="1" x="169"/>
        <item sd="0" m="1" x="2324"/>
        <item m="1" x="858"/>
        <item sd="0" m="1" x="375"/>
        <item sd="0" m="1" x="1664"/>
        <item sd="0" m="1" x="898"/>
        <item sd="0" m="1" x="538"/>
        <item sd="0" m="1" x="1350"/>
        <item sd="0" m="1" x="2539"/>
        <item sd="0" m="1" x="1610"/>
        <item sd="0" m="1" x="2212"/>
        <item sd="0" m="1" x="625"/>
        <item m="1" x="1671"/>
        <item m="1" x="2378"/>
        <item m="1" x="1467"/>
        <item m="1" x="1482"/>
        <item m="1" x="552"/>
        <item m="1" x="89"/>
        <item m="1" x="1423"/>
        <item m="1" x="1004"/>
        <item m="1" x="2596"/>
        <item m="1" x="322"/>
        <item m="1" x="1454"/>
        <item m="1" x="319"/>
        <item m="1" x="657"/>
        <item m="1" x="778"/>
        <item m="1" x="2263"/>
        <item m="1" x="1132"/>
        <item m="1" x="900"/>
        <item m="1" x="1440"/>
        <item m="1" x="1256"/>
        <item m="1" x="341"/>
        <item m="1" x="2224"/>
        <item m="1" x="217"/>
        <item m="1" x="1713"/>
        <item m="1" x="1100"/>
        <item m="1" x="1489"/>
        <item m="1" x="666"/>
        <item m="1" x="2463"/>
        <item m="1" x="831"/>
        <item m="1" x="60"/>
        <item m="1" x="649"/>
        <item m="1" x="2026"/>
        <item m="1" x="2126"/>
        <item m="1" x="2132"/>
        <item m="1" x="2433"/>
        <item m="1" x="1349"/>
        <item m="1" x="1154"/>
        <item m="1" x="2486"/>
        <item m="1" x="1809"/>
        <item m="1" x="1513"/>
        <item m="1" x="1991"/>
        <item m="1" x="1243"/>
        <item m="1" x="1731"/>
        <item m="1" x="747"/>
        <item m="1" x="1704"/>
        <item m="1" x="1011"/>
        <item m="1" x="401"/>
        <item m="1" x="2407"/>
        <item m="1" x="316"/>
        <item m="1" x="760"/>
        <item m="1" x="1171"/>
        <item m="1" x="1956"/>
        <item m="1" x="1636"/>
        <item m="1" x="722"/>
        <item m="1" x="762"/>
        <item m="1" x="323"/>
        <item m="1" x="464"/>
        <item m="1" x="410"/>
        <item m="1" x="917"/>
        <item m="1" x="1039"/>
        <item m="1" x="889"/>
        <item m="1" x="787"/>
        <item m="1" x="2368"/>
        <item m="1" x="1417"/>
        <item m="1" x="1540"/>
        <item m="1" x="1663"/>
        <item m="1" x="43"/>
        <item m="1" x="97"/>
        <item m="1" x="274"/>
        <item m="1" x="808"/>
        <item m="1" x="692"/>
        <item m="1" x="1536"/>
        <item m="1" x="2095"/>
        <item m="1" x="2037"/>
        <item m="1" x="1973"/>
        <item m="1" x="2328"/>
        <item m="1" x="1839"/>
        <item m="1" x="1514"/>
        <item m="1" x="1828"/>
        <item m="1" x="1521"/>
        <item m="1" x="1108"/>
        <item m="1" x="497"/>
        <item m="1" x="2545"/>
        <item m="1" x="1462"/>
        <item m="1" x="835"/>
        <item m="1" x="999"/>
        <item m="1" x="1446"/>
        <item m="1" x="376"/>
        <item m="1" x="2228"/>
        <item m="1" x="320"/>
        <item m="1" x="791"/>
        <item m="1" x="1752"/>
        <item m="1" x="2418"/>
        <item m="1" x="203"/>
        <item m="1" x="1318"/>
        <item m="1" x="1632"/>
        <item m="1" x="2493"/>
        <item m="1" x="79"/>
        <item m="1" x="1474"/>
        <item m="1" x="1827"/>
        <item m="1" x="993"/>
        <item m="1" x="2027"/>
        <item m="1" x="238"/>
        <item m="1" x="1674"/>
        <item m="1" x="603"/>
        <item m="1" x="2145"/>
        <item m="1" x="1403"/>
        <item m="1" x="1495"/>
        <item m="1" x="196"/>
        <item m="1" x="2128"/>
        <item m="1" x="617"/>
        <item m="1" x="2089"/>
        <item m="1" x="110"/>
        <item m="1" x="1739"/>
        <item m="1" x="851"/>
        <item m="1" x="1064"/>
        <item m="1" x="1802"/>
        <item m="1" x="414"/>
        <item m="1" x="2041"/>
        <item m="1" x="235"/>
        <item m="1" x="279"/>
        <item m="1" x="1140"/>
        <item m="1" x="302"/>
        <item m="1" x="1718"/>
        <item m="1" x="1044"/>
        <item m="1" x="2534"/>
        <item m="1" x="841"/>
        <item m="1" x="2292"/>
        <item m="1" x="2181"/>
        <item m="1" x="816"/>
        <item m="1" x="1561"/>
        <item m="1" x="830"/>
        <item m="1" x="1321"/>
        <item m="1" x="602"/>
        <item m="1" x="2147"/>
        <item m="1" x="1089"/>
        <item m="1" x="566"/>
        <item m="1" x="2591"/>
        <item m="1" x="1382"/>
        <item m="1" x="1595"/>
        <item m="1" x="1889"/>
        <item m="1" x="1359"/>
        <item m="1" x="521"/>
        <item m="1" x="135"/>
        <item m="1" x="2371"/>
        <item m="1" x="2005"/>
        <item m="1" x="2397"/>
        <item m="1" x="11"/>
        <item m="1" x="952"/>
        <item m="1" x="1221"/>
        <item m="1" x="922"/>
        <item m="1" x="1188"/>
        <item m="1" x="1843"/>
        <item m="1" x="2076"/>
        <item m="1" x="2604"/>
        <item m="1" x="1457"/>
        <item m="1" x="1990"/>
        <item m="1" x="2142"/>
        <item m="1" x="490"/>
        <item m="1" x="529"/>
        <item m="1" x="2550"/>
        <item m="1" x="2488"/>
        <item m="1" x="2186"/>
        <item m="1" x="1506"/>
        <item m="1" x="1796"/>
        <item m="1" x="650"/>
        <item m="1" x="842"/>
        <item m="1" x="1993"/>
        <item m="1" x="2372"/>
        <item m="1" x="2321"/>
        <item m="1" x="1348"/>
        <item m="1" x="1658"/>
        <item m="1" x="433"/>
        <item m="1" x="198"/>
        <item m="1" x="714"/>
        <item m="1" x="448"/>
        <item m="1" x="1597"/>
        <item m="1" x="74"/>
        <item m="1" x="388"/>
        <item m="1" x="1826"/>
        <item m="1" x="2379"/>
        <item m="1" x="2547"/>
        <item m="1" x="2358"/>
        <item m="1" x="1400"/>
        <item m="1" x="2249"/>
        <item m="1" x="2178"/>
        <item m="1" x="2267"/>
        <item m="1" x="2374"/>
        <item m="1" x="1360"/>
        <item m="1" x="1604"/>
        <item m="1" x="1528"/>
        <item m="1" x="1758"/>
        <item m="1" x="267"/>
        <item m="1" x="2452"/>
        <item m="1" x="1472"/>
        <item m="1" x="24"/>
        <item m="1" x="2177"/>
        <item m="1" x="2280"/>
        <item m="1" x="2079"/>
        <item m="1" x="1709"/>
        <item m="1" x="2576"/>
        <item m="1" x="1003"/>
        <item m="1" x="381"/>
        <item m="1" x="241"/>
        <item m="1" x="623"/>
        <item m="1" x="1716"/>
        <item m="1" x="261"/>
        <item m="1" x="2078"/>
        <item m="1" x="1215"/>
        <item m="1" x="147"/>
        <item m="1" x="2194"/>
        <item m="1" x="2532"/>
        <item m="1" x="2325"/>
        <item m="1" x="53"/>
        <item m="1" x="1995"/>
        <item m="1" x="683"/>
        <item m="1" x="1351"/>
        <item m="1" x="2101"/>
        <item m="1" x="642"/>
        <item m="1" x="2525"/>
        <item m="1" x="2412"/>
        <item m="1" x="1861"/>
        <item m="1" x="853"/>
        <item m="1" x="1653"/>
        <item m="1" x="1552"/>
        <item m="1" x="1874"/>
        <item m="1" x="547"/>
        <item m="1" x="1490"/>
        <item m="1" x="618"/>
        <item m="1" x="2233"/>
        <item m="1" x="548"/>
        <item m="1" x="1444"/>
        <item m="1" x="182"/>
        <item m="1" x="1027"/>
        <item m="1" x="195"/>
        <item m="1" x="1676"/>
        <item m="1" x="200"/>
        <item m="1" x="1301"/>
        <item m="1" x="1522"/>
        <item m="1" x="258"/>
        <item m="1" x="975"/>
        <item m="1" x="1641"/>
        <item m="1" x="2478"/>
        <item m="1" x="1875"/>
        <item m="1" x="681"/>
        <item m="1" x="1309"/>
        <item m="1" x="626"/>
        <item m="1" x="1614"/>
        <item m="1" x="1776"/>
        <item m="1" x="844"/>
        <item m="1" x="299"/>
        <item m="1" x="630"/>
        <item m="1" x="1688"/>
        <item m="1" x="539"/>
        <item m="1" x="1228"/>
        <item m="1" x="150"/>
        <item m="1" x="767"/>
        <item m="1" x="2135"/>
        <item m="1" x="1902"/>
        <item m="1" x="524"/>
        <item m="1" x="2160"/>
        <item m="1" x="818"/>
        <item m="1" x="2512"/>
        <item m="1" x="2465"/>
        <item m="1" x="155"/>
        <item m="1" x="622"/>
        <item m="1" x="829"/>
        <item m="1" x="742"/>
        <item m="1" x="2331"/>
        <item m="1" x="1266"/>
        <item m="1" x="1335"/>
        <item m="1" x="2594"/>
        <item m="1" x="199"/>
        <item m="1" x="140"/>
        <item m="1" x="1869"/>
        <item m="1" x="526"/>
        <item m="1" x="736"/>
        <item m="1" x="2342"/>
        <item m="1" x="2153"/>
        <item m="1" x="1302"/>
        <item m="1" x="2476"/>
        <item m="1" x="1249"/>
        <item m="1" x="2217"/>
        <item m="1" x="493"/>
        <item m="1" x="875"/>
        <item m="1" x="2535"/>
        <item m="1" x="2043"/>
        <item m="1" x="2496"/>
        <item m="1" x="870"/>
        <item m="1" x="256"/>
        <item m="1" x="1570"/>
        <item m="1" x="2490"/>
        <item m="1" x="1455"/>
        <item m="1" x="17"/>
        <item m="1" x="665"/>
        <item m="1" x="2487"/>
        <item m="1" x="29"/>
        <item m="1" x="1113"/>
        <item m="1" x="467"/>
        <item m="1" x="292"/>
        <item m="1" x="1638"/>
        <item m="1" x="2035"/>
        <item m="1" x="2503"/>
        <item m="1" x="2508"/>
        <item m="1" x="1133"/>
        <item m="1" x="1143"/>
        <item m="1" x="1156"/>
        <item m="1" x="1101"/>
        <item m="1" x="559"/>
        <item m="1" x="1750"/>
        <item m="1" x="432"/>
        <item m="1" x="1174"/>
        <item m="1" x="1979"/>
        <item m="1" x="664"/>
        <item m="1" x="2034"/>
        <item m="1" x="1225"/>
        <item m="1" x="826"/>
        <item m="1" x="2440"/>
        <item m="1" x="794"/>
        <item m="1" x="204"/>
        <item m="1" x="1721"/>
        <item m="1" x="2338"/>
        <item m="1" x="2058"/>
        <item m="1" x="1942"/>
        <item m="1" x="1700"/>
        <item m="1" x="193"/>
        <item m="1" x="2222"/>
        <item m="1" x="1240"/>
        <item m="1" x="2055"/>
        <item m="1" x="1757"/>
        <item m="1" x="911"/>
        <item m="1" x="1129"/>
        <item m="1" x="2436"/>
        <item m="1" x="755"/>
        <item m="1" x="1793"/>
        <item m="1" x="658"/>
        <item m="1" x="1179"/>
        <item m="1" x="901"/>
        <item m="1" x="908"/>
        <item m="1" x="469"/>
        <item m="1" x="156"/>
        <item m="1" x="2365"/>
        <item sd="0" m="1" x="2315"/>
        <item m="1" x="2425"/>
        <item m="1" x="832"/>
        <item m="1" x="1955"/>
        <item m="1" x="1573"/>
        <item m="1" x="2449"/>
        <item m="1" x="2155"/>
        <item m="1" x="784"/>
        <item m="1" x="613"/>
        <item m="1" x="2386"/>
        <item m="1" x="1959"/>
        <item m="1" x="321"/>
        <item m="1" x="361"/>
        <item m="1" x="827"/>
        <item m="1" x="88"/>
        <item m="1" x="1565"/>
        <item m="1" x="1059"/>
        <item m="1" x="1879"/>
        <item m="1" x="874"/>
        <item m="1" x="457"/>
        <item m="1" x="318"/>
        <item m="1" x="1782"/>
        <item m="1" x="2258"/>
        <item m="1" x="1799"/>
        <item m="1" x="1312"/>
        <item m="1" x="2605"/>
        <item m="1" x="1544"/>
        <item m="1" x="330"/>
        <item m="1" x="387"/>
        <item m="1" x="159"/>
        <item m="1" x="578"/>
        <item m="1" x="1681"/>
        <item m="1" x="718"/>
        <item m="1" x="2454"/>
        <item m="1" x="180"/>
        <item m="1" x="551"/>
        <item m="1" x="1842"/>
        <item m="1" x="836"/>
        <item m="1" x="2415"/>
        <item m="1" x="2494"/>
        <item m="1" x="1541"/>
        <item m="1" x="1668"/>
        <item m="1" x="2097"/>
        <item m="1" x="1046"/>
        <item m="1" x="758"/>
        <item m="1" x="2046"/>
        <item m="1" x="920"/>
        <item m="1" x="1289"/>
        <item m="1" x="1405"/>
        <item m="1" x="1988"/>
        <item m="1" x="1904"/>
        <item m="1" x="297"/>
        <item m="1" x="926"/>
        <item m="1" x="474"/>
        <item m="1" x="2253"/>
        <item m="1" x="7"/>
        <item m="1" x="1112"/>
        <item m="1" x="1538"/>
        <item m="1" x="465"/>
        <item m="1" x="2266"/>
        <item m="1" x="1707"/>
        <item m="1" x="2479"/>
        <item m="1" x="2480"/>
        <item m="1" x="2209"/>
        <item m="1" x="1345"/>
        <item m="1" x="2587"/>
        <item m="1" x="96"/>
        <item m="1" x="1491"/>
        <item m="1" x="1555"/>
        <item m="1" x="2526"/>
        <item m="1" x="1087"/>
        <item m="1" x="2521"/>
        <item m="1" x="1660"/>
        <item m="1" x="579"/>
        <item m="1" x="2509"/>
        <item m="1" x="2569"/>
        <item m="1" x="1361"/>
        <item m="1" x="2492"/>
        <item m="1" x="2394"/>
        <item m="1" x="543"/>
        <item m="1" x="1814"/>
        <item m="1" x="1126"/>
        <item m="1" x="1999"/>
        <item m="1" x="945"/>
        <item m="1" x="379"/>
        <item m="1" x="486"/>
        <item m="1" x="2087"/>
        <item m="1" x="2060"/>
        <item m="1" x="2572"/>
        <item m="1" x="1949"/>
        <item m="1" x="1080"/>
        <item m="1" x="1517"/>
        <item m="1" x="487"/>
        <item m="1" x="893"/>
        <item m="1" x="232"/>
        <item m="1" x="906"/>
        <item m="1" x="1260"/>
        <item m="1" x="2347"/>
        <item m="1" x="1872"/>
        <item m="1" x="1787"/>
        <item m="1" x="511"/>
        <item m="1" x="1613"/>
        <item m="1" x="427"/>
        <item m="1" x="424"/>
        <item m="1" x="1356"/>
        <item m="1" x="669"/>
        <item m="1" x="1432"/>
        <item m="1" x="2134"/>
        <item m="1" x="1024"/>
        <item m="1" x="142"/>
        <item m="1" x="83"/>
        <item m="1" x="880"/>
        <item m="1" x="1116"/>
        <item m="1" x="612"/>
        <item m="1" x="2330"/>
        <item m="1" x="363"/>
        <item m="1" x="1016"/>
        <item m="1" x="804"/>
        <item m="1" x="1804"/>
        <item m="1" x="35"/>
        <item m="1" x="1863"/>
        <item m="1" x="983"/>
        <item m="1" x="1920"/>
        <item m="1" x="951"/>
        <item m="1" x="366"/>
        <item m="1" x="1274"/>
        <item m="1" x="1388"/>
        <item m="1" x="749"/>
        <item m="1" x="723"/>
        <item m="1" x="246"/>
        <item m="1" x="2221"/>
        <item m="1" x="138"/>
        <item m="1" x="1338"/>
        <item m="1" x="2175"/>
        <item m="1" x="1899"/>
        <item m="1" x="885"/>
        <item m="1" x="1698"/>
        <item m="1" x="1029"/>
        <item m="1" x="1546"/>
        <item m="1" x="1741"/>
        <item m="1" x="2070"/>
        <item m="1" x="2093"/>
        <item m="1" x="250"/>
        <item m="1" x="2405"/>
        <item m="1" x="2396"/>
        <item sd="0" m="1" x="295"/>
        <item m="1" x="2520"/>
        <item m="1" x="1791"/>
        <item m="1" x="1365"/>
        <item m="1" x="105"/>
        <item m="1" x="1708"/>
        <item m="1" x="174"/>
        <item m="1" x="1499"/>
        <item m="1" x="700"/>
        <item m="1" x="415"/>
        <item m="1" x="2419"/>
        <item m="1" x="1380"/>
        <item m="1" x="1866"/>
        <item m="1" x="1615"/>
        <item m="1" x="1411"/>
        <item m="1" x="1725"/>
        <item m="1" x="1554"/>
        <item m="1" x="1018"/>
        <item m="1" x="862"/>
        <item m="1" x="1853"/>
        <item m="1" x="962"/>
        <item m="1" x="2584"/>
        <item m="1" x="992"/>
        <item m="1" x="1320"/>
        <item m="1" x="406"/>
        <item m="1" x="1571"/>
        <item m="1" x="1526"/>
        <item m="1" x="1706"/>
        <item m="1" x="1327"/>
        <item m="1" x="2429"/>
        <item m="1" x="1968"/>
        <item sd="0" m="1" x="1785"/>
        <item m="1" x="301"/>
        <item m="1" x="1285"/>
        <item m="1" x="2411"/>
        <item m="1" x="2441"/>
        <item m="1" x="2301"/>
        <item m="1" x="673"/>
        <item m="1" x="2072"/>
        <item m="1" x="2456"/>
        <item m="1" x="2445"/>
        <item m="1" x="720"/>
        <item m="1" x="2094"/>
        <item m="1" x="109"/>
        <item m="1" x="1569"/>
        <item m="1" x="2340"/>
        <item m="1" x="565"/>
        <item m="1" x="228"/>
        <item m="1" x="443"/>
        <item m="1" x="2608"/>
        <item m="1" x="2213"/>
        <item m="1" x="2204"/>
        <item m="1" x="2245"/>
        <item m="1" x="937"/>
        <item m="1" x="386"/>
        <item m="1" x="1769"/>
        <item m="1" x="1396"/>
        <item m="1" x="247"/>
        <item m="1" x="833"/>
        <item m="1" x="277"/>
        <item m="1" x="191"/>
        <item m="1" x="1034"/>
        <item m="1" x="1794"/>
        <item m="1" x="222"/>
        <item m="1" x="2270"/>
        <item m="1" x="480"/>
        <item m="1" x="1940"/>
        <item m="1" x="1730"/>
        <item m="1" x="864"/>
        <item m="1" x="2189"/>
        <item m="1" x="1121"/>
        <item m="1" x="536"/>
        <item m="1" x="1996"/>
        <item m="1" x="1374"/>
        <item m="1" x="1197"/>
        <item m="1" x="331"/>
        <item m="1" x="421"/>
        <item m="1" x="949"/>
        <item m="1" x="1762"/>
        <item m="1" x="822"/>
        <item m="1" x="730"/>
        <item m="1" x="1884"/>
        <item m="1" x="495"/>
        <item m="1" x="956"/>
        <item m="1" x="1690"/>
        <item m="1" x="1326"/>
        <item m="1" x="1287"/>
        <item m="1" x="687"/>
        <item m="1" x="2360"/>
        <item m="1" x="631"/>
        <item m="1" x="2543"/>
        <item m="1" x="2573"/>
        <item m="1" x="1626"/>
        <item m="1" x="2174"/>
        <item m="1" x="540"/>
        <item m="1" x="1481"/>
        <item m="1" x="456"/>
        <item m="1" x="2112"/>
        <item m="1" x="374"/>
        <item m="1" x="28"/>
        <item m="1" x="1336"/>
        <item m="1" x="593"/>
        <item m="1" x="775"/>
        <item m="1" x="1041"/>
        <item m="1" x="838"/>
        <item m="1" x="2553"/>
        <item m="1" x="1248"/>
        <item m="1" x="1864"/>
        <item m="1" x="1746"/>
        <item m="1" x="1295"/>
        <item m="1" x="1237"/>
        <item m="1" x="1283"/>
        <item m="1" x="1072"/>
        <item m="1" x="1246"/>
        <item m="1" x="1945"/>
        <item m="1" x="2448"/>
        <item m="1" x="982"/>
        <item m="1" x="2334"/>
        <item m="1" x="1422"/>
        <item m="1" x="905"/>
        <item m="1" x="56"/>
        <item m="1" x="173"/>
        <item m="1" x="550"/>
        <item m="1" x="894"/>
        <item m="1" x="1095"/>
        <item m="1" x="986"/>
        <item m="1" x="476"/>
        <item m="1" x="1120"/>
        <item m="1" x="1282"/>
        <item m="1" x="1025"/>
        <item m="1" x="1759"/>
        <item m="1" x="691"/>
        <item m="1" x="1669"/>
        <item m="1" x="6"/>
        <item m="1" x="637"/>
        <item m="1" x="417"/>
        <item m="1" x="71"/>
        <item m="1" x="1239"/>
        <item m="1" x="1510"/>
        <item m="1" x="517"/>
        <item m="1" x="13"/>
        <item m="1" x="2546"/>
        <item m="1" x="1675"/>
        <item m="1" x="2234"/>
        <item m="1" x="1353"/>
        <item m="1" x="867"/>
        <item m="1" x="1820"/>
        <item m="1" x="2555"/>
        <item m="1" x="2146"/>
        <item m="1" x="2014"/>
        <item m="1" x="979"/>
        <item m="1" x="638"/>
        <item m="1" x="55"/>
        <item m="1" x="313"/>
        <item m="1" x="1259"/>
        <item m="1" x="119"/>
        <item m="1" x="1117"/>
        <item m="1" x="2023"/>
        <item m="1" x="1325"/>
        <item m="1" x="1275"/>
        <item m="1" x="1172"/>
        <item m="1" x="1343"/>
        <item m="1" x="1279"/>
        <item m="1" x="1736"/>
        <item m="1" x="2169"/>
        <item m="1" x="1633"/>
        <item m="1" x="994"/>
        <item m="1" x="396"/>
        <item m="1" x="711"/>
        <item m="1" x="1612"/>
        <item m="1" x="234"/>
        <item m="1" x="1195"/>
        <item m="1" x="263"/>
        <item m="1" x="1770"/>
        <item m="1" x="1944"/>
        <item m="1" x="2170"/>
        <item m="1" x="461"/>
        <item m="1" x="1504"/>
        <item m="1" x="1149"/>
        <item m="1" x="160"/>
        <item m="1" x="2588"/>
        <item m="1" x="1078"/>
        <item m="1" x="1372"/>
        <item m="1" x="678"/>
        <item m="1" x="2528"/>
        <item m="1" x="2054"/>
        <item m="1" x="391"/>
        <item m="1" x="2163"/>
        <item m="1" x="1217"/>
        <item m="1" x="1146"/>
        <item m="1" x="1014"/>
        <item m="1" x="611"/>
        <item m="1" x="499"/>
        <item m="1" x="2107"/>
        <item m="1" x="564"/>
        <item m="1" x="175"/>
        <item m="1" x="367"/>
        <item m="1" x="2402"/>
        <item m="1" x="1947"/>
        <item m="1" x="1547"/>
        <item m="1" x="394"/>
        <item m="1" x="259"/>
        <item m="1" x="1808"/>
        <item m="1" x="1185"/>
        <item m="1" x="1859"/>
        <item m="1" x="1803"/>
        <item m="1" x="2139"/>
        <item m="1" x="558"/>
        <item m="1" x="1257"/>
        <item m="1" x="2502"/>
        <item m="1" x="569"/>
        <item m="1" x="131"/>
        <item m="1" x="332"/>
        <item m="1" x="333"/>
        <item m="1" x="1687"/>
        <item m="1" x="580"/>
        <item m="1" x="2568"/>
        <item m="1" x="846"/>
        <item m="1" x="568"/>
        <item m="1" x="995"/>
        <item m="1" x="647"/>
        <item m="1" x="352"/>
        <item m="1" x="2401"/>
        <item m="1" x="928"/>
        <item m="1" x="1214"/>
        <item m="1" x="1503"/>
        <item m="1" x="2470"/>
        <item m="1" x="840"/>
        <item m="1" x="912"/>
        <item m="1" x="1919"/>
        <item m="1" x="2203"/>
        <item m="1" x="19"/>
        <item m="1" x="1073"/>
        <item m="1" x="1170"/>
        <item m="1" x="1319"/>
        <item m="1" x="192"/>
        <item m="1" x="869"/>
        <item m="1" x="1587"/>
        <item m="1" x="82"/>
        <item m="1" x="2154"/>
        <item m="1" x="2020"/>
        <item m="1" x="1470"/>
        <item m="1" x="2346"/>
        <item m="1" x="2499"/>
        <item m="1" x="1665"/>
        <item m="1" x="492"/>
        <item m="1" x="1110"/>
        <item m="1" x="974"/>
        <item m="1" x="1934"/>
        <item m="1" x="646"/>
        <item m="1" x="1605"/>
        <item m="1" x="2549"/>
        <item m="1" x="819"/>
        <item m="1" x="960"/>
        <item m="1" x="1378"/>
        <item m="1" x="680"/>
        <item m="1" x="2230"/>
        <item m="1" x="346"/>
        <item m="1" x="1023"/>
        <item m="1" x="1387"/>
        <item m="1" x="2105"/>
        <item m="1" x="482"/>
        <item m="1" x="719"/>
        <item m="1" x="1099"/>
        <item m="1" x="1081"/>
        <item m="1" x="1201"/>
        <item m="1" x="2176"/>
        <item m="1" x="1021"/>
        <item m="1" x="1962"/>
        <item m="1" x="1033"/>
        <item m="1" x="2327"/>
        <item m="1" x="704"/>
        <item m="1" x="803"/>
        <item m="1" x="1476"/>
        <item m="1" x="1645"/>
        <item m="1" x="1007"/>
        <item m="1" x="2199"/>
        <item m="1" x="2049"/>
        <item m="1" x="64"/>
        <item m="1" x="651"/>
        <item m="1" x="2579"/>
        <item m="1" x="1748"/>
        <item m="1" x="466"/>
        <item m="1" x="380"/>
        <item m="1" x="51"/>
        <item m="1" x="605"/>
        <item m="1" x="1848"/>
        <item m="1" x="2601"/>
        <item m="1" x="66"/>
        <item m="1" x="2073"/>
        <item m="1" x="556"/>
        <item m="1" x="2136"/>
        <item m="1" x="1045"/>
        <item m="1" x="659"/>
        <item m="1" x="2272"/>
        <item m="1" x="2274"/>
        <item m="1" x="958"/>
        <item m="1" x="1532"/>
        <item m="1" x="1971"/>
        <item m="1" x="2400"/>
        <item m="1" x="1158"/>
        <item m="1" x="1055"/>
        <item m="1" x="2564"/>
        <item m="1" x="329"/>
        <item m="1" x="325"/>
        <item m="1" x="1729"/>
        <item m="1" x="176"/>
        <item m="1" x="61"/>
        <item m="1" x="1823"/>
        <item m="1" x="728"/>
        <item m="1" x="1442"/>
        <item m="1" x="1576"/>
        <item m="1" x="2309"/>
        <item m="1" x="1488"/>
        <item m="1" x="1199"/>
        <item m="1" x="1190"/>
        <item m="1" x="1346"/>
        <item m="1" x="1123"/>
        <item m="1" x="500"/>
        <item m="1" x="2437"/>
        <item m="1" x="491"/>
        <item m="1" x="1390"/>
        <item m="1" x="2294"/>
        <item m="1" x="1800"/>
        <item m="1" x="32"/>
        <item m="1" x="1010"/>
        <item m="1" x="998"/>
        <item m="1" x="2086"/>
        <item m="1" x="903"/>
        <item m="1" x="2428"/>
        <item m="1" x="242"/>
        <item m="1" x="2571"/>
        <item m="1" x="1846"/>
        <item m="1" x="703"/>
        <item m="1" x="2257"/>
        <item m="1" x="281"/>
        <item m="1" x="2053"/>
        <item m="1" x="1841"/>
        <item m="1" x="679"/>
        <item m="1" x="2439"/>
        <item m="1" x="812"/>
        <item m="1" x="684"/>
        <item m="1" x="707"/>
        <item m="1" x="1910"/>
        <item m="1" x="1278"/>
        <item m="1" x="25"/>
        <item m="1" x="1012"/>
        <item m="1" x="863"/>
        <item m="1" x="425"/>
        <item m="1" x="516"/>
        <item m="1" x="1102"/>
        <item m="1" x="477"/>
        <item m="1" x="1639"/>
        <item m="1" x="1856"/>
        <item m="1" x="1427"/>
        <item m="1" x="1954"/>
        <item m="1" x="985"/>
        <item m="1" x="2544"/>
        <item m="1" x="1764"/>
        <item m="1" x="1066"/>
        <item m="1" x="589"/>
        <item m="1" x="607"/>
        <item m="1" x="834"/>
        <item m="1" x="1305"/>
        <item m="1" x="57"/>
        <item m="1" x="939"/>
        <item m="1" x="67"/>
        <item m="1" x="2574"/>
        <item m="1" x="2278"/>
        <item m="1" x="2130"/>
        <item m="1" x="2410"/>
        <item m="1" x="1441"/>
        <item m="1" x="1629"/>
        <item m="1" x="2184"/>
        <item m="1" x="1114"/>
        <item m="1" x="1634"/>
        <item m="1" x="2581"/>
        <item m="1" x="590"/>
        <item m="1" x="541"/>
        <item m="1" x="839"/>
        <item m="1" x="1028"/>
        <item m="1" x="268"/>
        <item m="1" x="154"/>
        <item m="1" x="1051"/>
        <item m="1" x="125"/>
        <item m="1" x="510"/>
        <item m="1" x="447"/>
        <item m="1" x="1460"/>
        <item m="1" x="2364"/>
        <item m="1" x="2540"/>
        <item m="1" x="75"/>
        <item m="1" x="2559"/>
        <item m="1" x="2391"/>
        <item m="1" x="1619"/>
        <item m="1" x="337"/>
        <item m="1" x="1556"/>
        <item m="1" x="2298"/>
        <item m="1" x="1019"/>
        <item m="1" x="1537"/>
        <item m="1" x="411"/>
        <item m="1" x="1493"/>
        <item m="1" x="970"/>
        <item m="1" x="2291"/>
        <item m="1" x="2179"/>
        <item m="1" x="725"/>
        <item m="1" x="2457"/>
        <item m="1" x="2458"/>
        <item m="1" x="2012"/>
        <item m="1" x="701"/>
        <item m="1" x="398"/>
        <item m="1" x="2600"/>
        <item m="1" x="1429"/>
        <item m="1" x="2369"/>
        <item m="1" x="226"/>
        <item m="1" x="609"/>
        <item m="1" x="668"/>
        <item m="1" x="392"/>
        <item m="1" x="1691"/>
        <item m="1" x="1728"/>
        <item m="1" x="2165"/>
        <item m="1" x="2351"/>
        <item m="1" x="1978"/>
        <item m="1" x="1922"/>
        <item m="1" x="1192"/>
        <item m="1" x="891"/>
        <item m="1" x="971"/>
        <item m="1" x="2063"/>
        <item m="1" x="1347"/>
        <item m="1" x="1822"/>
        <item m="1" x="171"/>
        <item m="1" x="1322"/>
        <item m="1" x="828"/>
        <item m="1" x="431"/>
        <item m="1" x="2341"/>
        <item m="1" x="1165"/>
        <item m="1" x="2025"/>
        <item m="1" x="1696"/>
        <item m="1" x="1701"/>
        <item m="1" x="1068"/>
        <item m="1" x="1220"/>
        <item m="1" x="2566"/>
        <item m="1" x="868"/>
        <item m="1" x="1060"/>
        <item m="1" x="504"/>
        <item m="1" x="1448"/>
        <item m="1" x="2225"/>
        <item m="1" x="1970"/>
        <item m="1" x="515"/>
        <item m="1" x="1056"/>
        <item m="1" x="1176"/>
        <item m="1" x="1163"/>
        <item m="1" x="1329"/>
        <item m="1" x="1141"/>
        <item m="1" x="62"/>
        <item m="1" x="1276"/>
        <item m="1" x="1986"/>
        <item m="1" x="420"/>
        <item m="1" x="1585"/>
        <item m="1" x="2361"/>
        <item m="1" x="1586"/>
        <item m="1" x="382"/>
        <item m="1" x="2273"/>
        <item m="1" x="2121"/>
        <item m="1" x="485"/>
        <item m="1" x="1090"/>
        <item m="1" x="581"/>
        <item m="1" x="2538"/>
        <item m="1" x="2111"/>
        <item m="1" x="113"/>
        <item m="1" x="216"/>
        <item m="1" x="713"/>
        <item m="1" x="38"/>
        <item m="1" x="2529"/>
        <item m="1" x="588"/>
        <item m="1" x="1558"/>
        <item m="1" x="925"/>
        <item m="1" x="2247"/>
        <item m="1" x="2276"/>
        <item m="1" x="957"/>
        <item m="1" x="1183"/>
        <item m="1" x="1006"/>
        <item m="1" x="286"/>
        <item m="1" x="1763"/>
        <item m="1" x="671"/>
        <item m="1" x="1894"/>
        <item m="1" x="1030"/>
        <item m="1" x="218"/>
        <item m="1" x="2354"/>
        <item m="1" x="1409"/>
        <item m="1" x="143"/>
        <item m="1" x="1355"/>
        <item m="1" x="1015"/>
        <item m="1" x="50"/>
        <item m="1" x="1854"/>
        <item m="1" x="148"/>
        <item m="1" x="2140"/>
        <item m="1" x="1148"/>
        <item m="1" x="2607"/>
        <item m="1" x="1761"/>
        <item m="1" x="152"/>
        <item m="1" x="36"/>
        <item m="1" x="2251"/>
        <item m="1" x="1088"/>
        <item m="1" x="519"/>
        <item m="1" x="534"/>
        <item m="1" x="555"/>
        <item m="1" x="586"/>
        <item m="1" x="797"/>
        <item m="1" x="68"/>
        <item m="1" x="996"/>
        <item m="1" x="2100"/>
        <item m="1" x="2018"/>
        <item m="1" x="883"/>
        <item m="1" x="2510"/>
        <item m="1" x="2355"/>
        <item m="1" x="1740"/>
        <item m="1" x="2398"/>
        <item m="1" x="1723"/>
        <item m="1" x="743"/>
        <item m="1" x="518"/>
        <item m="1" x="1434"/>
        <item m="1" x="2482"/>
        <item m="1" x="1602"/>
        <item m="1" x="1559"/>
        <item m="1" x="1624"/>
        <item m="1" x="585"/>
        <item m="1" x="576"/>
        <item m="1" x="654"/>
        <item m="1" x="1845"/>
        <item m="1" x="1414"/>
        <item m="1" x="2044"/>
        <item m="1" x="1067"/>
        <item m="1" x="1436"/>
        <item m="1" x="69"/>
        <item m="1" x="1238"/>
        <item m="1" x="968"/>
        <item m="1" x="1106"/>
        <item m="1" x="1666"/>
        <item m="1" x="283"/>
        <item m="1" x="1659"/>
        <item m="1" x="2577"/>
        <item m="1" x="1263"/>
        <item m="1" x="1640"/>
        <item m="1" x="1035"/>
        <item m="1" x="1734"/>
        <item m="1" x="1699"/>
        <item m="1" x="771"/>
        <item m="1" x="405"/>
        <item m="1" x="1339"/>
        <item m="1" x="1175"/>
        <item m="1" x="429"/>
        <item m="1" x="1905"/>
        <item m="1" x="1407"/>
        <item m="1" x="780"/>
        <item m="1" x="1231"/>
        <item m="1" x="872"/>
        <item m="1" x="1303"/>
        <item m="1" x="1049"/>
        <item m="1" x="165"/>
        <item m="1" x="545"/>
        <item m="1" x="2240"/>
        <item m="1" x="9"/>
        <item m="1" x="1048"/>
        <item m="1" x="847"/>
        <item m="1" x="1052"/>
        <item m="1" x="92"/>
        <item m="1" x="1253"/>
        <item m="1" x="1608"/>
        <item m="1" x="2243"/>
        <item m="1" x="1813"/>
        <item m="1" x="137"/>
        <item m="1" x="430"/>
        <item m="1" x="435"/>
        <item m="1" x="452"/>
        <item m="1" x="592"/>
        <item m="1" x="619"/>
        <item m="1" x="756"/>
        <item m="1" x="2077"/>
        <item m="1" x="1091"/>
        <item m="1" x="1982"/>
        <item m="1" x="1603"/>
        <item m="1" x="245"/>
        <item m="1" x="2304"/>
        <item m="1" x="2219"/>
        <item m="1" x="2281"/>
        <item m="1" x="2091"/>
        <item m="1" x="2446"/>
        <item m="1" x="1307"/>
        <item m="1" x="2075"/>
        <item m="1" x="2028"/>
        <item m="1" x="1630"/>
        <item m="1" x="308"/>
        <item m="1" x="239"/>
        <item m="1" x="809"/>
        <item m="1" x="42"/>
        <item m="1" x="615"/>
        <item m="1" x="1209"/>
        <item m="1" x="1896"/>
        <item m="1" x="212"/>
        <item m="1" x="1530"/>
        <item m="1" x="1868"/>
        <item m="1" x="608"/>
        <item m="1" x="652"/>
        <item m="1" x="95"/>
        <item m="1" x="1906"/>
        <item m="1" x="146"/>
        <item m="1" x="306"/>
        <item m="1" x="2557"/>
        <item m="1" x="215"/>
        <item m="1" x="63"/>
        <item m="1" x="2597"/>
        <item m="1" x="1153"/>
        <item m="1" x="2558"/>
        <item m="1" x="690"/>
        <item m="1" x="2393"/>
        <item m="1" x="546"/>
        <item m="1" x="895"/>
        <item m="1" x="2438"/>
        <item m="1" x="428"/>
        <item m="1" x="179"/>
        <item m="1" x="418"/>
        <item m="1" x="897"/>
        <item m="1" x="1516"/>
        <item m="1" x="892"/>
        <item m="1" x="437"/>
        <item m="1" x="1337"/>
        <item m="1" x="2218"/>
        <item m="1" x="1824"/>
        <item m="1" x="2414"/>
        <item m="1" x="434"/>
        <item m="1" x="2261"/>
        <item m="1" x="2506"/>
        <item m="1" x="1196"/>
        <item m="1" x="909"/>
        <item m="1" x="365"/>
        <item m="1" x="1262"/>
        <item m="1" x="372"/>
        <item m="1" x="724"/>
        <item m="1" x="2052"/>
        <item m="1" x="802"/>
        <item m="1" x="635"/>
        <item m="1" x="1363"/>
        <item m="1" x="1291"/>
        <item m="1" x="1976"/>
        <item m="1" x="1974"/>
        <item m="1" x="2109"/>
        <item m="1" x="2024"/>
        <item m="1" x="721"/>
        <item m="1" x="942"/>
        <item m="1" x="520"/>
        <item m="1" x="221"/>
        <item m="1" x="1850"/>
        <item m="1" x="503"/>
        <item m="1" x="12"/>
        <item m="1" x="845"/>
        <item m="1" x="774"/>
        <item m="1" x="371"/>
        <item m="1" x="1830"/>
        <item m="1" x="2383"/>
        <item m="1" x="1577"/>
        <item m="1" x="1601"/>
        <item m="1" x="873"/>
        <item m="1" x="2006"/>
        <item m="1" x="2102"/>
        <item m="1" x="1352"/>
        <item m="1" x="1433"/>
        <item m="1" x="1563"/>
        <item m="1" x="636"/>
        <item m="1" x="661"/>
        <item m="1" x="103"/>
        <item m="1" x="1788"/>
        <item m="1" x="26"/>
        <item m="1" x="1518"/>
        <item m="1" x="76"/>
        <item m="1" x="914"/>
        <item m="1" x="2231"/>
        <item m="1" x="506"/>
        <item m="1" x="1252"/>
        <item m="1" x="177"/>
        <item m="1" x="1155"/>
        <item m="1" x="162"/>
        <item m="1" x="644"/>
        <item m="1" x="1136"/>
        <item m="1" x="1315"/>
        <item m="1" x="1487"/>
        <item m="1" x="757"/>
        <item m="1" x="1247"/>
        <item m="1" x="496"/>
        <item m="1" x="2583"/>
        <item m="1" x="1501"/>
        <item m="1" x="1625"/>
        <item m="1" x="507"/>
        <item m="1" x="1138"/>
        <item m="1" x="777"/>
        <item m="1" x="1511"/>
        <item m="1" x="220"/>
        <item m="1" x="2167"/>
        <item m="1" x="289"/>
        <item m="1" x="2039"/>
        <item m="1" x="2210"/>
        <item m="1" x="1656"/>
        <item m="1" x="1998"/>
        <item m="1" x="1233"/>
        <item m="1" x="458"/>
        <item m="1" x="919"/>
        <item m="1" x="1798"/>
        <item m="1" x="2143"/>
        <item m="1" x="294"/>
        <item m="1" x="273"/>
        <item m="1" x="416"/>
        <item m="1" x="2008"/>
        <item m="1" x="1837"/>
        <item m="1" x="1931"/>
        <item m="1" x="2567"/>
        <item m="1" x="340"/>
        <item m="1" x="2064"/>
        <item m="1" x="2082"/>
        <item m="1" x="2113"/>
        <item m="1" x="1103"/>
        <item m="1" x="987"/>
        <item m="1" x="1774"/>
        <item m="1" x="2122"/>
        <item m="1" x="1151"/>
        <item m="1" x="2498"/>
        <item m="1" x="1778"/>
        <item m="1" x="1771"/>
        <item m="1" x="2483"/>
        <item m="1" x="2108"/>
        <item m="1" x="1494"/>
        <item m="1" x="370"/>
        <item m="1" x="2421"/>
        <item m="1" x="1862"/>
        <item m="1" x="1765"/>
        <item m="1" x="782"/>
        <item m="1" x="2045"/>
        <item m="1" x="2467"/>
        <item m="1" x="796"/>
        <item m="1" x="1987"/>
        <item m="1" x="1277"/>
        <item m="1" x="184"/>
        <item m="1" x="800"/>
        <item m="1" x="439"/>
        <item m="1" x="923"/>
        <item m="1" x="2208"/>
        <item m="1" x="134"/>
        <item m="1" x="2469"/>
        <item m="1" x="768"/>
        <item m="1" x="2205"/>
        <item m="1" x="1419"/>
        <item m="1" x="1458"/>
        <item m="1" x="1079"/>
        <item m="1" x="2069"/>
        <item m="1" x="1251"/>
        <item m="1" x="1927"/>
        <item m="1" x="2517"/>
        <item m="1" x="752"/>
        <item m="1" x="395"/>
        <item m="1" x="1032"/>
        <item m="1" x="30"/>
        <item m="1" x="1661"/>
        <item m="1" x="1371"/>
        <item m="1" x="571"/>
        <item m="1" x="731"/>
        <item m="1" x="15"/>
        <item m="1" x="1840"/>
        <item m="1" x="2019"/>
        <item m="1" x="1702"/>
        <item m="1" x="1109"/>
        <item m="1" x="1083"/>
        <item m="1" x="1453"/>
        <item m="1" x="1890"/>
        <item m="1" x="527"/>
        <item m="1" x="1549"/>
        <item m="1" x="509"/>
        <item m="1" x="205"/>
        <item m="1" x="1622"/>
        <item m="1" x="1308"/>
        <item m="1" x="2459"/>
        <item m="1" x="2399"/>
        <item m="1" x="312"/>
        <item m="1" x="2511"/>
        <item m="1" x="1755"/>
        <item m="1" x="444"/>
        <item m="1" x="1496"/>
        <item m="1" x="243"/>
        <item m="1" x="73"/>
        <item m="1" x="1821"/>
        <item m="1" x="595"/>
        <item m="1" x="1385"/>
        <item m="1" x="1579"/>
        <item m="1" x="252"/>
        <item m="1" x="1118"/>
        <item m="1" x="2556"/>
        <item m="1" x="2387"/>
        <item m="1" x="918"/>
        <item m="1" x="86"/>
        <item m="1" x="202"/>
        <item m="1" x="1789"/>
        <item m="1" x="2144"/>
        <item m="1" x="1258"/>
        <item m="1" x="378"/>
        <item m="1" x="1865"/>
        <item m="1" x="438"/>
        <item m="1" x="2444"/>
        <item m="1" x="104"/>
        <item m="1" x="1161"/>
        <item m="1" x="2067"/>
        <item m="1" x="1551"/>
        <item m="1" x="698"/>
        <item m="1" x="451"/>
        <item m="1" x="1227"/>
        <item m="1" x="1162"/>
        <item m="1" x="1592"/>
        <item m="1" x="1784"/>
        <item m="1" x="2475"/>
        <item m="1" x="2468"/>
        <item m="1" x="2602"/>
        <item m="1" x="2598"/>
        <item m="1" x="737"/>
        <item m="1" x="1122"/>
        <item m="1" x="1644"/>
        <item m="1" x="1967"/>
        <item m="1" x="1950"/>
        <item m="1" x="2198"/>
        <item m="1" x="1383"/>
        <item m="1" x="270"/>
        <item m="1" x="1650"/>
        <item m="1" x="126"/>
        <item m="1" x="58"/>
        <item m="1" x="1426"/>
        <item m="1" x="1053"/>
        <item m="1" x="1492"/>
        <item m="1" x="324"/>
        <item m="1" x="2214"/>
        <item m="1" x="1042"/>
        <item m="1" x="557"/>
        <item m="1" x="225"/>
        <item m="1" x="734"/>
        <item m="1" x="1679"/>
        <item m="1" x="1001"/>
        <item m="1" x="2172"/>
        <item m="1" x="353"/>
        <item m="1" x="1406"/>
        <item m="1" x="481"/>
        <item m="1" x="1115"/>
        <item m="1" x="1000"/>
        <item m="1" x="153"/>
        <item m="1" x="260"/>
        <item m="1" x="505"/>
        <item m="1" x="1912"/>
        <item m="1" x="1254"/>
        <item m="1" x="779"/>
        <item m="1" x="1415"/>
        <item m="1" x="2004"/>
        <item m="1" x="2343"/>
        <item m="1" x="2152"/>
        <item m="1" x="255"/>
        <item m="1" x="675"/>
        <item m="1" x="356"/>
        <item m="1" x="1191"/>
        <item m="1" x="990"/>
        <item m="1" x="1825"/>
        <item m="1" x="1852"/>
        <item m="1" x="1923"/>
        <item m="1" x="1895"/>
        <item m="1" x="1180"/>
        <item m="1" x="253"/>
        <item m="1" x="2000"/>
        <item m="1" x="2603"/>
        <item m="1" x="1234"/>
        <item m="1" x="788"/>
        <item m="1" x="342"/>
        <item m="1" x="738"/>
        <item m="1" x="1202"/>
        <item m="1" x="1693"/>
        <item m="1" x="145"/>
        <item m="1" x="572"/>
        <item m="1" x="2047"/>
        <item m="1" x="1461"/>
        <item m="1" x="118"/>
        <item m="1" x="1097"/>
        <item m="1" x="935"/>
        <item m="1" x="2319"/>
        <item m="1" x="2166"/>
        <item m="1" x="554"/>
        <item m="1" x="1208"/>
        <item m="1" x="2389"/>
        <item m="1" x="1342"/>
        <item m="1" x="393"/>
        <item m="1" x="14"/>
        <item m="1" x="2435"/>
        <item m="1" x="2326"/>
        <item m="1" x="1732"/>
        <item m="1" x="224"/>
        <item m="1" x="2481"/>
        <item m="1" x="2180"/>
        <item m="1" x="702"/>
        <item m="1" x="2306"/>
        <item m="1" x="1797"/>
        <item m="1" x="2548"/>
        <item m="1" x="627"/>
        <item m="1" x="610"/>
        <item m="1" x="1567"/>
        <item m="1" x="1965"/>
        <item m="1" x="2472"/>
        <item m="1" x="2031"/>
        <item m="1" x="1005"/>
        <item m="1" x="997"/>
        <item m="1" x="954"/>
        <item m="1" x="1568"/>
        <item m="1" x="907"/>
        <item m="1" x="1017"/>
        <item m="1" x="2051"/>
        <item m="1" x="955"/>
        <item m="1" x="136"/>
        <item m="1" x="783"/>
        <item m="1" x="2191"/>
        <item m="1" x="1086"/>
        <item m="1" x="533"/>
        <item m="1" x="1779"/>
        <item m="1" x="2424"/>
        <item m="1" x="641"/>
        <item m="1" x="170"/>
        <item m="1" x="890"/>
        <item m="1" x="20"/>
        <item m="1" x="773"/>
        <item m="1" x="695"/>
        <item m="1" x="2"/>
        <item m="1" x="904"/>
        <item m="1" x="1775"/>
        <item m="1" x="189"/>
        <item m="1" x="1466"/>
        <item m="1" x="1607"/>
        <item m="1" x="2237"/>
        <item m="1" x="2430"/>
        <item m="1" x="1662"/>
        <item m="1" x="2238"/>
        <item m="1" x="498"/>
        <item m="1" x="733"/>
        <item m="1" x="1790"/>
        <item m="1" x="1805"/>
        <item m="1" x="59"/>
        <item m="1" x="574"/>
        <item m="1" x="213"/>
        <item m="1" x="1198"/>
        <item m="1" x="2002"/>
        <item m="1" x="1756"/>
        <item m="1" x="151"/>
        <item m="1" x="825"/>
        <item m="1" x="206"/>
        <item m="1" x="753"/>
        <item m="1" x="849"/>
        <item m="1" x="1819"/>
        <item m="1" x="2533"/>
        <item m="1" x="2461"/>
        <item m="1" x="1935"/>
        <item m="1" x="1817"/>
        <item m="1" x="1076"/>
        <item m="1" x="264"/>
        <item m="1" x="1596"/>
        <item m="1" x="2522"/>
        <item m="1" x="1670"/>
        <item m="1" x="1851"/>
        <item t="default"/>
      </items>
    </pivotField>
    <pivotField axis="axisRow" showAll="0">
      <items count="27">
        <item m="1" x="2"/>
        <item m="1" x="17"/>
        <item m="1" x="12"/>
        <item m="1" x="20"/>
        <item m="1" x="4"/>
        <item m="1" x="16"/>
        <item m="1" x="5"/>
        <item x="0"/>
        <item m="1" x="7"/>
        <item m="1" x="24"/>
        <item m="1" x="3"/>
        <item m="1" x="11"/>
        <item m="1" x="1"/>
        <item m="1" x="18"/>
        <item m="1" x="21"/>
        <item m="1" x="10"/>
        <item m="1" x="6"/>
        <item m="1" x="9"/>
        <item m="1" x="8"/>
        <item m="1" x="13"/>
        <item m="1" x="25"/>
        <item m="1" x="22"/>
        <item m="1" x="15"/>
        <item m="1" x="23"/>
        <item m="1" x="19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5">
        <item m="1" x="7"/>
        <item m="1" x="11"/>
        <item sd="0" m="1" x="22"/>
        <item m="1" x="4"/>
        <item sd="0" m="1" x="17"/>
        <item sd="0" m="1" x="20"/>
        <item sd="0" m="1" x="3"/>
        <item sd="0" m="1" x="13"/>
        <item sd="0" m="1" x="19"/>
        <item sd="0" m="1" x="6"/>
        <item sd="0" m="1" x="12"/>
        <item sd="0" m="1" x="23"/>
        <item sd="0" m="1" x="5"/>
        <item sd="0" m="1" x="15"/>
        <item m="1" x="21"/>
        <item m="1" x="8"/>
        <item m="1" x="2"/>
        <item m="1" x="16"/>
        <item m="1" x="10"/>
        <item sd="0" m="1" x="1"/>
        <item sd="0" m="1" x="18"/>
        <item sd="0" m="1" x="14"/>
        <item sd="0" m="1" x="9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0">
        <item m="1" x="3"/>
        <item m="1" x="7"/>
        <item x="0"/>
        <item m="1" x="1"/>
        <item m="1" x="6"/>
        <item m="1" x="8"/>
        <item m="1" x="2"/>
        <item m="1" x="4"/>
        <item m="1" x="5"/>
        <item t="default"/>
      </items>
    </pivotField>
    <pivotField showAll="0"/>
    <pivotField axis="axisCol" showAll="0">
      <items count="10">
        <item m="1" x="3"/>
        <item m="1" x="8"/>
        <item m="1" x="6"/>
        <item m="1" x="2"/>
        <item x="0"/>
        <item m="1" x="1"/>
        <item m="1" x="5"/>
        <item m="1" x="4"/>
        <item m="1" x="7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 v="23"/>
    </i>
    <i t="grand">
      <x/>
    </i>
  </rowItems>
  <colFields count="1">
    <field x="45"/>
  </colFields>
  <colItems count="2">
    <i>
      <x v="4"/>
    </i>
    <i t="grand">
      <x/>
    </i>
  </colItems>
  <pageFields count="2">
    <pageField fld="0" hier="-1"/>
    <pageField fld="43" hier="-1"/>
  </pageFields>
  <dataFields count="1">
    <dataField name="Count of SubtaskOrderedFullDescription" fld="46" subtotal="count" baseField="0" baseItem="0"/>
  </dataFields>
  <formats count="7">
    <format dxfId="141">
      <pivotArea outline="0" collapsedLevelsAreSubtotals="1" fieldPosition="0"/>
    </format>
    <format dxfId="140">
      <pivotArea dataOnly="0" labelOnly="1" outline="0" fieldPosition="0">
        <references count="1">
          <reference field="0" count="0"/>
        </references>
      </pivotArea>
    </format>
    <format dxfId="139">
      <pivotArea dataOnly="0" labelOnly="1" outline="0" fieldPosition="0">
        <references count="1">
          <reference field="43" count="0"/>
        </references>
      </pivotArea>
    </format>
    <format dxfId="138">
      <pivotArea field="45" type="button" dataOnly="0" labelOnly="1" outline="0" axis="axisCol" fieldPosition="0"/>
    </format>
    <format dxfId="137">
      <pivotArea type="topRight" dataOnly="0" labelOnly="1" outline="0" fieldPosition="0"/>
    </format>
    <format dxfId="136">
      <pivotArea dataOnly="0" labelOnly="1" fieldPosition="0">
        <references count="1">
          <reference field="45" count="0"/>
        </references>
      </pivotArea>
    </format>
    <format dxfId="135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382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10" colPageCount="1"/>
  <pivotFields count="53">
    <pivotField axis="axisPage" showAll="0">
      <items count="19">
        <item m="1" x="15"/>
        <item m="1" x="8"/>
        <item m="1" x="2"/>
        <item m="1" x="13"/>
        <item m="1" x="14"/>
        <item m="1" x="6"/>
        <item m="1" x="16"/>
        <item m="1" x="17"/>
        <item m="1" x="3"/>
        <item m="1" x="12"/>
        <item m="1" x="4"/>
        <item m="1" x="7"/>
        <item m="1" x="5"/>
        <item m="1" x="10"/>
        <item m="1" x="9"/>
        <item m="1" x="1"/>
        <item m="1" x="11"/>
        <item x="0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10">
        <item m="1" x="3"/>
        <item m="1" x="5"/>
        <item x="0"/>
        <item m="1" x="7"/>
        <item m="1" x="6"/>
        <item m="1" x="4"/>
        <item m="1" x="2"/>
        <item m="1" x="1"/>
        <item m="1" x="8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192">
        <item sd="0" m="1" x="22"/>
        <item m="1" x="114"/>
        <item sd="0" m="1" x="106"/>
        <item sd="0" m="1" x="52"/>
        <item sd="0" m="1" x="41"/>
        <item sd="0" m="1" x="11"/>
        <item m="1" x="47"/>
        <item m="1" x="156"/>
        <item m="1" x="170"/>
        <item m="1" x="18"/>
        <item m="1" x="23"/>
        <item m="1" x="80"/>
        <item m="1" x="72"/>
        <item m="1" x="20"/>
        <item m="1" x="160"/>
        <item m="1" x="43"/>
        <item m="1" x="28"/>
        <item m="1" x="171"/>
        <item m="1" x="37"/>
        <item m="1" x="175"/>
        <item m="1" x="84"/>
        <item m="1" x="186"/>
        <item m="1" x="9"/>
        <item sd="0" m="1" x="112"/>
        <item m="1" x="104"/>
        <item m="1" x="71"/>
        <item m="1" x="73"/>
        <item m="1" x="159"/>
        <item m="1" x="140"/>
        <item m="1" x="131"/>
        <item m="1" x="111"/>
        <item m="1" x="107"/>
        <item m="1" x="13"/>
        <item m="1" x="12"/>
        <item m="1" x="98"/>
        <item m="1" x="63"/>
        <item m="1" x="125"/>
        <item m="1" x="21"/>
        <item m="1" x="154"/>
        <item m="1" x="75"/>
        <item m="1" x="38"/>
        <item m="1" x="82"/>
        <item m="1" x="181"/>
        <item m="1" x="56"/>
        <item m="1" x="96"/>
        <item m="1" x="24"/>
        <item m="1" x="124"/>
        <item m="1" x="188"/>
        <item m="1" x="81"/>
        <item m="1" x="144"/>
        <item m="1" x="121"/>
        <item m="1" x="34"/>
        <item m="1" x="60"/>
        <item m="1" x="76"/>
        <item m="1" x="14"/>
        <item m="1" x="25"/>
        <item m="1" x="139"/>
        <item m="1" x="187"/>
        <item sd="0" m="1" x="29"/>
        <item sd="0" m="1" x="183"/>
        <item m="1" x="158"/>
        <item m="1" x="168"/>
        <item m="1" x="100"/>
        <item m="1" x="162"/>
        <item m="1" x="164"/>
        <item m="1" x="3"/>
        <item sd="0" m="1" x="62"/>
        <item m="1" x="130"/>
        <item sd="0" m="1" x="15"/>
        <item m="1" x="184"/>
        <item sd="0" m="1" x="148"/>
        <item m="1" x="103"/>
        <item sd="0" m="1" x="101"/>
        <item m="1" x="89"/>
        <item m="1" x="88"/>
        <item sd="0" m="1" x="83"/>
        <item m="1" x="178"/>
        <item m="1" x="165"/>
        <item m="1" x="64"/>
        <item sd="0" m="1" x="152"/>
        <item sd="0" m="1" x="108"/>
        <item m="1" x="145"/>
        <item m="1" x="70"/>
        <item m="1" x="55"/>
        <item sd="0" m="1" x="137"/>
        <item m="1" x="1"/>
        <item m="1" x="67"/>
        <item m="1" x="40"/>
        <item m="1" x="161"/>
        <item m="1" x="105"/>
        <item m="1" x="142"/>
        <item m="1" x="8"/>
        <item m="1" x="182"/>
        <item sd="0" m="1" x="151"/>
        <item sd="0" m="1" x="86"/>
        <item sd="0" m="1" x="44"/>
        <item sd="0" m="1" x="30"/>
        <item m="1" x="69"/>
        <item sd="0" m="1" x="59"/>
        <item sd="0" m="1" x="45"/>
        <item sd="0" m="1" x="117"/>
        <item sd="0" m="1" x="143"/>
        <item sd="0" m="1" x="78"/>
        <item sd="0" m="1" x="85"/>
        <item sd="0" m="1" x="91"/>
        <item sd="0" m="1" x="51"/>
        <item sd="0" m="1" x="48"/>
        <item sd="0" m="1" x="177"/>
        <item m="1" x="32"/>
        <item m="1" x="136"/>
        <item m="1" x="90"/>
        <item m="1" x="129"/>
        <item m="1" x="141"/>
        <item m="1" x="95"/>
        <item m="1" x="31"/>
        <item m="1" x="172"/>
        <item m="1" x="127"/>
        <item m="1" x="94"/>
        <item m="1" x="147"/>
        <item m="1" x="110"/>
        <item sd="0" m="1" x="149"/>
        <item m="1" x="39"/>
        <item sd="0" m="1" x="180"/>
        <item sd="0" m="1" x="123"/>
        <item sd="0" m="1" x="58"/>
        <item sd="0" m="1" x="53"/>
        <item m="1" x="4"/>
        <item m="1" x="126"/>
        <item m="1" x="109"/>
        <item m="1" x="57"/>
        <item m="1" x="102"/>
        <item m="1" x="77"/>
        <item m="1" x="153"/>
        <item m="1" x="119"/>
        <item m="1" x="36"/>
        <item m="1" x="146"/>
        <item m="1" x="19"/>
        <item m="1" x="33"/>
        <item m="1" x="185"/>
        <item m="1" x="174"/>
        <item m="1" x="50"/>
        <item m="1" x="97"/>
        <item m="1" x="179"/>
        <item sd="0" m="1" x="16"/>
        <item sd="0" m="1" x="120"/>
        <item sd="0" m="1" x="65"/>
        <item m="1" x="5"/>
        <item sd="0" m="1" x="68"/>
        <item sd="0" m="1" x="128"/>
        <item sd="0" m="1" x="157"/>
        <item sd="0" m="1" x="99"/>
        <item sd="0" m="1" x="26"/>
        <item m="1" x="169"/>
        <item sd="0" m="1" x="10"/>
        <item sd="0" m="1" x="190"/>
        <item sd="0" m="1" x="118"/>
        <item m="1" x="189"/>
        <item sd="0" m="1" x="35"/>
        <item sd="0" m="1" x="61"/>
        <item sd="0" m="1" x="74"/>
        <item sd="0" m="1" x="115"/>
        <item sd="0" m="1" x="42"/>
        <item sd="0" m="1" x="2"/>
        <item sd="0" m="1" x="79"/>
        <item sd="0" m="1" x="6"/>
        <item sd="0" m="1" x="66"/>
        <item sd="0" m="1" x="138"/>
        <item sd="0" m="1" x="92"/>
        <item sd="0" m="1" x="166"/>
        <item sd="0" m="1" x="122"/>
        <item sd="0" m="1" x="54"/>
        <item sd="0" m="1" x="113"/>
        <item m="1" x="27"/>
        <item m="1" x="133"/>
        <item m="1" x="134"/>
        <item m="1" x="46"/>
        <item m="1" x="163"/>
        <item m="1" x="150"/>
        <item m="1" x="7"/>
        <item m="1" x="93"/>
        <item m="1" x="167"/>
        <item m="1" x="116"/>
        <item m="1" x="173"/>
        <item m="1" x="176"/>
        <item m="1" x="87"/>
        <item m="1" x="49"/>
        <item m="1" x="155"/>
        <item m="1" x="135"/>
        <item m="1" x="17"/>
        <item m="1" x="132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Page" showAll="0">
      <items count="24">
        <item sd="0" m="1" x="8"/>
        <item m="1" x="9"/>
        <item m="1" x="12"/>
        <item m="1" x="3"/>
        <item sd="0" m="1" x="11"/>
        <item m="1" x="19"/>
        <item sd="0" m="1" x="20"/>
        <item m="1" x="14"/>
        <item x="0"/>
        <item m="1" x="10"/>
        <item m="1" x="15"/>
        <item m="1" x="18"/>
        <item m="1" x="13"/>
        <item m="1" x="1"/>
        <item m="1" x="7"/>
        <item m="1" x="6"/>
        <item m="1" x="16"/>
        <item m="1" x="2"/>
        <item m="1" x="5"/>
        <item m="1" x="22"/>
        <item m="1" x="17"/>
        <item m="1" x="21"/>
        <item m="1" x="4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2904">
        <item m="1" x="1010"/>
        <item m="1" x="1018"/>
        <item m="1" x="530"/>
        <item m="1" x="2628"/>
        <item m="1" x="174"/>
        <item m="1" x="938"/>
        <item m="1" x="888"/>
        <item m="1" x="2183"/>
        <item m="1" x="2400"/>
        <item m="1" x="1757"/>
        <item m="1" x="2721"/>
        <item m="1" x="1111"/>
        <item m="1" x="1913"/>
        <item m="1" x="2650"/>
        <item m="1" x="2510"/>
        <item sd="0" m="1" x="453"/>
        <item m="1" x="363"/>
        <item m="1" x="2500"/>
        <item m="1" x="1629"/>
        <item sd="0" m="1" x="2597"/>
        <item m="1" x="2490"/>
        <item m="1" x="2136"/>
        <item m="1" x="1396"/>
        <item m="1" x="1070"/>
        <item m="1" x="1017"/>
        <item m="1" x="239"/>
        <item m="1" x="931"/>
        <item m="1" x="1337"/>
        <item m="1" x="169"/>
        <item m="1" x="2236"/>
        <item m="1" x="1956"/>
        <item m="1" x="785"/>
        <item m="1" x="1280"/>
        <item m="1" x="2604"/>
        <item m="1" x="1524"/>
        <item m="1" x="595"/>
        <item m="1" x="724"/>
        <item m="1" x="1654"/>
        <item sd="0" m="1" x="329"/>
        <item m="1" x="2806"/>
        <item m="1" x="1996"/>
        <item m="1" x="1290"/>
        <item m="1" x="1414"/>
        <item m="1" x="2809"/>
        <item m="1" x="2686"/>
        <item m="1" x="202"/>
        <item m="1" x="1769"/>
        <item m="1" x="2346"/>
        <item m="1" x="2612"/>
        <item m="1" x="2058"/>
        <item m="1" x="1787"/>
        <item m="1" x="1266"/>
        <item m="1" x="2593"/>
        <item m="1" x="2086"/>
        <item m="1" x="529"/>
        <item m="1" x="1424"/>
        <item m="1" x="1067"/>
        <item m="1" x="2740"/>
        <item m="1" x="1308"/>
        <item m="1" x="404"/>
        <item m="1" x="355"/>
        <item m="1" x="640"/>
        <item m="1" x="1080"/>
        <item m="1" x="963"/>
        <item m="1" x="2266"/>
        <item m="1" x="829"/>
        <item m="1" x="1549"/>
        <item m="1" x="844"/>
        <item m="1" x="632"/>
        <item m="1" x="2328"/>
        <item m="1" x="1326"/>
        <item m="1" x="1099"/>
        <item m="1" x="1026"/>
        <item m="1" x="321"/>
        <item m="1" x="182"/>
        <item m="1" x="2833"/>
        <item m="1" x="1632"/>
        <item m="1" x="941"/>
        <item m="1" x="2887"/>
        <item m="1" x="1650"/>
        <item m="1" x="783"/>
        <item m="1" x="2820"/>
        <item m="1" x="1125"/>
        <item m="1" x="126"/>
        <item m="1" x="1206"/>
        <item m="1" x="948"/>
        <item m="1" x="221"/>
        <item m="1" x="2430"/>
        <item m="1" x="2502"/>
        <item m="1" x="1614"/>
        <item m="1" x="2696"/>
        <item m="1" x="264"/>
        <item m="1" x="1734"/>
        <item m="1" x="2392"/>
        <item m="1" x="2425"/>
        <item m="1" x="2521"/>
        <item m="1" x="1474"/>
        <item m="1" x="2315"/>
        <item m="1" x="1200"/>
        <item m="1" x="2897"/>
        <item m="1" x="729"/>
        <item m="1" x="107"/>
        <item m="1" x="895"/>
        <item m="1" x="1884"/>
        <item m="1" x="896"/>
        <item m="1" x="1627"/>
        <item m="1" x="1951"/>
        <item m="1" x="1221"/>
        <item m="1" x="267"/>
        <item m="1" x="1130"/>
        <item m="1" x="2688"/>
        <item m="1" x="958"/>
        <item m="1" x="2082"/>
        <item m="1" x="1803"/>
        <item m="1" x="1194"/>
        <item m="1" x="2707"/>
        <item m="1" x="636"/>
        <item m="1" x="2222"/>
        <item m="1" x="1866"/>
        <item m="1" x="226"/>
        <item m="1" x="1346"/>
        <item m="1" x="2883"/>
        <item m="1" x="2386"/>
        <item m="1" x="2008"/>
        <item m="1" x="1211"/>
        <item m="1" x="1002"/>
        <item m="1" x="1694"/>
        <item m="1" x="261"/>
        <item m="1" x="2224"/>
        <item m="1" x="1016"/>
        <item m="1" x="1402"/>
        <item m="1" x="2610"/>
        <item m="1" x="1466"/>
        <item m="1" x="2088"/>
        <item m="1" x="1992"/>
        <item m="1" x="574"/>
        <item m="1" x="1801"/>
        <item m="1" x="477"/>
        <item m="1" x="473"/>
        <item m="1" x="1509"/>
        <item m="1" x="757"/>
        <item m="1" x="1598"/>
        <item m="1" x="2378"/>
        <item m="1" x="1152"/>
        <item m="1" x="160"/>
        <item m="1" x="1311"/>
        <item m="1" x="96"/>
        <item m="1" x="401"/>
        <item m="1" x="989"/>
        <item m="1" x="1251"/>
        <item m="1" x="691"/>
        <item m="1" x="2592"/>
        <item m="1" x="677"/>
        <item m="1" x="1144"/>
        <item m="1" x="910"/>
        <item m="1" x="2011"/>
        <item m="1" x="43"/>
        <item m="1" x="2079"/>
        <item m="1" x="1102"/>
        <item m="1" x="2144"/>
        <item m="1" x="692"/>
        <item m="1" x="1516"/>
        <item m="1" x="2002"/>
        <item m="1" x="278"/>
        <item m="1" x="1705"/>
        <item m="1" x="1959"/>
        <item m="1" x="553"/>
        <item m="1" x="594"/>
        <item m="1" x="2702"/>
        <item m="1" x="299"/>
        <item m="1" x="1276"/>
        <item m="1" x="2534"/>
        <item m="1" x="576"/>
        <item m="1" x="734"/>
        <item m="1" x="1706"/>
        <item m="1" x="838"/>
        <item m="1" x="197"/>
        <item m="1" x="1136"/>
        <item m="1" x="2318"/>
        <item m="1" x="292"/>
        <item m="1" x="2724"/>
        <item m="1" x="2169"/>
        <item m="1" x="917"/>
        <item m="1" x="119"/>
        <item m="1" x="2442"/>
        <item m="1" x="973"/>
        <item m="1" x="1905"/>
        <item m="1" x="157"/>
        <item m="1" x="1535"/>
        <item m="1" x="1457"/>
        <item m="1" x="1043"/>
        <item m="1" x="2188"/>
        <item m="1" x="707"/>
        <item m="1" x="2428"/>
        <item m="1" x="146"/>
        <item m="1" x="1980"/>
        <item m="1" x="1622"/>
        <item m="1" x="1353"/>
        <item m="1" x="951"/>
        <item m="1" x="333"/>
        <item m="1" x="1859"/>
        <item m="1" x="770"/>
        <item m="1" x="2811"/>
        <item m="1" x="593"/>
        <item m="1" x="450"/>
        <item m="1" x="2736"/>
        <item m="1" x="269"/>
        <item m="1" x="711"/>
        <item m="1" x="1818"/>
        <item m="1" x="496"/>
        <item m="1" x="605"/>
        <item m="1" x="1775"/>
        <item m="1" x="2414"/>
        <item m="1" x="962"/>
        <item m="1" x="1899"/>
        <item m="1" x="820"/>
        <item m="1" x="2487"/>
        <item m="1" x="1412"/>
        <item m="1" x="2577"/>
        <item m="1" x="2659"/>
        <item m="1" x="1848"/>
        <item m="1" x="1370"/>
        <item m="1" x="1237"/>
        <item m="1" x="991"/>
        <item m="1" x="771"/>
        <item m="1" x="1097"/>
        <item m="1" x="240"/>
        <item m="1" x="168"/>
        <item m="1" x="323"/>
        <item m="1" x="1657"/>
        <item m="1" x="2385"/>
        <item m="1" x="564"/>
        <item m="1" x="101"/>
        <item m="1" x="520"/>
        <item m="1" x="865"/>
        <item m="1" x="1438"/>
        <item m="1" x="118"/>
        <item m="1" x="1904"/>
        <item m="1" x="193"/>
        <item m="1" x="1673"/>
        <item m="1" x="791"/>
        <item m="1" x="464"/>
        <item m="1" x="2689"/>
        <item m="1" x="1539"/>
        <item m="1" x="2585"/>
        <item m="1" x="1643"/>
        <item m="1" x="2274"/>
        <item m="1" x="256"/>
        <item m="1" x="1027"/>
        <item m="1" x="204"/>
        <item m="1" x="2225"/>
        <item m="1" x="1464"/>
        <item m="1" x="2368"/>
        <item m="1" x="50"/>
        <item m="1" x="311"/>
        <item m="1" x="2503"/>
        <item m="1" x="995"/>
        <item m="1" x="2558"/>
        <item m="1" x="1441"/>
        <item m="1" x="542"/>
        <item m="1" x="131"/>
        <item m="1" x="871"/>
        <item m="1" x="803"/>
        <item m="1" x="395"/>
        <item m="1" x="2140"/>
        <item m="1" x="1484"/>
        <item m="1" x="2251"/>
        <item m="1" x="743"/>
        <item m="1" x="2007"/>
        <item m="1" x="1968"/>
        <item m="1" x="206"/>
        <item m="1" x="200"/>
        <item m="1" x="2027"/>
        <item m="1" x="1916"/>
        <item m="1" x="2191"/>
        <item m="1" x="2456"/>
        <item m="1" x="1150"/>
        <item m="1" x="2381"/>
        <item m="1" x="2125"/>
        <item m="1" x="796"/>
        <item m="1" x="1192"/>
        <item m="1" x="2201"/>
        <item m="1" x="2455"/>
        <item m="1" x="1088"/>
        <item m="1" x="2615"/>
        <item m="1" x="2160"/>
        <item m="1" x="2126"/>
        <item m="1" x="1648"/>
        <item m="1" x="755"/>
        <item m="1" x="1969"/>
        <item m="1" x="1799"/>
        <item m="1" x="1213"/>
        <item m="1" x="25"/>
        <item m="1" x="386"/>
        <item m="1" x="916"/>
        <item m="1" x="487"/>
        <item m="1" x="2626"/>
        <item m="1" x="1046"/>
        <item m="1" x="2322"/>
        <item m="1" x="1821"/>
        <item m="1" x="2204"/>
        <item m="1" x="1901"/>
        <item m="1" x="459"/>
        <item m="1" x="20"/>
        <item m="1" x="2401"/>
        <item m="1" x="2402"/>
        <item m="1" x="710"/>
        <item m="1" x="1093"/>
        <item m="1" x="930"/>
        <item m="1" x="1314"/>
        <item m="1" x="693"/>
        <item m="1" x="90"/>
        <item m="1" x="1306"/>
        <item m="1" x="1525"/>
        <item m="1" x="2153"/>
        <item m="1" x="1555"/>
        <item m="1" x="2001"/>
        <item m="1" x="233"/>
        <item m="1" x="1671"/>
        <item m="1" x="1839"/>
        <item m="1" x="1954"/>
        <item m="1" x="2102"/>
        <item m="1" x="2341"/>
        <item m="1" x="1413"/>
        <item m="1" x="773"/>
        <item m="1" x="778"/>
        <item m="1" x="2406"/>
        <item m="1" x="1766"/>
        <item m="1" x="1915"/>
        <item m="1" x="185"/>
        <item m="1" x="1343"/>
        <item m="1" x="1202"/>
        <item m="1" x="1953"/>
        <item m="1" x="863"/>
        <item m="1" x="13"/>
        <item m="1" x="950"/>
        <item m="1" x="504"/>
        <item m="1" x="2851"/>
        <item m="1" x="1877"/>
        <item m="1" x="277"/>
        <item m="1" x="1478"/>
        <item m="1" x="1270"/>
        <item m="1" x="1075"/>
        <item m="1" x="1943"/>
        <item m="1" x="217"/>
        <item m="1" x="1778"/>
        <item m="1" x="375"/>
        <item m="1" x="1529"/>
        <item m="1" x="878"/>
        <item m="1" x="2703"/>
        <item m="1" x="509"/>
        <item m="1" x="2217"/>
        <item m="1" x="2599"/>
        <item m="1" x="2544"/>
        <item m="1" x="2451"/>
        <item m="1" x="1568"/>
        <item m="1" x="2882"/>
        <item m="1" x="943"/>
        <item m="1" x="1453"/>
        <item m="1" x="890"/>
        <item m="1" x="1998"/>
        <item m="1" x="220"/>
        <item m="1" x="446"/>
        <item m="1" x="1044"/>
        <item m="1" x="45"/>
        <item m="1" x="2338"/>
        <item m="1" x="2101"/>
        <item m="1" x="1783"/>
        <item m="1" x="2529"/>
        <item m="1" x="2518"/>
        <item m="1" x="2104"/>
        <item m="1" x="1392"/>
        <item m="1" x="2522"/>
        <item m="1" x="76"/>
        <item m="1" x="1697"/>
        <item m="1" x="2697"/>
        <item m="1" x="2677"/>
        <item m="1" x="2865"/>
        <item m="1" x="2541"/>
        <item m="1" x="2230"/>
        <item m="1" x="2178"/>
        <item m="1" x="2194"/>
        <item m="1" x="1089"/>
        <item m="1" x="1195"/>
        <item m="1" x="2429"/>
        <item m="1" x="1538"/>
        <item m="1" x="142"/>
        <item m="1" x="2304"/>
        <item m="1" x="493"/>
        <item m="1" x="1735"/>
        <item m="1" x="668"/>
        <item m="1" x="511"/>
        <item m="1" x="1288"/>
        <item m="1" x="577"/>
        <item m="1" x="1305"/>
        <item m="1" x="727"/>
        <item m="1" x="1187"/>
        <item m="1" x="347"/>
        <item m="1" x="912"/>
        <item m="1" x="308"/>
        <item m="1" x="2732"/>
        <item m="1" x="1482"/>
        <item m="1" x="265"/>
        <item m="1" x="224"/>
        <item m="1" x="2377"/>
        <item m="1" x="338"/>
        <item m="1" x="2595"/>
        <item m="1" x="1893"/>
        <item m="1" x="2888"/>
        <item m="1" x="2881"/>
        <item m="1" x="113"/>
        <item m="1" x="231"/>
        <item m="1" x="1582"/>
        <item m="1" x="2369"/>
        <item m="1" x="402"/>
        <item m="1" x="1833"/>
        <item m="1" x="2796"/>
        <item m="1" x="1260"/>
        <item m="1" x="173"/>
        <item m="1" x="702"/>
        <item m="1" x="935"/>
        <item m="1" x="608"/>
        <item m="1" x="2330"/>
        <item m="1" x="318"/>
        <item m="1" x="2531"/>
        <item sd="0" m="1" x="394"/>
        <item sd="0" m="1" x="2853"/>
        <item m="1" x="133"/>
        <item sd="0" m="1" x="1532"/>
        <item m="1" x="2265"/>
        <item sd="0" m="1" x="454"/>
        <item sd="0" m="1" x="1817"/>
        <item sd="0" m="1" x="3"/>
        <item m="1" x="2860"/>
        <item m="1" x="1534"/>
        <item sd="0" m="1" x="1005"/>
        <item m="1" x="777"/>
        <item m="1" x="1906"/>
        <item sd="0" m="1" x="1767"/>
        <item sd="0" m="1" x="114"/>
        <item sd="0" m="1" x="1930"/>
        <item m="1" x="2631"/>
        <item m="1" x="806"/>
        <item m="1" x="2296"/>
        <item m="1" x="1322"/>
        <item m="1" x="1351"/>
        <item m="1" x="2852"/>
        <item sd="0" m="1" x="1997"/>
        <item m="1" x="2124"/>
        <item sd="0" m="1" x="1528"/>
        <item m="1" x="1700"/>
        <item m="1" x="2536"/>
        <item m="1" x="2705"/>
        <item m="1" x="2234"/>
        <item m="1" x="647"/>
        <item sd="0" m="1" x="1704"/>
        <item sd="0" m="1" x="996"/>
        <item sd="0" m="1" x="664"/>
        <item sd="0" m="1" x="1586"/>
        <item sd="0" m="1" x="2805"/>
        <item sd="0" m="1" x="1691"/>
        <item m="1" x="2186"/>
        <item sd="0" m="1" x="1397"/>
        <item sd="0" m="1" x="2288"/>
        <item sd="0" m="1" x="610"/>
        <item sd="0" m="1" x="1374"/>
        <item sd="0" m="1" x="2817"/>
        <item m="1" x="1297"/>
        <item m="1" x="2349"/>
        <item sd="0" m="1" x="441"/>
        <item m="1" x="2608"/>
        <item sd="0" m="1" x="1638"/>
        <item m="1" x="1952"/>
        <item m="1" x="1410"/>
        <item m="1" x="1649"/>
        <item m="1" x="1225"/>
        <item m="1" x="1077"/>
        <item m="1" x="1208"/>
        <item m="1" x="682"/>
        <item sd="0" m="1" x="2830"/>
        <item m="1" x="1069"/>
        <item m="1" x="637"/>
        <item m="1" x="2516"/>
        <item m="1" x="1437"/>
        <item m="1" x="2444"/>
        <item sd="0" m="1" x="2692"/>
        <item m="1" x="2813"/>
        <item m="1" x="2693"/>
        <item m="1" x="819"/>
        <item m="1" x="1129"/>
        <item m="1" x="1364"/>
        <item m="1" x="547"/>
        <item sd="0" m="1" x="2769"/>
        <item m="1" x="266"/>
        <item m="1" x="522"/>
        <item sd="0" m="1" x="840"/>
        <item m="1" x="2651"/>
        <item m="1" x="1684"/>
        <item m="1" x="2872"/>
        <item m="1" x="1937"/>
        <item m="1" x="2209"/>
        <item m="1" x="904"/>
        <item m="1" x="1936"/>
        <item m="1" x="1350"/>
        <item m="1" x="1325"/>
        <item m="1" x="2439"/>
        <item m="1" x="2482"/>
        <item m="1" x="309"/>
        <item m="1" x="1576"/>
        <item m="1" x="652"/>
        <item m="1" x="2787"/>
        <item m="1" x="1527"/>
        <item m="1" x="1970"/>
        <item m="1" x="345"/>
        <item m="1" x="1618"/>
        <item m="1" x="1602"/>
        <item m="1" x="1655"/>
        <item m="1" x="2875"/>
        <item m="1" x="2100"/>
        <item m="1" x="2749"/>
        <item m="1" x="986"/>
        <item m="1" x="2131"/>
        <item m="1" x="2246"/>
        <item m="1" x="2020"/>
        <item m="1" x="1887"/>
        <item m="1" x="151"/>
        <item m="1" x="670"/>
        <item m="1" x="1301"/>
        <item m="1" x="1540"/>
        <item m="1" x="1239"/>
        <item m="1" x="2396"/>
        <item m="1" x="111"/>
        <item m="1" x="1941"/>
        <item m="1" x="834"/>
        <item m="1" x="176"/>
        <item m="1" x="2606"/>
        <item m="1" x="974"/>
        <item m="1" x="1443"/>
        <item m="1" x="89"/>
        <item m="1" x="1656"/>
        <item m="1" x="1977"/>
        <item m="1" x="2568"/>
        <item m="1" x="2028"/>
        <item m="1" x="832"/>
        <item m="1" x="749"/>
        <item m="1" x="2030"/>
        <item m="1" x="1473"/>
        <item m="1" x="1774"/>
        <item m="1" x="298"/>
        <item m="1" x="1055"/>
        <item m="1" x="587"/>
        <item m="1" x="147"/>
        <item m="1" x="2320"/>
        <item m="1" x="631"/>
        <item m="1" x="557"/>
        <item m="1" x="476"/>
        <item m="1" x="2523"/>
        <item m="1" x="700"/>
        <item m="1" x="2403"/>
        <item m="1" x="1"/>
        <item m="1" x="301"/>
        <item m="1" x="723"/>
        <item m="1" x="1881"/>
        <item m="1" x="1681"/>
        <item m="1" x="1310"/>
        <item m="1" x="2133"/>
        <item m="1" x="315"/>
        <item m="1" x="669"/>
        <item m="1" x="58"/>
        <item m="1" x="784"/>
        <item m="1" x="137"/>
        <item m="1" x="1621"/>
        <item m="1" x="1347"/>
        <item m="1" x="1465"/>
        <item m="1" x="1079"/>
        <item m="1" x="2192"/>
        <item m="1" x="2514"/>
        <item m="1" x="407"/>
        <item m="1" x="1875"/>
        <item m="1" x="2810"/>
        <item m="1" x="2550"/>
        <item m="1" x="2099"/>
        <item m="1" x="1696"/>
        <item m="1" x="2212"/>
        <item m="1" x="597"/>
        <item m="1" x="1165"/>
        <item m="1" x="2437"/>
        <item m="1" x="1727"/>
        <item m="1" x="1651"/>
        <item m="1" x="2167"/>
        <item m="1" x="586"/>
        <item m="1" x="2250"/>
        <item m="1" x="1267"/>
        <item m="1" x="183"/>
        <item m="1" x="1991"/>
        <item m="1" x="894"/>
        <item m="1" x="2361"/>
        <item m="1" x="248"/>
        <item m="1" x="1604"/>
        <item m="1" x="1103"/>
        <item m="1" x="1871"/>
        <item m="1" x="742"/>
        <item m="1" x="987"/>
        <item m="1" x="2111"/>
        <item m="1" x="800"/>
        <item m="1" x="1596"/>
        <item m="1" x="130"/>
        <item m="1" x="1303"/>
        <item m="1" x="1096"/>
        <item m="1" x="2594"/>
        <item m="1" x="2555"/>
        <item m="1" x="1261"/>
        <item m="1" x="468"/>
        <item m="1" x="388"/>
        <item m="1" x="2076"/>
        <item m="1" x="2493"/>
        <item m="1" x="1061"/>
        <item m="1" x="2870"/>
        <item m="1" x="1462"/>
        <item m="1" x="2257"/>
        <item m="1" x="1711"/>
        <item m="1" x="2096"/>
        <item m="1" x="551"/>
        <item m="1" x="2450"/>
        <item m="1" x="2804"/>
        <item m="1" x="106"/>
        <item m="1" x="990"/>
        <item m="1" x="353"/>
        <item m="1" x="533"/>
        <item m="1" x="1415"/>
        <item m="1" x="2045"/>
        <item m="1" x="92"/>
        <item m="1" x="1062"/>
        <item m="1" x="57"/>
        <item m="1" x="1838"/>
        <item m="1" x="911"/>
        <item m="1" x="280"/>
        <item m="1" x="2221"/>
        <item m="1" x="1100"/>
        <item m="1" x="1041"/>
        <item m="1" x="2678"/>
        <item m="1" x="1024"/>
        <item m="1" x="1446"/>
        <item m="1" x="1554"/>
        <item m="1" x="2635"/>
        <item m="1" x="1483"/>
        <item m="1" x="1921"/>
        <item m="1" x="9"/>
        <item m="1" x="1560"/>
        <item m="1" x="2622"/>
        <item m="1" x="822"/>
        <item m="1" x="1352"/>
        <item m="1" x="2539"/>
        <item m="1" x="765"/>
        <item m="1" x="1407"/>
        <item m="1" x="1135"/>
        <item m="1" x="1045"/>
        <item m="1" x="2367"/>
        <item m="1" x="273"/>
        <item m="1" x="304"/>
        <item m="1" x="1793"/>
        <item m="1" x="965"/>
        <item m="1" x="2179"/>
        <item m="1" x="1670"/>
        <item m="1" x="1779"/>
        <item m="1" x="120"/>
        <item m="1" x="979"/>
        <item m="1" x="334"/>
        <item m="1" x="492"/>
        <item m="1" x="2298"/>
        <item m="1" x="180"/>
        <item m="1" x="1176"/>
        <item m="1" x="1550"/>
        <item m="1" x="305"/>
        <item m="1" x="2616"/>
        <item m="1" x="337"/>
        <item m="1" x="2022"/>
        <item m="1" x="1739"/>
        <item m="1" x="630"/>
        <item m="1" x="2537"/>
        <item m="1" x="2538"/>
        <item m="1" x="1066"/>
        <item m="1" x="1825"/>
        <item m="1" x="869"/>
        <item m="1" x="187"/>
        <item m="1" x="1141"/>
        <item m="1" x="2434"/>
        <item m="1" x="252"/>
        <item m="1" x="1191"/>
        <item m="1" x="1837"/>
        <item m="1" x="897"/>
        <item m="1" x="2654"/>
        <item m="1" x="208"/>
        <item m="1" x="2127"/>
        <item m="1" x="1724"/>
        <item m="1" x="2855"/>
        <item m="1" x="313"/>
        <item m="1" x="2435"/>
        <item m="1" x="2362"/>
        <item m="1" x="1082"/>
        <item m="1" x="1587"/>
        <item m="1" x="330"/>
        <item m="1" x="122"/>
        <item m="1" x="1613"/>
        <item m="1" x="433"/>
        <item m="1" x="2607"/>
        <item m="1" x="1891"/>
        <item m="1" x="1318"/>
        <item m="1" x="1331"/>
        <item m="1" x="1359"/>
        <item m="1" x="2556"/>
        <item m="1" x="1226"/>
        <item m="1" x="262"/>
        <item m="1" x="732"/>
        <item m="1" x="2157"/>
        <item m="1" x="2886"/>
        <item m="1" x="1166"/>
        <item m="1" x="339"/>
        <item m="1" x="2345"/>
        <item m="1" x="680"/>
        <item m="1" x="317"/>
        <item m="1" x="2015"/>
        <item m="1" x="2226"/>
        <item m="1" x="2625"/>
        <item m="1" x="491"/>
        <item m="1" x="428"/>
        <item m="1" x="799"/>
        <item m="1" x="380"/>
        <item m="1" x="2765"/>
        <item m="1" x="320"/>
        <item m="1" x="2150"/>
        <item m="1" x="100"/>
        <item m="1" x="1605"/>
        <item m="1" x="364"/>
        <item m="1" x="788"/>
        <item m="1" x="2180"/>
        <item m="1" x="964"/>
        <item m="1" x="1172"/>
        <item m="1" x="1879"/>
        <item m="1" x="445"/>
        <item m="1" x="148"/>
        <item m="1" x="325"/>
        <item m="1" x="2682"/>
        <item m="1" x="1974"/>
        <item m="1" x="1205"/>
        <item m="1" x="1108"/>
        <item m="1" x="1552"/>
        <item m="1" x="1843"/>
        <item m="1" x="969"/>
        <item m="1" x="1281"/>
        <item m="1" x="1639"/>
        <item m="1" x="2195"/>
        <item m="1" x="2137"/>
        <item m="1" x="1763"/>
        <item m="1" x="2764"/>
        <item m="1" x="1880"/>
        <item m="1" x="1553"/>
        <item m="1" x="1428"/>
        <item m="1" x="1032"/>
        <item m="1" x="1384"/>
        <item m="1" x="1058"/>
        <item m="1" x="1180"/>
        <item m="1" x="1688"/>
        <item m="1" x="2842"/>
        <item m="1" x="2620"/>
        <item m="1" x="1749"/>
        <item m="1" x="2074"/>
        <item m="1" x="1607"/>
        <item m="1" x="1201"/>
        <item m="1" x="1340"/>
        <item m="1" x="342"/>
        <item m="1" x="2407"/>
        <item m="1" x="701"/>
        <item m="1" x="167"/>
        <item m="1" x="2148"/>
        <item m="1" x="2049"/>
        <item m="1" x="62"/>
        <item m="1" x="1411"/>
        <item m="1" x="2432"/>
        <item m="1" x="919"/>
        <item m="1" x="1658"/>
        <item m="1" x="926"/>
        <item m="1" x="1768"/>
        <item m="1" x="371"/>
        <item m="1" x="103"/>
        <item m="1" x="115"/>
        <item m="1" x="84"/>
        <item m="1" x="1693"/>
        <item m="1" x="2036"/>
        <item m="1" x="2683"/>
        <item m="1" x="467"/>
        <item m="1" x="1006"/>
        <item m="1" x="1132"/>
        <item m="1" x="849"/>
        <item sd="0" m="1" x="1004"/>
        <item sd="0" m="1" x="2709"/>
        <item sd="0" m="1" x="2159"/>
        <item m="1" x="1001"/>
        <item m="1" x="488"/>
        <item m="1" x="883"/>
        <item m="1" x="1380"/>
        <item m="1" x="1084"/>
        <item m="1" x="1240"/>
        <item m="1" x="79"/>
        <item m="1" x="316"/>
        <item m="1" x="1851"/>
        <item m="1" x="2867"/>
        <item m="1" x="1405"/>
        <item m="1" x="1831"/>
        <item m="1" x="1164"/>
        <item m="1" x="740"/>
        <item m="1" x="451"/>
        <item m="1" x="480"/>
        <item m="1" x="884"/>
        <item m="1" x="2059"/>
        <item m="1" x="1580"/>
        <item m="1" x="135"/>
        <item m="1" x="1178"/>
        <item m="1" x="1751"/>
        <item m="1" x="611"/>
        <item m="1" x="2492"/>
        <item m="1" x="196"/>
        <item m="1" x="954"/>
        <item sd="0" m="1" x="499"/>
        <item m="1" x="2467"/>
        <item m="1" x="2495"/>
        <item m="1" x="508"/>
        <item m="1" x="662"/>
        <item m="1" x="2316"/>
        <item m="1" x="1298"/>
        <item m="1" x="1659"/>
        <item m="1" x="274"/>
        <item m="1" x="2535"/>
        <item m="1" x="1820"/>
        <item m="1" x="2302"/>
        <item m="1" x="1498"/>
        <item m="1" x="2034"/>
        <item m="1" x="2130"/>
        <item m="1" x="1289"/>
        <item m="1" x="934"/>
        <item m="1" x="1862"/>
        <item m="1" x="2603"/>
        <item m="1" x="1302"/>
        <item m="1" x="1892"/>
        <item m="1" x="1897"/>
        <item m="1" x="1361"/>
        <item m="1" x="2033"/>
        <item m="1" x="302"/>
        <item m="1" x="567"/>
        <item m="1" x="1570"/>
        <item m="1" x="1616"/>
        <item m="1" x="2202"/>
        <item m="1" x="578"/>
        <item m="1" x="2219"/>
        <item m="1" x="1186"/>
        <item m="1" x="1313"/>
        <item m="1" x="1300"/>
        <item m="1" x="1479"/>
        <item m="1" x="1277"/>
        <item m="1" x="249"/>
        <item m="1" x="72"/>
        <item m="1" x="2218"/>
        <item m="1" x="469"/>
        <item m="1" x="1770"/>
        <item m="1" x="2624"/>
        <item m="1" x="1771"/>
        <item m="1" x="424"/>
        <item m="1" x="2527"/>
        <item m="1" x="2364"/>
        <item m="1" x="548"/>
        <item m="1" x="1222"/>
        <item m="1" x="651"/>
        <item m="1" x="2824"/>
        <item m="1" x="2004"/>
        <item m="1" x="2387"/>
        <item m="1" x="129"/>
        <item m="1" x="465"/>
        <item m="1" x="2311"/>
        <item m="1" x="2716"/>
        <item m="1" x="812"/>
        <item m="1" x="2336"/>
        <item m="1" x="32"/>
        <item m="1" x="1753"/>
        <item m="1" x="2602"/>
        <item m="1" x="635"/>
        <item m="1" x="242"/>
        <item m="1" x="46"/>
        <item m="1" x="2815"/>
        <item m="1" x="658"/>
        <item m="1" x="257"/>
        <item m="1" x="1740"/>
        <item m="1" x="1037"/>
        <item m="1" x="2499"/>
        <item m="1" x="494"/>
        <item m="1" x="2530"/>
        <item m="1" x="1073"/>
        <item m="1" x="1321"/>
        <item m="1" x="1133"/>
        <item m="1" x="319"/>
        <item m="1" x="1965"/>
        <item m="1" x="759"/>
        <item m="1" x="2116"/>
        <item m="1" x="1158"/>
        <item m="1" x="247"/>
        <item m="1" x="2617"/>
        <item m="1" x="1573"/>
        <item m="1" x="2481"/>
        <item m="1" x="161"/>
        <item m="1" x="1508"/>
        <item m="1" x="1143"/>
        <item m="1" x="60"/>
        <item m="1" x="2069"/>
        <item m="1" x="166"/>
        <item m="1" x="2901"/>
        <item m="1" x="2384"/>
        <item m="1" x="2900"/>
        <item m="1" x="1962"/>
        <item m="1" x="170"/>
        <item m="1" x="44"/>
        <item m="1" x="2504"/>
        <item m="1" x="1220"/>
        <item m="1" x="2453"/>
        <item m="1" x="2497"/>
        <item m="1" x="1052"/>
        <item m="1" x="1971"/>
        <item m="1" x="1557"/>
        <item m="1" x="276"/>
        <item m="1" x="939"/>
        <item m="1" x="310"/>
        <item m="1" x="214"/>
        <item m="1" x="68"/>
        <item m="1" x="1163"/>
        <item m="1" x="1250"/>
        <item m="1" x="251"/>
        <item m="1" x="1299"/>
        <item m="1" x="2524"/>
        <item m="1" x="543"/>
        <item m="1" x="1927"/>
        <item m="1" x="972"/>
        <item m="1" x="1257"/>
        <item m="1" x="602"/>
        <item m="1" x="2229"/>
        <item m="1" x="1533"/>
        <item m="1" x="1336"/>
        <item m="1" x="368"/>
        <item m="1" x="470"/>
        <item m="1" x="1963"/>
        <item m="1" x="928"/>
        <item m="1" x="823"/>
        <item m="1" x="2103"/>
        <item m="1" x="558"/>
        <item m="1" x="1072"/>
        <item m="1" x="1885"/>
        <item m="1" x="1476"/>
        <item m="1" x="1431"/>
        <item m="1" x="776"/>
        <item m="1" x="712"/>
        <item m="1" x="2831"/>
        <item m="1" x="2863"/>
        <item m="1" x="1816"/>
        <item m="1" x="2420"/>
        <item m="1" x="606"/>
        <item m="1" x="1652"/>
        <item m="1" x="1666"/>
        <item m="1" x="512"/>
        <item m="1" x="2355"/>
        <item m="1" x="413"/>
        <item m="1" x="35"/>
        <item m="1" x="1486"/>
        <item m="1" x="663"/>
        <item m="1" x="1170"/>
        <item m="1" x="2843"/>
        <item m="1" x="1390"/>
        <item m="1" x="2080"/>
        <item m="1" x="1945"/>
        <item m="1" x="1440"/>
        <item m="1" x="1379"/>
        <item m="1" x="1427"/>
        <item m="1" x="1203"/>
        <item m="1" x="1388"/>
        <item m="1" x="2171"/>
        <item m="1" x="66"/>
        <item m="1" x="192"/>
        <item m="1" x="618"/>
        <item m="1" x="1003"/>
        <item m="1" x="2780"/>
        <item m="1" x="1105"/>
        <item m="1" x="537"/>
        <item m="1" x="1256"/>
        <item m="1" x="1425"/>
        <item m="1" x="1153"/>
        <item m="1" x="1960"/>
        <item m="1" x="781"/>
        <item m="1" x="1861"/>
        <item m="1" x="7"/>
        <item m="1" x="719"/>
        <item m="1" x="1381"/>
        <item m="1" x="1436"/>
        <item m="1" x="2208"/>
        <item m="1" x="2206"/>
        <item m="1" x="2352"/>
        <item m="1" x="2259"/>
        <item m="1" x="813"/>
        <item m="1" x="1057"/>
        <item m="1" x="584"/>
        <item m="1" x="1686"/>
        <item m="1" x="1592"/>
        <item m="1" x="16"/>
        <item m="1" x="2484"/>
        <item m="1" x="1506"/>
        <item m="1" x="975"/>
        <item m="1" x="2753"/>
        <item m="1" x="2032"/>
        <item m="1" x="2845"/>
        <item m="1" x="2391"/>
        <item m="1" x="720"/>
        <item m="1" x="349"/>
        <item m="1" x="1252"/>
        <item m="1" x="2258"/>
        <item m="1" x="1475"/>
        <item m="1" x="1309"/>
        <item m="1" x="1494"/>
        <item m="1" x="1421"/>
        <item m="1" x="1823"/>
        <item m="1" x="1117"/>
        <item m="1" x="802"/>
        <item m="1" x="1800"/>
        <item m="1" x="263"/>
        <item m="1" x="1334"/>
        <item m="1" x="293"/>
        <item m="1" x="1972"/>
        <item m="1" x="2170"/>
        <item m="1" x="2416"/>
        <item m="1" x="1680"/>
        <item m="1" x="1285"/>
        <item m="1" x="178"/>
        <item m="1" x="2879"/>
        <item m="1" x="1209"/>
        <item m="1" x="1531"/>
        <item m="1" x="766"/>
        <item m="1" x="2814"/>
        <item m="1" x="2292"/>
        <item m="1" x="2408"/>
        <item m="1" x="1358"/>
        <item m="1" x="1282"/>
        <item m="1" x="1142"/>
        <item m="1" x="562"/>
        <item m="1" x="2350"/>
        <item m="1" x="634"/>
        <item m="1" x="194"/>
        <item m="1" x="406"/>
        <item m="1" x="2670"/>
        <item m="1" x="2174"/>
        <item m="1" x="1726"/>
        <item m="1" x="438"/>
        <item m="1" x="289"/>
        <item m="1" x="2018"/>
        <item m="1" x="1323"/>
        <item m="1" x="2075"/>
        <item m="1" x="2009"/>
        <item m="1" x="2383"/>
        <item m="1" x="627"/>
        <item m="1" x="1399"/>
        <item m="1" x="639"/>
        <item m="1" x="149"/>
        <item m="1" x="369"/>
        <item m="1" x="370"/>
        <item m="1" x="1882"/>
        <item m="1" x="650"/>
        <item m="1" x="2858"/>
        <item m="1" x="953"/>
        <item m="1" x="638"/>
        <item m="1" x="1121"/>
        <item m="1" x="389"/>
        <item m="1" x="2669"/>
        <item m="1" x="1040"/>
        <item m="1" x="1355"/>
        <item m="1" x="1679"/>
        <item m="1" x="2748"/>
        <item m="1" x="947"/>
        <item m="1" x="1023"/>
        <item m="1" x="2143"/>
        <item m="1" x="2452"/>
        <item m="1" x="23"/>
        <item m="1" x="1204"/>
        <item m="1" x="1467"/>
        <item m="1" x="215"/>
        <item m="1" x="977"/>
        <item m="1" x="1772"/>
        <item m="1" x="95"/>
        <item m="1" x="2399"/>
        <item m="1" x="2255"/>
        <item m="1" x="1640"/>
        <item m="1" x="2609"/>
        <item m="1" x="2781"/>
        <item m="1" x="1857"/>
        <item m="1" x="555"/>
        <item m="1" x="1245"/>
        <item m="1" x="1090"/>
        <item m="1" x="2158"/>
        <item m="1" x="730"/>
        <item m="1" x="1792"/>
        <item m="1" x="2837"/>
        <item m="1" x="925"/>
        <item m="1" x="2480"/>
        <item m="1" x="383"/>
        <item m="1" x="1151"/>
        <item m="1" x="1548"/>
        <item m="1" x="2348"/>
        <item m="1" x="545"/>
        <item m="1" x="1231"/>
        <item m="1" x="1212"/>
        <item m="1" x="1341"/>
        <item m="1" x="2423"/>
        <item m="1" x="2193"/>
        <item m="1" x="1162"/>
        <item m="1" x="2589"/>
        <item m="1" x="909"/>
        <item m="1" x="1647"/>
        <item m="1" x="2446"/>
        <item m="1" x="2285"/>
        <item m="1" x="735"/>
        <item m="1" x="75"/>
        <item m="1" x="1947"/>
        <item m="1" x="527"/>
        <item m="1" x="61"/>
        <item m="1" x="679"/>
        <item m="1" x="2062"/>
        <item m="1" x="2894"/>
        <item m="1" x="77"/>
        <item m="1" x="2312"/>
        <item m="1" x="2380"/>
        <item m="1" x="2526"/>
        <item m="1" x="2528"/>
        <item m="1" x="1074"/>
        <item m="1" x="1710"/>
        <item m="1" x="2203"/>
        <item m="1" x="1295"/>
        <item m="1" x="2854"/>
        <item m="1" x="366"/>
        <item m="1" x="361"/>
        <item m="1" x="1610"/>
        <item m="1" x="1760"/>
        <item m="1" x="2566"/>
        <item m="1" x="1660"/>
        <item m="1" x="1328"/>
        <item m="1" x="1259"/>
        <item m="1" x="2708"/>
        <item m="1" x="554"/>
        <item m="1" x="1551"/>
        <item m="1" x="2006"/>
        <item m="1" x="1137"/>
        <item m="1" x="1124"/>
        <item m="1" x="2326"/>
        <item m="1" x="2698"/>
        <item m="1" x="271"/>
        <item m="1" x="2861"/>
        <item m="1" x="2060"/>
        <item m="1" x="794"/>
        <item m="1" x="2511"/>
        <item m="1" x="798"/>
        <item m="1" x="1140"/>
        <item m="1" x="475"/>
        <item m="1" x="579"/>
        <item m="1" x="1235"/>
        <item m="1" x="1830"/>
        <item m="1" x="2071"/>
        <item m="1" x="2182"/>
        <item m="1" x="1104"/>
        <item m="1" x="2832"/>
        <item m="1" x="684"/>
        <item m="1" x="940"/>
        <item m="1" x="1452"/>
        <item m="1" x="78"/>
        <item m="1" x="2864"/>
        <item m="1" x="2679"/>
        <item m="1" x="2431"/>
        <item m="1" x="1249"/>
        <item m="1" x="946"/>
        <item m="1" x="300"/>
        <item m="1" x="172"/>
        <item m="1" x="1181"/>
        <item m="1" x="143"/>
        <item m="1" x="1630"/>
        <item m="1" x="2627"/>
        <item m="1" x="2826"/>
        <item m="1" x="2031"/>
        <item m="1" x="2819"/>
        <item m="1" x="2733"/>
        <item m="1" x="2029"/>
        <item m="1" x="1207"/>
        <item m="1" x="294"/>
        <item m="1" x="1781"/>
        <item m="1" x="2808"/>
        <item m="1" x="2184"/>
        <item m="1" x="1826"/>
        <item m="1" x="998"/>
        <item m="1" x="52"/>
        <item m="1" x="307"/>
        <item m="1" x="914"/>
        <item m="1" x="782"/>
        <item m="1" x="223"/>
        <item m="1" x="270"/>
        <item sd="0" m="1" x="2447"/>
        <item m="1" x="2498"/>
        <item m="1" x="2353"/>
        <item m="1" x="427"/>
        <item m="1" x="1442"/>
        <item m="1" x="1578"/>
        <item m="1" x="1846"/>
        <item m="1" x="351"/>
        <item sd="0" m="1" x="2422"/>
        <item sd="0" m="1" x="235"/>
        <item sd="0" m="1" x="704"/>
        <item m="1" x="1296"/>
        <item sd="0" m="1" x="2448"/>
        <item sd="0" m="1" x="2884"/>
        <item m="1" x="2663"/>
        <item sd="0" m="1" x="2479"/>
        <item sd="0" m="1" x="188"/>
        <item m="1" x="1863"/>
        <item m="1" x="745"/>
        <item m="1" x="1268"/>
        <item sd="0" m="1" x="2586"/>
        <item m="1" x="1009"/>
        <item m="1" x="966"/>
        <item m="1" x="1608"/>
        <item m="1" x="1398"/>
        <item m="1" x="2644"/>
        <item sd="0" m="1" x="1007"/>
        <item m="1" x="1637"/>
        <item m="1" x="378"/>
        <item sd="0" m="1" x="604"/>
        <item m="1" x="1661"/>
        <item m="1" x="754"/>
        <item m="1" x="2737"/>
        <item m="1" x="937"/>
        <item m="1" x="70"/>
        <item m="1" x="733"/>
        <item sd="0" m="1" x="1501"/>
        <item m="1" x="1928"/>
        <item sd="0" m="1" x="2825"/>
        <item m="1" x="842"/>
        <item m="1" x="1900"/>
        <item sd="0" m="1" x="1798"/>
        <item sd="0" m="1" x="1990"/>
        <item m="1" x="2473"/>
        <item sd="0" m="1" x="414"/>
        <item sd="0" m="1" x="1856"/>
        <item m="1" x="1822"/>
        <item m="1" x="335"/>
        <item m="1" x="2695"/>
        <item m="1" x="2262"/>
        <item m="1" x="2576"/>
        <item m="1" x="2370"/>
        <item m="1" x="2376"/>
        <item m="1" x="2704"/>
        <item m="1" x="1500"/>
        <item m="1" x="2768"/>
        <item m="1" x="2299"/>
        <item m="1" x="1541"/>
        <item m="1" x="1780"/>
        <item m="1" x="2109"/>
        <item m="1" x="2758"/>
        <item m="1" x="2675"/>
        <item m="1" x="2773"/>
        <item m="1" x="91"/>
        <item m="1" x="2766"/>
        <item m="1" x="1146"/>
        <item m="1" x="769"/>
        <item m="1" x="2019"/>
        <item m="1" x="1689"/>
        <item m="1" x="246"/>
        <item m="1" x="1909"/>
        <item m="1" x="814"/>
        <item m="1" x="860"/>
        <item m="1" x="110"/>
        <item m="1" x="1515"/>
        <item m="1" x="359"/>
        <item m="1" x="525"/>
        <item m="1" x="585"/>
        <item m="1" x="1747"/>
        <item m="1" x="2223"/>
        <item m="1" x="1232"/>
        <item m="1" x="1385"/>
        <item m="1" x="1138"/>
        <item m="1" x="2433"/>
        <item m="1" x="447"/>
        <item m="1" x="2590"/>
        <item m="1" x="2098"/>
        <item m="1" x="983"/>
        <item m="1" x="513"/>
        <item m="1" x="2676"/>
        <item m="1" x="1987"/>
        <item m="1" x="2390"/>
        <item m="1" x="1565"/>
        <item m="1" x="457"/>
        <item m="1" x="352"/>
        <item m="1" x="1782"/>
        <item m="1" x="1316"/>
        <item m="1" x="1703"/>
        <item m="1" x="1902"/>
        <item m="1" x="86"/>
        <item m="1" x="2156"/>
        <item m="1" x="153"/>
        <item m="1" x="2052"/>
        <item m="1" x="1690"/>
        <item m="1" x="970"/>
        <item m="1" x="2067"/>
        <item m="1" x="2041"/>
        <item m="1" x="1078"/>
        <item m="1" x="2005"/>
        <item m="1" x="2898"/>
        <item m="1" x="891"/>
        <item m="1" x="858"/>
        <item m="1" x="2632"/>
        <item m="1" x="1583"/>
        <item m="1" x="1719"/>
        <item m="1" x="1723"/>
        <item m="1" x="367"/>
        <item m="1" x="1645"/>
        <item m="1" x="177"/>
        <item m="1" x="1668"/>
        <item m="1" x="219"/>
        <item m="1" x="648"/>
        <item m="1" x="810"/>
        <item m="1" x="2726"/>
        <item m="1" x="2866"/>
        <item m="1" x="199"/>
        <item m="1" x="1714"/>
        <item m="1" x="619"/>
        <item m="1" x="2372"/>
        <item m="1" x="696"/>
        <item m="1" x="2329"/>
        <item m="1" x="942"/>
        <item m="1" x="2684"/>
        <item m="1" x="2774"/>
        <item m="1" x="1720"/>
        <item m="1" x="1860"/>
        <item m="1" x="620"/>
        <item m="1" x="2239"/>
        <item m="1" x="1028"/>
        <item m="1" x="2339"/>
        <item m="1" x="1855"/>
        <item m="1" x="432"/>
        <item m="1" x="2039"/>
        <item m="1" x="2665"/>
        <item m="1" x="856"/>
        <item m="1" x="2282"/>
        <item m="1" x="14"/>
        <item m="1" x="102"/>
        <item m="1" x="2337"/>
        <item m="1" x="2273"/>
        <item m="1" x="2205"/>
        <item m="1" x="1031"/>
        <item m="1" x="1569"/>
        <item m="1" x="331"/>
        <item m="1" x="535"/>
        <item m="1" x="1434"/>
        <item m="1" x="1589"/>
        <item m="1" x="1131"/>
        <item m="1" x="2128"/>
        <item m="1" x="1038"/>
        <item m="1" x="2889"/>
        <item m="1" x="2506"/>
        <item m="1" x="8"/>
        <item m="1" x="452"/>
        <item m="1" x="1755"/>
        <item m="1" x="420"/>
        <item m="1" x="1717"/>
        <item m="1" x="526"/>
        <item m="1" x="2520"/>
        <item m="1" x="1068"/>
        <item m="1" x="2874"/>
        <item m="1" x="2759"/>
        <item m="1" x="2760"/>
        <item m="1" x="1114"/>
        <item m="1" x="2200"/>
        <item m="1" x="1496"/>
        <item m="1" x="2645"/>
        <item m="1" x="1470"/>
        <item m="1" x="2835"/>
        <item m="1" x="1477"/>
        <item m="1" x="1698"/>
        <item m="1" x="1242"/>
        <item m="1" x="124"/>
        <item m="1" x="2040"/>
        <item m="1" x="29"/>
        <item m="1" x="560"/>
        <item m="1" x="1115"/>
        <item m="1" x="1168"/>
        <item m="1" x="109"/>
        <item m="1" x="1737"/>
        <item m="1" x="2621"/>
        <item m="1" x="1112"/>
        <item m="1" x="358"/>
        <item m="1" x="1624"/>
        <item m="1" x="744"/>
        <item m="1" x="881"/>
        <item m="1" x="2517"/>
        <item m="1" x="461"/>
        <item m="1" x="2277"/>
        <item m="1" x="714"/>
        <item m="1" x="2263"/>
        <item m="1" x="922"/>
        <item m="1" x="1743"/>
        <item m="1" x="936"/>
        <item m="1" x="1471"/>
        <item m="1" x="2662"/>
        <item m="1" x="675"/>
        <item m="1" x="1938"/>
        <item m="1" x="1561"/>
        <item m="1" x="1033"/>
        <item m="1" x="4"/>
        <item m="1" x="2057"/>
        <item m="1" x="1911"/>
        <item m="1" x="2478"/>
        <item m="1" x="356"/>
        <item m="1" x="2424"/>
        <item m="1" x="1682"/>
        <item m="1" x="2639"/>
        <item m="1" x="312"/>
        <item m="1" x="2207"/>
        <item m="1" x="1844"/>
        <item m="1" x="1791"/>
        <item m="1" x="1572"/>
        <item m="1" x="703"/>
        <item m="1" x="1883"/>
        <item m="1" x="2215"/>
        <item m="1" x="336"/>
        <item m="1" x="47"/>
        <item m="1" x="357"/>
        <item m="1" x="1912"/>
        <item m="1" x="399"/>
        <item m="1" x="291"/>
        <item m="1" x="933"/>
        <item m="1" x="2902"/>
        <item m="1" x="2449"/>
        <item m="1" x="2317"/>
        <item m="1" x="949"/>
        <item m="1" x="502"/>
        <item m="1" x="2077"/>
        <item m="1" x="960"/>
        <item m="1" x="1502"/>
        <item m="1" x="1773"/>
        <item m="1" x="1356"/>
        <item m="1" x="2090"/>
        <item m="1" x="2818"/>
        <item m="1" x="2227"/>
        <item m="1" x="2876"/>
        <item m="1" x="615"/>
        <item m="1" x="165"/>
        <item m="1" x="2587"/>
        <item m="1" x="1189"/>
        <item m="1" x="2379"/>
        <item m="1" x="1662"/>
        <item m="1" x="698"/>
        <item m="1" x="2483"/>
        <item m="1" x="2343"/>
        <item m="1" x="596"/>
        <item m="1" x="1923"/>
        <item m="1" x="1512"/>
        <item m="1" x="2681"/>
        <item m="1" x="1635"/>
        <item m="1" x="726"/>
        <item m="1" x="2441"/>
        <item m="1" x="1845"/>
        <item m="1" x="2783"/>
        <item m="1" x="1315"/>
        <item m="1" x="762"/>
        <item m="1" x="1107"/>
        <item m="1" x="532"/>
        <item m="1" x="191"/>
        <item m="1" x="1709"/>
        <item m="1" x="1756"/>
        <item m="1" x="1372"/>
        <item m="1" x="2173"/>
        <item m="1" x="42"/>
        <item m="1" x="1759"/>
        <item m="1" x="1193"/>
        <item m="1" x="616"/>
        <item m="1" x="617"/>
        <item m="1" x="2687"/>
        <item m="1" x="2838"/>
        <item m="1" x="38"/>
        <item m="1" x="1448"/>
        <item m="1" x="1575"/>
        <item m="1" x="63"/>
        <item m="1" x="959"/>
        <item m="1" x="2237"/>
        <item m="1" x="534"/>
        <item m="1" x="1255"/>
        <item m="1" x="1612"/>
        <item m="1" x="201"/>
        <item m="1" x="1922"/>
        <item m="1" x="1155"/>
        <item m="1" x="1736"/>
        <item m="1" x="828"/>
        <item m="1" x="588"/>
        <item m="1" x="2405"/>
        <item m="1" x="924"/>
        <item m="1" x="1175"/>
        <item m="1" x="2741"/>
        <item m="1" x="1868"/>
        <item m="1" x="1378"/>
        <item sd="0" m="1" x="790"/>
        <item sd="0" m="1" x="2323"/>
        <item m="1" x="1988"/>
        <item sd="0" m="1" x="2850"/>
        <item sd="0" m="1" x="1683"/>
        <item sd="0" m="1" x="2559"/>
        <item m="1" x="2827"/>
        <item m="1" x="601"/>
        <item m="1" x="1732"/>
        <item m="1" x="857"/>
        <item sd="0" m="1" x="2899"/>
        <item sd="0" m="1" x="967"/>
        <item m="1" x="2357"/>
        <item sd="0" m="1" x="2508"/>
        <item sd="0" m="1" x="2139"/>
        <item sd="0" m="1" x="923"/>
        <item sd="0" m="1" x="429"/>
        <item m="1" x="2016"/>
        <item m="1" x="786"/>
        <item m="1" x="1644"/>
        <item sd="0" m="1" x="209"/>
        <item sd="0" m="1" x="2548"/>
        <item m="1" x="1864"/>
        <item sd="0" m="1" x="575"/>
        <item sd="0" m="1" x="913"/>
        <item sd="0" m="1" x="387"/>
        <item m="1" x="1713"/>
        <item m="1" x="955"/>
        <item sd="0" m="1" x="801"/>
        <item sd="0" m="1" x="2216"/>
        <item sd="0" m="1" x="1701"/>
        <item m="1" x="1056"/>
        <item sd="0" m="1" x="2268"/>
        <item m="1" x="841"/>
        <item sd="0" m="1" x="1626"/>
        <item m="1" x="2552"/>
        <item m="1" x="297"/>
        <item sd="0" m="1" x="104"/>
        <item sd="0" m="1" x="416"/>
        <item sd="0" m="1" x="230"/>
        <item m="1" x="2575"/>
        <item sd="0" m="1" x="2163"/>
        <item m="1" x="1536"/>
        <item sd="0" m="1" x="2545"/>
        <item m="1" x="1634"/>
        <item sd="0" m="1" x="1678"/>
        <item sd="0" m="1" x="2340"/>
        <item sd="0" m="1" x="2269"/>
        <item sd="0" m="1" x="2093"/>
        <item m="1" x="1784"/>
        <item sd="0" m="1" x="2567"/>
        <item sd="0" m="1" x="539"/>
        <item sd="0" m="1" x="1641"/>
        <item sd="0" m="1" x="589"/>
        <item sd="0" m="1" x="1444"/>
        <item m="1" x="1544"/>
        <item m="1" x="1776"/>
        <item sd="0" m="1" x="28"/>
        <item sd="0" m="1" x="2755"/>
        <item sd="0" m="1" x="2656"/>
        <item sd="0" m="1" x="2690"/>
        <item m="1" x="864"/>
        <item m="1" x="2629"/>
        <item sd="0" m="1" x="1865"/>
        <item sd="0" m="1" x="2393"/>
        <item sd="0" m="1" x="2070"/>
        <item m="1" x="2725"/>
        <item sd="0" m="1" x="2120"/>
        <item m="1" x="365"/>
        <item sd="0" m="1" x="2154"/>
        <item m="1" x="125"/>
        <item m="1" x="2641"/>
        <item sd="0" m="1" x="1975"/>
        <item sd="0" m="1" x="59"/>
        <item m="1" x="2417"/>
        <item m="1" x="929"/>
        <item sd="0" m="1" x="2798"/>
        <item sd="0" m="1" x="1950"/>
        <item sd="0" m="1" x="898"/>
        <item sd="0" m="1" x="1890"/>
        <item sd="0" m="1" x="98"/>
        <item sd="0" m="1" x="1633"/>
        <item sd="0" m="1" x="346"/>
        <item sd="0" m="1" x="1559"/>
        <item sd="0" m="1" x="1059"/>
        <item sd="0" m="1" x="1228"/>
        <item sd="0" m="1" x="1020"/>
        <item sd="0" m="1" x="1981"/>
        <item sd="0" m="1" x="695"/>
        <item sd="0" m="1" x="540"/>
        <item sd="0" m="1" x="705"/>
        <item sd="0" m="1" x="1574"/>
        <item sd="0" m="1" x="2507"/>
        <item m="1" x="1511"/>
        <item sd="0" m="1" x="296"/>
        <item sd="0" m="1" x="1214"/>
        <item sd="0" m="1" x="2672"/>
        <item m="1" x="391"/>
        <item sd="0" m="1" x="2395"/>
        <item m="1" x="1889"/>
        <item sd="0" m="1" x="1730"/>
        <item sd="0" m="1" x="2727"/>
        <item sd="0" m="1" x="425"/>
        <item sd="0" m="1" x="671"/>
        <item m="1" x="2440"/>
        <item m="1" x="2619"/>
        <item sd="0" m="1" x="1985"/>
        <item sd="0" m="1" x="243"/>
        <item m="1" x="921"/>
        <item m="1" x="2048"/>
        <item m="1" x="2300"/>
        <item sd="0" m="1" x="162"/>
        <item sd="0" m="1" x="787"/>
        <item sd="0" m="1" x="2791"/>
        <item sd="0" m="1" x="1126"/>
        <item sd="0" m="1" x="546"/>
        <item sd="0" m="1" x="2646"/>
        <item sd="0" m="1" x="1718"/>
        <item sd="0" m="1" x="837"/>
        <item m="1" x="1273"/>
        <item m="1" x="1406"/>
        <item m="1" x="1594"/>
        <item sd="0" m="1" x="1468"/>
        <item sd="0" m="1" x="1094"/>
        <item sd="0" m="1" x="854"/>
        <item sd="0" m="1" x="2734"/>
        <item sd="0" m="1" x="2756"/>
        <item sd="0" m="1" x="885"/>
        <item sd="0" m="1" x="460"/>
        <item sd="0" m="1" x="93"/>
        <item sd="0" m="1" x="2276"/>
        <item sd="0" m="1" x="421"/>
        <item sd="0" m="1" x="779"/>
        <item m="1" x="1049"/>
        <item sd="0" m="1" x="1667"/>
        <item sd="0" m="1" x="1606"/>
        <item m="1" x="713"/>
        <item sd="0" m="1" x="2106"/>
        <item sd="0" m="1" x="1563"/>
        <item sd="0" m="1" x="1422"/>
        <item sd="0" m="1" x="1119"/>
        <item sd="0" m="1" x="12"/>
        <item sd="0" m="1" x="2757"/>
        <item m="1" x="1332"/>
        <item sd="0" m="1" x="760"/>
        <item sd="0" m="1" x="1758"/>
        <item sd="0" m="1" x="22"/>
        <item sd="0" m="1" x="625"/>
        <item sd="0" m="1" x="2089"/>
        <item sd="0" m="1" x="1558"/>
        <item sd="0" m="1" x="774"/>
        <item m="1" x="2488"/>
        <item sd="0" m="1" x="1063"/>
        <item sd="0" m="1" x="2638"/>
        <item sd="0" m="1" x="1377"/>
        <item sd="0" m="1" x="2540"/>
        <item sd="0" m="1" x="2844"/>
        <item m="1" x="434"/>
        <item sd="0" m="1" x="2145"/>
        <item sd="0" m="1" x="1984"/>
        <item sd="0" m="1" x="1113"/>
        <item sd="0" m="1" x="2197"/>
        <item sd="0" m="1" x="2613"/>
        <item sd="0" m="1" x="809"/>
        <item sd="0" m="1" x="2714"/>
        <item m="1" x="2742"/>
        <item sd="0" m="1" x="690"/>
        <item m="1" x="2152"/>
        <item sd="0" m="1" x="1179"/>
        <item sd="0" m="1" x="612"/>
        <item sd="0" m="1" x="2063"/>
        <item sd="0" m="1" x="1319"/>
        <item sd="0" m="1" x="1545"/>
        <item m="1" x="1702"/>
        <item sd="0" m="1" x="2095"/>
        <item sd="0" m="1" x="721"/>
        <item sd="0" m="1" x="2358"/>
        <item sd="0" m="1" x="2286"/>
        <item sd="0" m="1" x="1344"/>
        <item sd="0" m="1" x="2013"/>
        <item sd="0" m="1" x="674"/>
        <item sd="0" m="1" x="523"/>
        <item sd="0" m="1" x="2324"/>
        <item sd="0" m="1" x="2162"/>
        <item sd="0" m="1" x="1504"/>
        <item sd="0" m="1" x="1159"/>
        <item sd="0" m="1" x="1872"/>
        <item sd="0" m="1" x="2272"/>
        <item sd="0" m="1" x="2313"/>
        <item sd="0" m="1" x="825"/>
        <item sd="0" m="1" x="2118"/>
        <item sd="0" m="1" x="398"/>
        <item sd="0" m="1" x="847"/>
        <item sd="0" m="1" x="1721"/>
        <item m="1" x="1184"/>
        <item m="1" x="661"/>
        <item m="1" x="2562"/>
        <item m="1" x="1744"/>
        <item m="1" x="2553"/>
        <item m="1" x="1461"/>
        <item sd="0" m="1" x="2642"/>
        <item sd="0" m="1" x="455"/>
        <item m="1" x="422"/>
        <item sd="0" m="1" x="1513"/>
        <item sd="0" m="1" x="1564"/>
        <item sd="0" m="1" x="516"/>
        <item m="1" x="1492"/>
        <item sd="0" m="1" x="961"/>
        <item sd="0" m="1" x="2491"/>
        <item sd="0" m="1" x="1932"/>
        <item sd="0" m="1" x="2051"/>
        <item sd="0" m="1" x="1785"/>
        <item sd="0" m="1" x="519"/>
        <item sd="0" m="1" x="236"/>
        <item sd="0" m="1" x="750"/>
        <item sd="0" m="1" x="2365"/>
        <item sd="0" m="1" x="1241"/>
        <item sd="0" m="1" x="471"/>
        <item m="1" x="1611"/>
        <item sd="0" m="1" x="600"/>
        <item sd="0" m="1" x="2189"/>
        <item m="1" x="141"/>
        <item sd="0" m="1" x="1933"/>
        <item sd="0" m="1" x="510"/>
        <item m="1" x="384"/>
        <item m="1" x="2494"/>
        <item m="1" x="2822"/>
        <item m="1" x="2464"/>
        <item m="1" x="673"/>
        <item m="1" x="1230"/>
        <item m="1" x="408"/>
        <item m="1" x="2307"/>
        <item m="1" x="1584"/>
        <item m="1" x="1083"/>
        <item m="1" x="1008"/>
        <item m="1" x="1521"/>
        <item m="1" x="1042"/>
        <item m="1" x="2828"/>
        <item m="1" x="678"/>
        <item m="1" x="1765"/>
        <item m="1" x="2573"/>
        <item m="1" x="385"/>
        <item m="1" x="850"/>
        <item m="1" x="1746"/>
        <item m="1" x="839"/>
        <item m="1" x="531"/>
        <item m="1" x="2359"/>
        <item m="1" x="1918"/>
        <item m="1" x="2496"/>
        <item m="1" x="1188"/>
        <item m="1" x="2105"/>
        <item m="1" x="2138"/>
        <item m="1" x="186"/>
        <item m="1" x="2284"/>
        <item m="1" x="2185"/>
        <item m="1" x="2198"/>
        <item m="1" x="64"/>
        <item m="1" x="1286"/>
        <item m="1" x="758"/>
        <item m="1" x="1435"/>
        <item m="1" x="1368"/>
        <item m="1" x="1910"/>
        <item m="1" x="1591"/>
        <item m="1" x="1458"/>
        <item m="1" x="2404"/>
        <item m="1" x="1685"/>
        <item m="1" x="2788"/>
        <item m="1" x="2722"/>
        <item m="1" x="2752"/>
        <item m="1" x="1271"/>
        <item m="1" x="258"/>
        <item m="1" x="2574"/>
        <item m="1" x="2252"/>
        <item m="1" x="2601"/>
        <item m="1" x="2360"/>
        <item m="1" x="846"/>
        <item m="1" x="657"/>
        <item m="1" x="2072"/>
        <item m="1" x="2061"/>
        <item m="1" x="621"/>
        <item m="1" x="2525"/>
        <item m="1" x="332"/>
        <item m="1" x="1674"/>
        <item m="1" x="764"/>
        <item m="1" x="1480"/>
        <item m="1" x="565"/>
        <item m="1" x="2505"/>
        <item m="1" x="443"/>
        <item m="1" x="645"/>
        <item m="1" x="1804"/>
        <item m="1" x="1805"/>
        <item m="1" x="1556"/>
        <item m="1" x="2213"/>
        <item m="1" x="94"/>
        <item m="1" x="392"/>
        <item m="1" x="2719"/>
        <item m="1" x="2570"/>
        <item m="1" x="2046"/>
        <item m="1" x="1246"/>
        <item m="1" x="400"/>
        <item m="1" x="1878"/>
        <item m="1" x="5"/>
        <item m="1" x="2371"/>
        <item m="1" x="826"/>
        <item sd="0" m="1" x="189"/>
        <item m="1" x="999"/>
        <item m="1" x="1123"/>
        <item m="1" x="641"/>
        <item m="1" x="598"/>
        <item sd="0" m="1" x="1983"/>
        <item m="1" x="1145"/>
        <item m="1" x="561"/>
        <item m="1" x="2289"/>
        <item m="1" x="1071"/>
        <item m="1" x="253"/>
        <item sd="0" m="1" x="2"/>
        <item m="1" x="2761"/>
        <item m="1" x="2438"/>
        <item m="1" x="1014"/>
        <item m="1" x="2012"/>
        <item m="1" x="69"/>
        <item m="1" x="763"/>
        <item m="1" x="393"/>
        <item m="1" x="1329"/>
        <item m="1" x="1109"/>
        <item sd="0" m="1" x="1979"/>
        <item m="1" x="892"/>
        <item m="1" x="1636"/>
        <item m="1" x="379"/>
        <item m="1" x="1342"/>
        <item sd="0" m="1" x="1794"/>
        <item m="1" x="211"/>
        <item m="1" x="1888"/>
        <item sd="0" m="1" x="2694"/>
        <item sd="0" m="1" x="343"/>
        <item sd="0" m="1" x="725"/>
        <item m="1" x="2110"/>
        <item m="1" x="644"/>
        <item m="1" x="1995"/>
        <item m="1" x="2038"/>
        <item m="1" x="1854"/>
        <item m="1" x="2066"/>
        <item m="1" x="2147"/>
        <item m="1" x="2117"/>
        <item m="1" x="1317"/>
        <item m="1" x="2065"/>
        <item sd="0" m="1" x="2094"/>
        <item sd="0" m="1" x="1829"/>
        <item sd="0" m="1" x="2891"/>
        <item m="1" x="2474"/>
        <item m="1" x="1733"/>
        <item sd="0" m="1" x="213"/>
        <item sd="0" m="1" x="2829"/>
        <item sd="0" m="1" x="867"/>
        <item sd="0" m="1" x="1728"/>
        <item sd="0" m="1" x="1642"/>
        <item sd="0" m="1" x="789"/>
        <item sd="0" m="1" x="590"/>
        <item sd="0" m="1" x="507"/>
        <item m="1" x="24"/>
        <item sd="0" m="1" x="872"/>
        <item sd="0" m="1" x="1445"/>
        <item sd="0" m="1" x="1051"/>
        <item sd="0" m="1" x="6"/>
        <item m="1" x="2728"/>
        <item m="1" x="123"/>
        <item sd="0" m="1" x="30"/>
        <item sd="0" m="1" x="2014"/>
        <item m="1" x="2053"/>
        <item sd="0" m="1" x="2657"/>
        <item sd="0" m="1" x="2254"/>
        <item m="1" x="1581"/>
        <item m="1" x="866"/>
        <item m="1" x="2166"/>
        <item m="1" x="2238"/>
        <item m="1" x="2605"/>
        <item m="1" x="154"/>
        <item m="1" x="887"/>
        <item m="1" x="1229"/>
        <item m="1" x="1047"/>
        <item m="1" x="1929"/>
        <item sd="0" m="1" x="1976"/>
        <item sd="0" m="1" x="2228"/>
        <item sd="0" m="1" x="1577"/>
        <item m="1" x="2653"/>
        <item m="1" x="2580"/>
        <item m="1" x="2412"/>
        <item sd="0" m="1" x="2799"/>
        <item sd="0" m="1" x="1029"/>
        <item sd="0" m="1" x="1672"/>
        <item sd="0" m="1" x="818"/>
        <item sd="0" m="1" x="2790"/>
        <item m="1" x="82"/>
        <item m="1" x="2397"/>
        <item m="1" x="1218"/>
        <item m="1" x="285"/>
        <item m="1" x="282"/>
        <item m="1" x="1989"/>
        <item m="1" x="2233"/>
        <item sd="0" m="1" x="1021"/>
        <item sd="0" m="1" x="128"/>
        <item sd="0" m="1" x="2454"/>
        <item m="1" x="2249"/>
        <item m="1" x="65"/>
        <item m="1" x="1401"/>
        <item m="1" x="2896"/>
        <item sd="0" m="1" x="134"/>
        <item sd="0" m="1" x="1653"/>
        <item m="1" x="2784"/>
        <item sd="0" m="1" x="697"/>
        <item sd="0" m="1" x="592"/>
        <item sd="0" m="1" x="741"/>
        <item sd="0" m="1" x="541"/>
        <item sd="0" m="1" x="737"/>
        <item sd="0" m="1" x="1729"/>
        <item m="1" x="622"/>
        <item sd="0" m="1" x="880"/>
        <item m="1" x="1376"/>
        <item sd="0" m="1" x="1183"/>
        <item m="1" x="99"/>
        <item m="1" x="1664"/>
        <item m="1" x="360"/>
        <item sd="0" m="1" x="474"/>
        <item sd="0" m="1" x="2463"/>
        <item m="1" x="1307"/>
        <item m="1" x="225"/>
        <item sd="0" m="1" x="1731"/>
        <item sd="0" m="1" x="2569"/>
        <item sd="0" m="1" x="1797"/>
        <item sd="0" m="1" x="2037"/>
        <item sd="0" m="1" x="426"/>
        <item sd="0" m="1" x="1762"/>
        <item m="1" x="1585"/>
        <item sd="0" m="1" x="683"/>
        <item sd="0" m="1" x="672"/>
        <item sd="0" m="1" x="1628"/>
        <item m="1" x="1210"/>
        <item m="1" x="2308"/>
        <item sd="0" m="1" x="1986"/>
        <item sd="0" m="1" x="1393"/>
        <item sd="0" m="1" x="244"/>
        <item sd="0" m="1" x="324"/>
        <item m="1" x="2151"/>
        <item m="1" x="1076"/>
        <item m="1" x="768"/>
        <item m="1" x="1493"/>
        <item sd="0" m="1" x="2115"/>
        <item m="1" x="831"/>
        <item sd="0" m="1" x="1708"/>
        <item sd="0" m="1" x="362"/>
        <item m="1" x="437"/>
        <item m="1" x="18"/>
        <item m="1" x="2706"/>
        <item sd="0" m="1" x="1600"/>
        <item m="1" x="795"/>
        <item m="1" x="1134"/>
        <item sd="0" m="1" x="1469"/>
        <item sd="0" m="1" x="877"/>
        <item sd="0" m="1" x="1095"/>
        <item sd="0" m="1" x="2068"/>
        <item sd="0" m="1" x="855"/>
        <item sd="0" m="1" x="1491"/>
        <item sd="0" m="1" x="1617"/>
        <item sd="0" m="1" x="2123"/>
        <item sd="0" m="1" x="2839"/>
        <item sd="0" m="1" x="2054"/>
        <item m="1" x="1898"/>
        <item m="1" x="746"/>
        <item sd="0" m="1" x="462"/>
        <item sd="0" m="1" x="572"/>
        <item sd="0" m="1" x="56"/>
        <item sd="0" m="1" x="1092"/>
        <item sd="0" m="1" x="982"/>
        <item sd="0" m="1" x="423"/>
        <item m="1" x="228"/>
        <item sd="0" m="1" x="1715"/>
        <item sd="0" m="1" x="944"/>
        <item sd="0" m="1" x="1118"/>
        <item m="1" x="1185"/>
        <item sd="0" m="1" x="1849"/>
        <item sd="0" m="1" x="1293"/>
        <item m="1" x="71"/>
        <item m="1" x="2035"/>
        <item sd="0" m="1" x="1050"/>
        <item sd="0" m="1" x="171"/>
        <item m="1" x="821"/>
        <item sd="0" m="1" x="2501"/>
        <item sd="0" m="1" x="1238"/>
        <item sd="0" m="1" x="2674"/>
        <item m="1" x="163"/>
        <item m="1" x="1338"/>
        <item sd="0" m="1" x="2107"/>
        <item sd="0" m="1" x="1812"/>
        <item sd="0" m="1" x="1566"/>
        <item sd="0" m="1" x="1455"/>
        <item sd="0" m="1" x="1423"/>
        <item sd="0" m="1" x="2731"/>
        <item sd="0" m="1" x="1120"/>
        <item sd="0" m="1" x="303"/>
        <item m="1" x="314"/>
        <item sd="0" m="1" x="2291"/>
        <item sd="0" m="1" x="2840"/>
        <item sd="0" m="1" x="2055"/>
        <item m="1" x="767"/>
        <item m="1" x="2710"/>
        <item m="1" x="2427"/>
        <item sd="0" m="1" x="2718"/>
        <item sd="0" m="1" x="2388"/>
        <item m="1" x="1348"/>
        <item sd="0" m="1" x="341"/>
        <item m="1" x="659"/>
        <item m="1" x="2588"/>
        <item sd="0" m="1" x="2476"/>
        <item sd="0" m="1" x="2332"/>
        <item m="1" x="1171"/>
        <item sd="0" m="1" x="686"/>
        <item sd="0" m="1" x="626"/>
        <item sd="0" m="1" x="2021"/>
        <item sd="0" m="1" x="775"/>
        <item sd="0" m="1" x="2092"/>
        <item sd="0" m="1" x="417"/>
        <item sd="0" m="1" x="607"/>
        <item m="1" x="1156"/>
        <item sd="0" m="1" x="1064"/>
        <item sd="0" m="1" x="2081"/>
        <item m="1" x="793"/>
        <item m="1" x="642"/>
        <item m="1" x="2283"/>
        <item m="1" x="1631"/>
        <item sd="0" m="1" x="2389"/>
        <item m="1" x="87"/>
        <item m="1" x="2849"/>
        <item m="1" x="1809"/>
        <item m="1" x="2554"/>
        <item m="1" x="2658"/>
        <item m="1" x="2563"/>
        <item m="1" x="2003"/>
        <item sd="0" m="1" x="1738"/>
        <item sd="0" m="1" x="1147"/>
        <item m="1" x="2836"/>
        <item sd="0" m="1" x="1716"/>
        <item m="1" x="458"/>
        <item m="1" x="2746"/>
        <item m="1" x="2895"/>
        <item sd="0" m="1" x="1806"/>
        <item sd="0" m="1" x="568"/>
        <item m="1" x="1086"/>
        <item sd="0" m="1" x="139"/>
        <item sd="0" m="1" x="2546"/>
        <item sd="0" m="1" x="1692"/>
        <item sd="0" m="1" x="2426"/>
        <item sd="0" m="1" x="10"/>
        <item sd="0" m="1" x="882"/>
        <item sd="0" m="1" x="1958"/>
        <item sd="0" m="1" x="489"/>
        <item sd="0" m="1" x="1320"/>
        <item sd="0" m="1" x="2803"/>
        <item m="1" x="2729"/>
        <item sd="0" m="1" x="873"/>
        <item sd="0" m="1" x="2730"/>
        <item m="1" x="848"/>
        <item sd="0" m="1" x="739"/>
        <item sd="0" m="1" x="290"/>
        <item sd="0" m="1" x="792"/>
        <item sd="0" m="1" x="874"/>
        <item sd="0" m="1" x="254"/>
        <item sd="0" m="1" x="2287"/>
        <item sd="0" m="1" x="1426"/>
        <item sd="0" m="1" x="2661"/>
        <item sd="0" m="1" x="2880"/>
        <item m="1" x="440"/>
        <item sd="0" m="1" x="628"/>
        <item sd="0" m="1" x="827"/>
        <item sd="0" m="1" x="2572"/>
        <item sd="0" m="1" x="1873"/>
        <item sd="0" m="1" x="676"/>
        <item sd="0" m="1" x="1160"/>
        <item sd="0" m="1" x="2024"/>
        <item sd="0" m="1" x="524"/>
        <item sd="0" m="1" x="37"/>
        <item sd="0" m="1" x="1520"/>
        <item sd="0" m="1" x="2325"/>
        <item sd="0" m="1" x="2667"/>
        <item sd="0" m="1" x="1748"/>
        <item sd="0" m="1" x="1505"/>
        <item sd="0" m="1" x="2010"/>
        <item sd="0" m="1" x="1161"/>
        <item sd="0" m="1" x="1243"/>
        <item sd="0" m="1" x="1874"/>
        <item sd="0" m="1" x="506"/>
        <item sd="0" m="1" x="1127"/>
        <item sd="0" m="1" x="1853"/>
        <item sd="0" m="1" x="1215"/>
        <item m="1" x="2655"/>
        <item sd="0" m="1" x="34"/>
        <item sd="0" m="1" x="1048"/>
        <item sd="0" m="1" x="2893"/>
        <item sd="0" m="1" x="2633"/>
        <item sd="0" m="1" x="1128"/>
        <item m="1" x="1450"/>
        <item m="1" x="708"/>
        <item m="1" x="688"/>
        <item m="1" x="2196"/>
        <item m="1" x="2750"/>
        <item m="1" x="2267"/>
        <item sd="0" m="1" x="2643"/>
        <item sd="0" m="1" x="456"/>
        <item sd="0" m="1" x="495"/>
        <item sd="0" m="1" x="1514"/>
        <item m="1" x="1669"/>
        <item sd="0" m="1" x="517"/>
        <item sd="0" m="1" x="463"/>
        <item sd="0" m="1" x="1567"/>
        <item sd="0" m="1" x="1254"/>
        <item sd="0" m="1" x="1456"/>
        <item sd="0" m="1" x="518"/>
        <item sd="0" m="1" x="284"/>
        <item sd="0" m="1" x="2235"/>
        <item m="1" x="11"/>
        <item sd="0" m="1" x="2739"/>
        <item m="1" x="1623"/>
        <item sd="0" m="1" x="1934"/>
        <item sd="0" m="1" x="2685"/>
        <item m="1" x="1546"/>
        <item sd="0" m="1" x="1786"/>
        <item sd="0" m="1" x="2293"/>
        <item m="1" x="1764"/>
        <item sd="0" m="1" x="237"/>
        <item sd="0" m="1" x="281"/>
        <item sd="0" m="1" x="751"/>
        <item sd="0" m="1" x="1253"/>
        <item sd="0" m="1" x="2146"/>
        <item sd="0" m="1" x="1244"/>
        <item sd="0" m="1" x="2846"/>
        <item m="1" x="348"/>
        <item m="1" x="390"/>
        <item m="1" x="117"/>
        <item m="1" x="2331"/>
        <item m="1" x="2306"/>
        <item m="1" x="1752"/>
        <item m="1" x="780"/>
        <item m="1" x="2856"/>
        <item m="1" x="824"/>
        <item m="1" x="19"/>
        <item m="1" x="544"/>
        <item m="1" x="1369"/>
        <item m="1" x="1841"/>
        <item m="1" x="2795"/>
        <item m="1" x="430"/>
        <item m="1" x="2078"/>
        <item m="1" x="144"/>
        <item m="1" x="2000"/>
        <item m="1" x="2155"/>
        <item m="1" x="876"/>
        <item m="1" x="945"/>
        <item m="1" x="1955"/>
        <item m="1" x="2720"/>
        <item m="1" x="1101"/>
        <item m="1" x="2857"/>
        <item m="1" x="2596"/>
        <item m="1" x="377"/>
        <item m="1" x="1588"/>
        <item m="1" x="1015"/>
        <item m="1" x="1227"/>
        <item m="1" x="2303"/>
        <item m="1" x="1777"/>
        <item m="1" x="1835"/>
        <item m="1" x="409"/>
        <item m="1" x="2691"/>
        <item m="1" x="1982"/>
        <item m="1" x="466"/>
        <item m="1" x="2321"/>
        <item m="1" x="1967"/>
        <item m="1" x="1106"/>
        <item m="1" x="1287"/>
        <item m="1" x="581"/>
        <item m="1" x="886"/>
        <item m="1" x="2356"/>
        <item m="1" x="1978"/>
        <item m="1" x="2834"/>
        <item m="1" x="1867"/>
        <item m="1" x="2281"/>
        <item m="1" x="2745"/>
        <item m="1" x="901"/>
        <item m="1" x="1973"/>
        <item m="1" x="1935"/>
        <item m="1" x="2415"/>
        <item m="1" x="442"/>
        <item m="1" x="2351"/>
        <item m="1" x="521"/>
        <item m="1" x="2763"/>
        <item m="1" x="1236"/>
        <item m="1" x="435"/>
        <item m="1" x="1149"/>
        <item m="1" x="1836"/>
        <item m="1" x="2869"/>
        <item m="1" x="419"/>
        <item m="1" x="624"/>
        <item m="1" x="2668"/>
        <item m="1" x="1926"/>
        <item m="1" x="1497"/>
        <item m="1" x="563"/>
        <item m="1" x="39"/>
        <item m="1" x="1013"/>
        <item m="1" x="918"/>
        <item m="1" x="772"/>
        <item m="1" x="1419"/>
        <item m="1" x="1420"/>
        <item m="1" x="31"/>
        <item m="1" x="1400"/>
        <item m="1" x="971"/>
        <item m="1" x="203"/>
        <item m="1" x="905"/>
        <item m="1" x="2366"/>
        <item m="1" x="538"/>
        <item m="1" x="1593"/>
        <item m="1" x="1197"/>
        <item m="1" x="67"/>
        <item m="1" x="490"/>
        <item m="1" x="1034"/>
        <item m="1" x="2457"/>
        <item m="1" x="152"/>
        <item m="1" x="2747"/>
        <item m="1" x="2532"/>
        <item m="1" x="2374"/>
        <item m="1" x="1609"/>
        <item m="1" x="1819"/>
        <item m="1" x="1824"/>
        <item m="1" x="2871"/>
        <item m="1" x="660"/>
        <item m="1" x="573"/>
        <item m="1" x="501"/>
        <item m="1" x="956"/>
        <item m="1" x="229"/>
        <item m="1" x="112"/>
        <item m="1" x="158"/>
        <item m="1" x="1490"/>
        <item m="1" x="2333"/>
        <item m="1" x="2085"/>
        <item m="1" x="2398"/>
        <item m="1" x="2091"/>
        <item m="1" x="1699"/>
        <item m="1" x="1802"/>
        <item m="1" x="354"/>
        <item sd="0" m="1" x="2461"/>
        <item m="1" x="2512"/>
        <item m="1" x="1460"/>
        <item m="1" x="431"/>
        <item m="1" x="55"/>
        <item m="1" x="1876"/>
        <item m="1" x="2056"/>
        <item m="1" x="2220"/>
        <item m="1" x="288"/>
        <item m="1" x="1247"/>
        <item sd="0" m="1" x="706"/>
        <item m="1" x="1903"/>
        <item m="1" x="2458"/>
        <item m="1" x="2877"/>
        <item m="1" x="1091"/>
        <item m="1" x="1663"/>
        <item m="1" x="2812"/>
        <item m="1" x="1219"/>
        <item m="1" x="2807"/>
        <item m="1" x="1852"/>
        <item m="1" x="649"/>
        <item m="1" x="2793"/>
        <item m="1" x="591"/>
        <item m="1" x="2859"/>
        <item m="1" x="1518"/>
        <item m="1" x="2211"/>
        <item m="1" x="2772"/>
        <item m="1" x="752"/>
        <item m="1" x="2270"/>
        <item m="1" x="609"/>
        <item m="1" x="2026"/>
        <item m="1" x="1832"/>
        <item m="1" x="932"/>
        <item m="1" x="1262"/>
        <item m="1" x="218"/>
        <item m="1" x="1562"/>
        <item m="1" x="2232"/>
        <item m="1" x="1060"/>
        <item m="1" x="418"/>
        <item m="1" x="549"/>
        <item m="1" x="738"/>
        <item m="1" x="287"/>
        <item m="1" x="2327"/>
        <item m="1" x="2443"/>
        <item m="1" x="2862"/>
        <item m="1" x="2176"/>
        <item m="1" x="833"/>
        <item m="1" x="97"/>
        <item m="1" x="449"/>
        <item m="1" x="2652"/>
        <item m="1" x="2637"/>
        <item m="1" x="1433"/>
        <item m="1" x="1011"/>
        <item m="1" x="1754"/>
        <item m="1" x="1327"/>
        <item m="1" x="2868"/>
        <item m="1" x="1840"/>
        <item m="1" x="2135"/>
        <item m="1" x="2841"/>
        <item m="1" x="2770"/>
        <item m="1" x="2636"/>
        <item m="1" x="1914"/>
        <item m="1" x="1625"/>
        <item m="1" x="21"/>
        <item m="1" x="753"/>
        <item m="1" x="2767"/>
        <item m="1" x="36"/>
        <item m="1" x="472"/>
        <item m="1" x="81"/>
        <item m="1" x="1248"/>
        <item m="1" x="372"/>
        <item m="1" x="2248"/>
        <item m="1" x="528"/>
        <item m="1" x="1366"/>
        <item m="1" x="2582"/>
        <item m="1" x="835"/>
        <item m="1" x="2885"/>
        <item m="1" x="326"/>
        <item m="1" x="1085"/>
        <item m="1" x="1499"/>
        <item m="1" x="2149"/>
        <item m="1" x="2245"/>
        <item m="1" x="1742"/>
        <item m="1" x="1403"/>
        <item m="1" x="1828"/>
        <item m="1" x="1363"/>
        <item m="1" x="1850"/>
        <item m="1" x="2699"/>
        <item m="1" x="1416"/>
        <item m="1" x="1173"/>
        <item m="1" x="907"/>
        <item m="1" x="1597"/>
        <item m="1" x="232"/>
        <item m="1" x="2647"/>
        <item m="1" x="33"/>
        <item m="1" x="1367"/>
        <item m="1" x="815"/>
        <item m="1" x="1167"/>
        <item m="1" x="275"/>
        <item m="1" x="2271"/>
        <item m="1" x="1834"/>
        <item m="1" x="2578"/>
        <item m="1" x="903"/>
        <item m="1" x="2779"/>
        <item m="1" x="2470"/>
        <item m="1" x="156"/>
        <item m="1" x="2419"/>
        <item m="1" x="1488"/>
        <item m="1" x="2711"/>
        <item m="1" x="968"/>
        <item m="1" x="212"/>
        <item m="1" x="643"/>
        <item m="1" x="2421"/>
        <item m="1" x="2122"/>
        <item m="1" x="994"/>
        <item m="1" x="1894"/>
        <item m="1" x="1357"/>
        <item m="1" x="1157"/>
        <item m="1" x="1725"/>
        <item m="1" x="868"/>
        <item m="1" x="2785"/>
        <item m="1" x="1408"/>
        <item m="1" x="1526"/>
        <item m="1" x="1940"/>
        <item m="1" x="2823"/>
        <item m="1" x="899"/>
        <item m="1" x="1485"/>
        <item m="1" x="2309"/>
        <item m="1" x="2334"/>
        <item m="1" x="279"/>
        <item m="1" x="2673"/>
        <item m="1" x="2792"/>
        <item m="1" x="2664"/>
        <item m="1" x="222"/>
        <item m="1" x="2044"/>
        <item m="1" x="227"/>
        <item m="1" x="2801"/>
        <item m="1" x="1813"/>
        <item m="1" x="2141"/>
        <item m="1" x="1917"/>
        <item m="1" x="484"/>
        <item m="1" x="1269"/>
        <item m="1" x="2600"/>
        <item m="1" x="2547"/>
        <item m="1" x="415"/>
        <item m="1" x="1908"/>
        <item m="1" x="859"/>
        <item m="1" x="2297"/>
        <item m="1" x="2168"/>
        <item m="1" x="1279"/>
        <item m="1" x="2410"/>
        <item m="1" x="900"/>
        <item m="1" x="1896"/>
        <item m="1" x="216"/>
        <item m="1" x="2471"/>
        <item m="1" x="1382"/>
        <item m="1" x="2294"/>
        <item m="1" x="889"/>
        <item m="1" x="2775"/>
        <item m="1" x="1957"/>
        <item m="1" x="1022"/>
        <item m="1" x="1265"/>
        <item m="1" x="1294"/>
        <item m="1" x="845"/>
        <item m="1" x="1292"/>
        <item m="1" x="2782"/>
        <item m="1" x="2083"/>
        <item m="1" x="851"/>
        <item m="1" x="1999"/>
        <item m="1" x="2892"/>
        <item m="1" x="1449"/>
        <item m="1" x="1234"/>
        <item m="1" x="1148"/>
        <item m="1" x="629"/>
        <item m="1" x="1949"/>
        <item m="1" x="550"/>
        <item m="1" x="2472"/>
        <item m="1" x="483"/>
        <item m="1" x="805"/>
        <item m="1" x="1811"/>
        <item m="1" x="2754"/>
        <item m="1" x="1961"/>
        <item m="1" x="1391"/>
        <item m="1" x="2466"/>
        <item m="1" x="556"/>
        <item m="1" x="2142"/>
        <item m="1" x="984"/>
        <item m="1" x="1942"/>
        <item m="1" x="2821"/>
        <item m="1" x="2571"/>
        <item m="1" x="978"/>
        <item m="1" x="2279"/>
        <item m="1" x="286"/>
        <item m="1" x="2778"/>
        <item m="1" x="1944"/>
        <item m="1" x="1948"/>
        <item m="1" x="2751"/>
        <item m="1" x="2475"/>
        <item m="1" x="1053"/>
        <item m="1" x="2244"/>
        <item m="1" x="1620"/>
        <item m="1" x="234"/>
        <item m="1" x="2771"/>
        <item m="1" x="2509"/>
        <item m="1" x="2375"/>
        <item m="1" x="2097"/>
        <item sd="0" m="1" x="1360"/>
        <item m="1" x="1451"/>
        <item m="1" x="327"/>
        <item m="1" x="1324"/>
        <item sd="0" m="1" x="1278"/>
        <item sd="0" m="1" x="2187"/>
        <item sd="0" m="1" x="140"/>
        <item sd="0" m="1" x="2634"/>
        <item sd="0" m="1" x="906"/>
        <item sd="0" m="1" x="2347"/>
        <item m="1" x="2533"/>
        <item sd="0" m="1" x="479"/>
        <item sd="0" m="1" x="207"/>
        <item m="1" x="2816"/>
        <item sd="0" m="1" x="893"/>
        <item m="1" x="808"/>
        <item sd="0" m="1" x="2241"/>
        <item sd="0" m="1" x="1495"/>
        <item sd="0" m="1" x="245"/>
        <item sd="0" m="1" x="665"/>
        <item sd="0" m="1" x="2335"/>
        <item m="1" x="997"/>
        <item sd="0" m="1" x="2172"/>
        <item sd="0" m="1" x="205"/>
        <item sd="0" m="1" x="2485"/>
        <item sd="0" m="1" x="1920"/>
        <item sd="0" m="1" x="17"/>
        <item sd="0" m="1" x="1432"/>
        <item sd="0" m="1" x="1808"/>
        <item sd="0" m="1" x="1510"/>
        <item m="1" x="397"/>
        <item sd="0" m="1" x="722"/>
        <item sd="0" m="1" x="2743"/>
        <item m="1" x="2382"/>
        <item sd="0" m="1" x="1110"/>
        <item m="1" x="2256"/>
        <item m="1" x="53"/>
        <item sd="0" m="1" x="2630"/>
        <item sd="0" m="1" x="2190"/>
        <item m="1" x="1283"/>
        <item m="1" x="2394"/>
        <item sd="0" m="1" x="1362"/>
        <item sd="0" m="1" x="1169"/>
        <item m="1" x="2301"/>
        <item sd="0" m="1" x="127"/>
        <item sd="0" m="1" x="179"/>
        <item sd="0" m="1" x="405"/>
        <item sd="0" m="1" x="1870"/>
        <item sd="0" m="1" x="54"/>
        <item sd="0" m="1" x="807"/>
        <item sd="0" m="1" x="210"/>
        <item sd="0" m="1" x="681"/>
        <item sd="0" m="1" x="2017"/>
        <item sd="0" m="1" x="83"/>
        <item m="1" x="1217"/>
        <item sd="0" m="1" x="2023"/>
        <item sd="0" m="1" x="1517"/>
        <item sd="0" m="1" x="2295"/>
        <item m="1" x="2671"/>
        <item sd="0" m="1" x="1339"/>
        <item m="1" x="2584"/>
        <item sd="0" m="1" x="1345"/>
        <item sd="0" m="1" x="373"/>
        <item m="1" x="1712"/>
        <item sd="0" m="1" x="1216"/>
        <item sd="0" m="1" x="1387"/>
        <item m="1" x="2477"/>
        <item sd="0" m="1" x="985"/>
        <item sd="0" m="1" x="48"/>
        <item m="1" x="2579"/>
        <item m="1" x="2723"/>
        <item m="1" x="1439"/>
        <item m="1" x="2373"/>
        <item m="1" x="1459"/>
        <item sd="0" m="1" x="1590"/>
        <item m="1" x="1722"/>
        <item m="1" x="138"/>
        <item m="1" x="927"/>
        <item m="1" x="1946"/>
        <item m="1" x="1264"/>
        <item m="1" x="2310"/>
        <item sd="0" m="1" x="40"/>
        <item m="1" x="1547"/>
        <item m="1" x="2460"/>
        <item m="1" x="2565"/>
        <item m="1" x="1810"/>
        <item sd="0" m="1" x="2581"/>
        <item m="1" x="448"/>
        <item m="1" x="2802"/>
        <item m="1" x="2543"/>
        <item m="1" x="1907"/>
        <item sd="0" m="1" x="2113"/>
        <item sd="0" m="1" x="2560"/>
        <item sd="0" m="1" x="1035"/>
        <item m="1" x="603"/>
        <item m="1" x="1263"/>
        <item m="1" x="2047"/>
        <item m="1" x="2112"/>
        <item m="1" x="381"/>
        <item m="1" x="797"/>
        <item m="1" x="653"/>
        <item m="1" x="295"/>
        <item m="1" x="715"/>
        <item m="1" x="1409"/>
        <item m="1" x="1383"/>
        <item m="1" x="498"/>
        <item m="1" x="552"/>
        <item m="1" x="2319"/>
        <item m="1" x="376"/>
        <item m="1" x="2713"/>
        <item m="1" x="2564"/>
        <item m="1" x="993"/>
        <item m="1" x="2465"/>
        <item m="1" x="1646"/>
        <item m="1" x="2611"/>
        <item m="1" x="2165"/>
        <item m="1" x="259"/>
        <item m="1" x="920"/>
        <item m="1" x="2132"/>
        <item m="1" x="861"/>
        <item m="1" x="633"/>
        <item m="1" x="747"/>
        <item m="1" x="2305"/>
        <item m="1" x="1430"/>
        <item m="1" x="2242"/>
        <item sd="0" m="1" x="571"/>
        <item m="1" x="1386"/>
        <item m="1" x="1371"/>
        <item m="1" x="2042"/>
        <item m="1" x="159"/>
        <item m="1" x="2363"/>
        <item m="1" x="2121"/>
        <item m="1" x="2278"/>
        <item m="1" x="382"/>
        <item m="1" x="1481"/>
        <item m="1" x="396"/>
        <item m="1" x="145"/>
        <item m="1" x="843"/>
        <item m="1" x="26"/>
        <item m="1" x="2598"/>
        <item m="1" x="1615"/>
        <item m="1" x="2519"/>
        <item m="1" x="957"/>
        <item m="1" x="1039"/>
        <item m="1" x="2640"/>
        <item m="1" x="2797"/>
        <item m="1" x="2648"/>
        <item m="1" x="1807"/>
        <item m="1" x="2469"/>
        <item m="1" x="132"/>
        <item m="1" x="1304"/>
        <item m="1" x="350"/>
        <item m="1" x="988"/>
        <item m="1" x="505"/>
        <item m="1" x="1365"/>
        <item m="1" x="2108"/>
        <item m="1" x="1081"/>
        <item m="1" x="175"/>
        <item m="1" x="1523"/>
        <item m="1" x="654"/>
        <item m="1" x="2087"/>
        <item m="1" x="1507"/>
        <item m="1" x="283"/>
        <item m="1" x="1275"/>
        <item m="1" x="1224"/>
        <item m="1" x="150"/>
        <item m="1" x="862"/>
        <item m="1" x="1796"/>
        <item m="1" x="1154"/>
        <item m="1" x="1447"/>
        <item m="1" x="1924"/>
        <item m="1" x="27"/>
        <item m="1" x="536"/>
        <item m="1" x="2551"/>
        <item m="1" x="1827"/>
        <item m="1" x="1842"/>
        <item m="1" x="2591"/>
        <item m="1" x="2513"/>
        <item m="1" x="260"/>
        <item m="1" x="2744"/>
        <item m="1" x="709"/>
        <item m="1" x="2161"/>
        <item m="1" x="2175"/>
        <item m="1" x="412"/>
        <item m="1" x="80"/>
        <item m="1" x="2660"/>
        <item m="1" x="1931"/>
        <item m="1" x="1571"/>
        <item m="1" x="613"/>
        <item m="1" x="485"/>
        <item m="1" x="2462"/>
        <item m="1" x="2680"/>
        <item sd="0" m="1" x="2164"/>
        <item sd="0" m="1" x="2623"/>
        <item sd="0" m="1" x="74"/>
        <item sd="0" m="1" x="2786"/>
        <item sd="0" m="1" x="2261"/>
        <item sd="0" m="1" x="1869"/>
        <item sd="0" m="1" x="1196"/>
        <item sd="0" m="1" x="689"/>
        <item m="1" x="2489"/>
        <item sd="0" m="1" x="731"/>
        <item sd="0" m="1" x="1139"/>
        <item sd="0" m="1" x="1537"/>
        <item sd="0" m="1" x="1174"/>
        <item m="1" x="1198"/>
        <item sd="0" m="1" x="195"/>
        <item sd="0" m="1" x="2549"/>
        <item sd="0" m="1" x="1354"/>
        <item sd="0" m="1" x="515"/>
        <item sd="0" m="1" x="500"/>
        <item sd="0" m="1" x="1333"/>
        <item sd="0" m="1" x="666"/>
        <item sd="0" m="1" x="374"/>
        <item m="1" x="2712"/>
        <item sd="0" m="1" x="1665"/>
        <item m="1" x="2701"/>
        <item sd="0" m="1" x="817"/>
        <item sd="0" m="1" x="2247"/>
        <item sd="0" m="1" x="444"/>
        <item m="1" x="2557"/>
        <item sd="0" m="1" x="1595"/>
        <item sd="0" m="1" x="255"/>
        <item sd="0" m="1" x="687"/>
        <item sd="0" m="1" x="1519"/>
        <item sd="0" m="1" x="756"/>
        <item sd="0" m="1" x="2878"/>
        <item sd="0" m="1" x="436"/>
        <item sd="0" m="1" x="580"/>
        <item sd="0" m="1" x="1886"/>
        <item sd="0" m="1" x="1925"/>
        <item m="1" x="1487"/>
        <item sd="0" m="1" x="2411"/>
        <item sd="0" m="1" x="2614"/>
        <item m="1" x="1291"/>
        <item sd="0" m="1" x="2210"/>
        <item m="1" x="181"/>
        <item sd="0" m="1" x="439"/>
        <item m="1" x="728"/>
        <item sd="0" m="1" x="1330"/>
        <item sd="0" m="1" x="2409"/>
        <item sd="0" m="1" x="1964"/>
        <item sd="0" m="1" x="1000"/>
        <item m="1" x="761"/>
        <item m="1" x="853"/>
        <item sd="0" m="1" x="1087"/>
        <item m="1" x="2468"/>
        <item m="1" x="1389"/>
        <item sd="0" m="1" x="2542"/>
        <item sd="0" m="1" x="503"/>
        <item sd="0" m="1" x="1750"/>
        <item sd="0" m="1" x="190"/>
        <item sd="0" m="1" x="1472"/>
        <item sd="0" m="1" x="2800"/>
        <item sd="0" m="1" x="482"/>
        <item sd="0" m="1" x="497"/>
        <item sd="0" m="1" x="1012"/>
        <item sd="0" m="1" x="1116"/>
        <item sd="0" m="1" x="2260"/>
        <item sd="0" m="1" x="1199"/>
        <item sd="0" m="1" x="2777"/>
        <item sd="0" m="1" x="976"/>
        <item sd="0" m="1" x="1190"/>
        <item sd="0" m="1" x="2073"/>
        <item m="1" x="1603"/>
        <item sd="0" m="1" x="1418"/>
        <item sd="0" m="1" x="1233"/>
        <item sd="0" m="1" x="478"/>
        <item sd="0" m="1" x="198"/>
        <item sd="0" m="1" x="1542"/>
        <item sd="0" m="1" x="2354"/>
        <item sd="0" m="1" x="1579"/>
        <item m="1" x="1429"/>
        <item sd="0" m="1" x="2436"/>
        <item m="1" x="2280"/>
        <item sd="0" m="1" x="1065"/>
        <item sd="0" m="1" x="2735"/>
        <item m="1" x="1258"/>
        <item sd="0" m="1" x="2776"/>
        <item m="1" x="1858"/>
        <item m="1" x="646"/>
        <item sd="0" m="1" x="2486"/>
        <item sd="0" m="1" x="121"/>
        <item m="1" x="250"/>
        <item m="1" x="1895"/>
        <item m="1" x="870"/>
        <item m="1" x="1489"/>
        <item m="1" x="1312"/>
        <item sd="0" m="1" x="811"/>
        <item m="1" x="2064"/>
        <item sd="0" m="1" x="1619"/>
        <item m="1" x="1994"/>
        <item sd="0" m="1" x="49"/>
        <item sd="0" m="1" x="272"/>
        <item m="1" x="566"/>
        <item m="1" x="15"/>
        <item m="1" x="952"/>
        <item m="1" x="875"/>
        <item m="1" x="410"/>
        <item m="1" x="2129"/>
        <item m="1" x="1373"/>
        <item m="1" x="2043"/>
        <item m="1" x="980"/>
        <item m="1" x="1122"/>
        <item m="1" x="2649"/>
        <item m="1" x="2342"/>
        <item sd="0" m="1" x="41"/>
        <item sd="0" m="1" x="2199"/>
        <item m="1" x="2253"/>
        <item m="1" x="184"/>
        <item m="1" x="1761"/>
        <item m="1" x="992"/>
        <item sd="0" m="1" x="2583"/>
        <item sd="0" m="1" x="2177"/>
        <item m="1" x="1177"/>
        <item m="1" x="1182"/>
        <item m="1" x="105"/>
        <item m="1" x="1395"/>
        <item m="1" x="1788"/>
        <item sd="0" m="1" x="2715"/>
        <item sd="0" m="1" x="2114"/>
        <item sd="0" m="1" x="2445"/>
        <item sd="0" m="1" x="718"/>
        <item sd="0" m="1" x="1675"/>
        <item sd="0" m="1" x="2700"/>
        <item sd="0" m="1" x="2181"/>
        <item sd="0" m="1" x="614"/>
        <item sd="0" m="1" x="2738"/>
        <item sd="0" m="1" x="1676"/>
        <item sd="0" m="1" x="2418"/>
        <item m="1" x="1795"/>
        <item sd="0" m="1" x="1036"/>
        <item sd="0" m="1" x="85"/>
        <item m="1" x="2025"/>
        <item m="1" x="155"/>
        <item m="1" x="2794"/>
        <item m="1" x="481"/>
        <item m="1" x="486"/>
        <item m="1" x="1272"/>
        <item m="1" x="699"/>
        <item m="1" x="1463"/>
        <item m="1" x="852"/>
        <item m="1" x="981"/>
        <item m="1" x="2618"/>
        <item m="1" x="1223"/>
        <item m="1" x="2214"/>
        <item m="1" x="1790"/>
        <item m="1" x="2561"/>
        <item m="1" x="2717"/>
        <item m="1" x="1454"/>
        <item m="1" x="559"/>
        <item m="1" x="2314"/>
        <item m="1" x="2264"/>
        <item m="1" x="1939"/>
        <item m="1" x="344"/>
        <item m="1" x="268"/>
        <item m="1" x="915"/>
        <item m="1" x="51"/>
        <item m="1" x="694"/>
        <item m="1" x="1349"/>
        <item m="1" x="2119"/>
        <item m="1" x="238"/>
        <item m="1" x="2240"/>
        <item m="1" x="1707"/>
        <item m="1" x="2084"/>
        <item m="1" x="685"/>
        <item m="1" x="736"/>
        <item m="1" x="2873"/>
        <item m="1" x="108"/>
        <item m="1" x="164"/>
        <item m="1" x="340"/>
        <item m="1" x="2847"/>
        <item m="1" x="241"/>
        <item m="1" x="2344"/>
        <item m="1" x="73"/>
        <item m="1" x="2890"/>
        <item m="1" x="2848"/>
        <item m="1" x="2666"/>
        <item m="1" x="1677"/>
        <item m="1" x="1919"/>
        <item m="1" x="836"/>
        <item m="1" x="582"/>
        <item m="1" x="1815"/>
        <item m="1" x="1543"/>
        <item m="1" x="1503"/>
        <item m="1" x="570"/>
        <item m="1" x="667"/>
        <item m="1" x="1530"/>
        <item m="1" x="1274"/>
        <item m="1" x="1601"/>
        <item m="1" x="879"/>
        <item m="1" x="1687"/>
        <item m="1" x="1599"/>
        <item m="1" x="2762"/>
        <item m="1" x="1789"/>
        <item m="1" x="2413"/>
        <item m="1" x="322"/>
        <item m="1" x="2275"/>
        <item m="1" x="2459"/>
        <item m="1" x="1847"/>
        <item m="1" x="2231"/>
        <item m="1" x="1741"/>
        <item m="1" x="1375"/>
        <item m="1" x="514"/>
        <item m="1" x="1030"/>
        <item m="1" x="328"/>
        <item m="1" x="306"/>
        <item m="1" x="1745"/>
        <item m="1" x="1814"/>
        <item m="1" x="655"/>
        <item m="1" x="2243"/>
        <item m="1" x="2050"/>
        <item m="1" x="717"/>
        <item m="1" x="2515"/>
        <item m="1" x="748"/>
        <item m="1" x="116"/>
        <item m="1" x="1993"/>
        <item m="1" x="1695"/>
        <item m="1" x="804"/>
        <item m="1" x="88"/>
        <item m="1" x="1025"/>
        <item m="1" x="830"/>
        <item m="1" x="1284"/>
        <item m="1" x="2789"/>
        <item m="1" x="569"/>
        <item m="1" x="1394"/>
        <item m="1" x="1335"/>
        <item m="1" x="1019"/>
        <item m="1" x="403"/>
        <item m="1" x="583"/>
        <item m="1" x="1404"/>
        <item m="1" x="599"/>
        <item m="1" x="411"/>
        <item m="1" x="816"/>
        <item m="1" x="716"/>
        <item m="1" x="2290"/>
        <item m="1" x="1522"/>
        <item m="1" x="908"/>
        <item m="1" x="623"/>
        <item m="1" x="656"/>
        <item m="1" x="902"/>
        <item m="1" x="1098"/>
        <item m="1" x="136"/>
        <item m="1" x="1417"/>
        <item m="1" x="2134"/>
        <item m="1" x="1966"/>
        <item m="1" x="1054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1">
        <item m="1" x="8"/>
        <item m="1" x="9"/>
        <item m="1" x="10"/>
        <item m="1" x="16"/>
        <item m="1" x="3"/>
        <item x="0"/>
        <item m="1" x="14"/>
        <item m="1" x="18"/>
        <item m="1" x="1"/>
        <item m="1" x="6"/>
        <item m="1" x="7"/>
        <item m="1" x="11"/>
        <item m="1" x="2"/>
        <item m="1" x="5"/>
        <item m="1" x="12"/>
        <item m="1" x="19"/>
        <item m="1" x="15"/>
        <item m="1" x="4"/>
        <item m="1" x="13"/>
        <item m="1" x="17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6">
        <item sd="0" m="1" x="1"/>
        <item m="1" x="24"/>
        <item m="1" x="8"/>
        <item m="1" x="12"/>
        <item sd="0" m="1" x="23"/>
        <item sd="0" m="1" x="5"/>
        <item sd="0" m="1" x="18"/>
        <item sd="0" m="1" x="21"/>
        <item sd="0" m="1" x="4"/>
        <item sd="0" m="1" x="14"/>
        <item sd="0" m="1" x="20"/>
        <item sd="0" m="1" x="7"/>
        <item sd="0" m="1" x="13"/>
        <item sd="0" m="1" x="25"/>
        <item sd="0" m="1" x="6"/>
        <item sd="0" m="1" x="16"/>
        <item sd="0" m="1" x="22"/>
        <item sd="0" m="1" x="9"/>
        <item sd="0" m="1" x="3"/>
        <item m="1" x="17"/>
        <item m="1" x="11"/>
        <item sd="0" m="1" x="2"/>
        <item sd="0" m="1" x="19"/>
        <item sd="0" m="1" x="15"/>
        <item sd="0" m="1" x="10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1">
        <item m="1" x="1"/>
        <item sd="0" m="1" x="3"/>
        <item sd="0" m="1" x="9"/>
        <item m="1" x="8"/>
        <item sd="0" m="1" x="4"/>
        <item m="1" x="10"/>
        <item m="1" x="7"/>
        <item m="1" x="2"/>
        <item m="1" x="5"/>
        <item m="1" x="6"/>
        <item x="0"/>
      </items>
    </pivotField>
    <pivotField axis="axisRow" showAll="0" defaultSubtotal="0">
      <items count="23">
        <item sd="0" m="1" x="16"/>
        <item sd="0" m="1" x="7"/>
        <item sd="0" m="1" x="15"/>
        <item m="1" x="2"/>
        <item m="1" x="5"/>
        <item sd="0" m="1" x="12"/>
        <item m="1" x="4"/>
        <item sd="0" m="1" x="11"/>
        <item sd="0" m="1" x="17"/>
        <item sd="0" m="1" x="3"/>
        <item sd="0" m="1" x="1"/>
        <item sd="0" m="1" x="9"/>
        <item sd="0" m="1" x="19"/>
        <item sd="0" m="1" x="18"/>
        <item sd="0" m="1" x="6"/>
        <item sd="0" m="1" x="8"/>
        <item sd="0" m="1" x="22"/>
        <item m="1" x="13"/>
        <item m="1" x="21"/>
        <item sd="0" m="1" x="20"/>
        <item sd="0" m="1" x="14"/>
        <item m="1" x="10"/>
        <item x="0"/>
      </items>
    </pivotField>
    <pivotField showAll="0" defaultSubtotal="0"/>
    <pivotField axis="axisRow" showAll="0" sortType="ascending" defaultSubtotal="0">
      <items count="8000">
        <item m="1" x="5188"/>
        <item m="1" x="7521"/>
        <item m="1" x="3884"/>
        <item m="1" x="6038"/>
        <item m="1" x="3426"/>
        <item m="1" x="3329"/>
        <item m="1" x="5844"/>
        <item m="1" x="7015"/>
        <item m="1" x="7190"/>
        <item m="1" x="1198"/>
        <item m="1" x="2186"/>
        <item m="1" x="3716"/>
        <item m="1" x="7336"/>
        <item m="1" x="7117"/>
        <item m="1" x="698"/>
        <item m="1" x="3802"/>
        <item m="1" x="6412"/>
        <item m="1" x="1802"/>
        <item m="1" x="4817"/>
        <item m="1" x="4455"/>
        <item m="1" x="1912"/>
        <item m="1" x="3444"/>
        <item m="1" x="809"/>
        <item m="1" x="1624"/>
        <item m="1" x="1543"/>
        <item m="1" x="7001"/>
        <item m="1" x="5930"/>
        <item m="1" x="6226"/>
        <item m="1" x="1693"/>
        <item m="1" x="7680"/>
        <item m="1" x="5576"/>
        <item m="1" x="258"/>
        <item m="1" x="3522"/>
        <item m="1" x="396"/>
        <item m="1" x="6663"/>
        <item m="1" x="2099"/>
        <item m="1" x="6465"/>
        <item m="1" x="7524"/>
        <item m="1" x="3499"/>
        <item m="1" x="3007"/>
        <item m="1" x="3816"/>
        <item m="1" x="2073"/>
        <item m="1" x="4366"/>
        <item m="1" x="6189"/>
        <item m="1" x="3425"/>
        <item m="1" x="7744"/>
        <item m="1" x="4930"/>
        <item m="1" x="5787"/>
        <item m="1" x="2472"/>
        <item m="1" x="1428"/>
        <item m="1" x="213"/>
        <item m="1" x="7228"/>
        <item m="1" x="2515"/>
        <item m="1" x="1747"/>
        <item m="1" x="5850"/>
        <item m="1" x="1791"/>
        <item m="1" x="5821"/>
        <item m="1" x="1663"/>
        <item m="1" x="1909"/>
        <item m="1" x="5552"/>
        <item m="1" x="2401"/>
        <item m="1" x="1388"/>
        <item m="1" x="4829"/>
        <item m="1" x="131"/>
        <item m="1" x="419"/>
        <item m="1" x="6020"/>
        <item m="1" x="1364"/>
        <item m="1" x="7582"/>
        <item m="1" x="3132"/>
        <item m="1" x="3980"/>
        <item m="1" x="2332"/>
        <item m="1" x="2897"/>
        <item m="1" x="517"/>
        <item m="1" x="1248"/>
        <item m="1" x="5573"/>
        <item m="1" x="7317"/>
        <item m="1" x="828"/>
        <item m="1" x="5216"/>
        <item m="1" x="2319"/>
        <item m="1" x="991"/>
        <item m="1" x="6755"/>
        <item m="1" x="3439"/>
        <item m="1" x="5415"/>
        <item m="1" x="4642"/>
        <item m="1" x="3614"/>
        <item m="1" x="5132"/>
        <item m="1" x="5128"/>
        <item m="1" x="2423"/>
        <item m="1" x="3537"/>
        <item m="1" x="1131"/>
        <item m="1" x="7530"/>
        <item m="1" x="5639"/>
        <item m="1" x="2030"/>
        <item m="1" x="299"/>
        <item m="1" x="1378"/>
        <item m="1" x="2931"/>
        <item m="1" x="2999"/>
        <item m="1" x="7523"/>
        <item m="1" x="7318"/>
        <item m="1" x="7319"/>
        <item m="1" x="913"/>
        <item m="1" x="6859"/>
        <item m="1" x="4617"/>
        <item m="1" x="279"/>
        <item m="1" x="4137"/>
        <item m="1" x="3521"/>
        <item m="1" x="3387"/>
        <item m="1" x="5798"/>
        <item m="1" x="2424"/>
        <item m="1" x="2083"/>
        <item m="1" x="4501"/>
        <item m="1" x="6090"/>
        <item m="1" x="1007"/>
        <item m="1" x="2040"/>
        <item m="1" x="1940"/>
        <item m="1" x="761"/>
        <item m="1" x="6464"/>
        <item m="1" x="3170"/>
        <item m="1" x="3246"/>
        <item m="1" x="986"/>
        <item m="1" x="7989"/>
        <item m="1" x="4251"/>
        <item m="1" x="2137"/>
        <item m="1" x="5222"/>
        <item m="1" x="3984"/>
        <item m="1" x="4863"/>
        <item m="1" x="3971"/>
        <item m="1" x="7259"/>
        <item m="1" x="477"/>
        <item m="1" x="7656"/>
        <item m="1" x="1013"/>
        <item m="1" x="4543"/>
        <item m="1" x="5041"/>
        <item m="1" x="1957"/>
        <item m="1" x="3601"/>
        <item m="1" x="3108"/>
        <item m="1" x="4924"/>
        <item m="1" x="6697"/>
        <item m="1" x="3636"/>
        <item m="1" x="7915"/>
        <item m="1" x="6059"/>
        <item m="1" x="1290"/>
        <item m="1" x="1535"/>
        <item m="1" x="5059"/>
        <item m="1" x="4050"/>
        <item m="1" x="622"/>
        <item m="1" x="7873"/>
        <item m="1" x="1058"/>
        <item m="1" x="5630"/>
        <item m="1" x="1115"/>
        <item m="1" x="1576"/>
        <item m="1" x="322"/>
        <item m="1" x="6165"/>
        <item m="1" x="7935"/>
        <item m="1" x="7399"/>
        <item m="1" x="5436"/>
        <item m="1" x="2945"/>
        <item m="1" x="6482"/>
        <item m="1" x="6086"/>
        <item m="1" x="7124"/>
        <item m="1" x="665"/>
        <item m="1" x="7035"/>
        <item m="1" x="3182"/>
        <item m="1" x="5507"/>
        <item m="1" x="2785"/>
        <item m="1" x="4687"/>
        <item m="1" x="5583"/>
        <item m="1" x="3261"/>
        <item m="1" x="7207"/>
        <item m="1" x="5110"/>
        <item m="1" x="6672"/>
        <item m="1" x="7751"/>
        <item m="1" x="1328"/>
        <item m="1" x="3062"/>
        <item m="1" x="7193"/>
        <item m="1" x="229"/>
        <item m="1" x="2192"/>
        <item m="1" x="29"/>
        <item m="1" x="982"/>
        <item m="1" x="1315"/>
        <item m="1" x="4960"/>
        <item m="1" x="5096"/>
        <item m="1" x="2548"/>
        <item m="1" x="6952"/>
        <item m="1" x="1405"/>
        <item m="1" x="7099"/>
        <item m="1" x="293"/>
        <item m="1" x="5118"/>
        <item m="1" x="5628"/>
        <item m="1" x="2020"/>
        <item m="1" x="5806"/>
        <item m="1" x="167"/>
        <item m="1" x="3150"/>
        <item m="1" x="7791"/>
        <item m="1" x="1331"/>
        <item m="1" x="2046"/>
        <item m="1" x="4985"/>
        <item m="1" x="4670"/>
        <item m="1" x="7411"/>
        <item m="1" x="6973"/>
        <item m="1" x="5736"/>
        <item m="1" x="2502"/>
        <item m="1" x="6651"/>
        <item m="1" x="3766"/>
        <item m="1" x="7062"/>
        <item m="1" x="7740"/>
        <item m="1" x="2934"/>
        <item m="1" x="3260"/>
        <item m="1" x="6131"/>
        <item m="1" x="4694"/>
        <item m="1" x="1612"/>
        <item m="1" x="7666"/>
        <item m="1" x="7420"/>
        <item m="1" x="4158"/>
        <item m="1" x="5428"/>
        <item m="1" x="686"/>
        <item m="1" x="427"/>
        <item m="1" x="6117"/>
        <item m="1" x="6864"/>
        <item m="1" x="5845"/>
        <item m="1" x="3989"/>
        <item m="1" x="4679"/>
        <item m="1" x="1646"/>
        <item m="1" x="3175"/>
        <item m="1" x="3609"/>
        <item m="1" x="2903"/>
        <item m="1" x="6332"/>
        <item m="1" x="1033"/>
        <item m="1" x="1746"/>
        <item m="1" x="5972"/>
        <item m="1" x="3854"/>
        <item m="1" x="7337"/>
        <item m="1" x="7064"/>
        <item m="1" x="2893"/>
        <item m="1" x="1152"/>
        <item m="1" x="7112"/>
        <item m="1" x="3930"/>
        <item m="1" x="2788"/>
        <item m="1" x="4563"/>
        <item m="1" x="7667"/>
        <item m="1" x="7716"/>
        <item m="1" x="5492"/>
        <item m="1" x="4703"/>
        <item m="1" x="6707"/>
        <item m="1" x="4371"/>
        <item m="1" x="7841"/>
        <item m="1" x="6172"/>
        <item m="1" x="7948"/>
        <item m="1" x="619"/>
        <item m="1" x="1499"/>
        <item m="1" x="7131"/>
        <item m="1" x="7216"/>
        <item m="1" x="6048"/>
        <item m="1" x="1185"/>
        <item m="1" x="2124"/>
        <item m="1" x="7461"/>
        <item m="1" x="1068"/>
        <item m="1" x="3710"/>
        <item m="1" x="7881"/>
        <item m="1" x="6545"/>
        <item m="1" x="7543"/>
        <item m="1" x="7339"/>
        <item m="1" x="6967"/>
        <item m="1" x="7633"/>
        <item m="1" x="2873"/>
        <item m="1" x="126"/>
        <item m="1" x="590"/>
        <item m="1" x="6032"/>
        <item m="1" x="1963"/>
        <item m="1" x="2128"/>
        <item m="1" x="7649"/>
        <item m="1" x="4981"/>
        <item m="1" x="7602"/>
        <item m="1" x="5286"/>
        <item m="1" x="7710"/>
        <item m="1" x="7512"/>
        <item m="1" x="7676"/>
        <item m="1" x="7325"/>
        <item m="1" x="7627"/>
        <item m="1" x="985"/>
        <item m="1" x="777"/>
        <item m="1" x="6622"/>
        <item m="1" x="7748"/>
        <item m="1" x="1870"/>
        <item m="1" x="2614"/>
        <item m="1" x="6869"/>
        <item m="1" x="5933"/>
        <item m="1" x="7347"/>
        <item m="1" x="7724"/>
        <item m="1" x="3467"/>
        <item m="1" x="6393"/>
        <item m="1" x="7901"/>
        <item m="1" x="7812"/>
        <item m="1" x="7569"/>
        <item m="1" x="2509"/>
        <item m="1" x="7859"/>
        <item m="1" x="5816"/>
        <item m="1" x="7729"/>
        <item m="1" x="537"/>
        <item m="1" x="463"/>
        <item m="1" x="2542"/>
        <item m="1" x="5433"/>
        <item m="1" x="787"/>
        <item m="1" x="2378"/>
        <item m="1" x="4400"/>
        <item m="1" x="329"/>
        <item m="1" x="3152"/>
        <item m="1" x="3414"/>
        <item m="1" x="1182"/>
        <item m="1" x="2639"/>
        <item m="1" x="4231"/>
        <item m="1" x="2152"/>
        <item m="1" x="4007"/>
        <item m="1" x="366"/>
        <item m="1" x="942"/>
        <item m="1" x="6028"/>
        <item m="1" x="6594"/>
        <item m="1" x="5075"/>
        <item m="1" x="171"/>
        <item m="1" x="6259"/>
        <item m="1" x="715"/>
        <item m="1" x="5997"/>
        <item m="1" x="6701"/>
        <item m="1" x="4790"/>
        <item m="1" x="613"/>
        <item m="1" x="6649"/>
        <item m="1" x="3193"/>
        <item m="1" x="1078"/>
        <item m="1" x="2666"/>
        <item m="1" x="19"/>
        <item m="1" x="6525"/>
        <item m="1" x="4937"/>
        <item m="1" x="701"/>
        <item m="1" x="1123"/>
        <item m="1" x="6468"/>
        <item m="1" x="2549"/>
        <item m="1" x="12"/>
        <item m="1" x="3744"/>
        <item m="1" x="3482"/>
        <item m="1" x="3952"/>
        <item m="1" x="4558"/>
        <item m="1" x="2981"/>
        <item m="1" x="2941"/>
        <item m="1" x="6913"/>
        <item m="1" x="2557"/>
        <item m="1" x="7407"/>
        <item m="1" x="666"/>
        <item m="1" x="5539"/>
        <item m="1" x="3634"/>
        <item m="1" x="1113"/>
        <item m="1" x="3025"/>
        <item m="1" x="2985"/>
        <item m="1" x="4873"/>
        <item m="1" x="4149"/>
        <item m="1" x="6650"/>
        <item m="1" x="6208"/>
        <item m="1" x="3436"/>
        <item m="1" x="3531"/>
        <item m="1" x="7418"/>
        <item m="1" x="5391"/>
        <item m="1" x="3557"/>
        <item m="1" x="7328"/>
        <item m="1" x="3736"/>
        <item m="1" x="1982"/>
        <item m="1" x="836"/>
        <item m="1" x="5071"/>
        <item m="1" x="7464"/>
        <item m="1" x="812"/>
        <item m="1" x="3587"/>
        <item m="1" x="5148"/>
        <item m="1" x="3594"/>
        <item m="1" x="2832"/>
        <item m="1" x="3363"/>
        <item m="1" x="2042"/>
        <item m="1" x="6240"/>
        <item m="1" x="2783"/>
        <item m="1" x="2854"/>
        <item m="1" x="6803"/>
        <item m="1" x="2096"/>
        <item m="1" x="5155"/>
        <item m="1" x="6404"/>
        <item m="1" x="3586"/>
        <item m="1" x="3213"/>
        <item m="1" x="7247"/>
        <item m="1" x="7421"/>
        <item m="1" x="7024"/>
        <item m="1" x="6639"/>
        <item m="1" x="3376"/>
        <item m="1" x="7369"/>
        <item m="1" x="2265"/>
        <item m="1" x="4071"/>
        <item m="1" x="2834"/>
        <item m="1" x="5668"/>
        <item m="1" x="2742"/>
        <item m="1" x="3814"/>
        <item m="1" x="6872"/>
        <item m="1" x="7429"/>
        <item m="1" x="7156"/>
        <item m="1" x="4931"/>
        <item m="1" x="1073"/>
        <item m="1" x="5311"/>
        <item m="1" x="3757"/>
        <item m="1" x="6885"/>
        <item m="1" x="4569"/>
        <item m="1" x="3559"/>
        <item m="1" x="1276"/>
        <item m="1" x="3897"/>
        <item m="1" x="7272"/>
        <item m="1" x="5126"/>
        <item m="1" x="1575"/>
        <item m="1" x="7039"/>
        <item m="1" x="4182"/>
        <item m="1" x="3793"/>
        <item m="1" x="479"/>
        <item m="1" x="3968"/>
        <item m="1" x="4548"/>
        <item m="1" x="4435"/>
        <item m="1" x="6874"/>
        <item m="1" x="6728"/>
        <item m="1" x="7422"/>
        <item m="1" x="4346"/>
        <item m="1" x="3566"/>
        <item m="1" x="7322"/>
        <item m="1" x="371"/>
        <item m="1" x="3900"/>
        <item m="1" x="7406"/>
        <item m="1" x="369"/>
        <item m="1" x="1487"/>
        <item m="1" x="6933"/>
        <item m="1" x="1067"/>
        <item m="1" x="1607"/>
        <item m="1" x="164"/>
        <item m="1" x="669"/>
        <item m="1" x="4003"/>
        <item m="1" x="6946"/>
        <item m="1" x="4240"/>
        <item m="1" x="1164"/>
        <item m="1" x="1595"/>
        <item m="1" x="5380"/>
        <item m="1" x="5646"/>
        <item m="1" x="1485"/>
        <item m="1" x="1516"/>
        <item m="1" x="3244"/>
        <item m="1" x="6205"/>
        <item m="1" x="7200"/>
        <item m="1" x="7063"/>
        <item m="1" x="4054"/>
        <item m="1" x="2365"/>
        <item m="1" x="959"/>
        <item m="1" x="435"/>
        <item m="1" x="7005"/>
        <item m="1" x="5064"/>
        <item m="1" x="5899"/>
        <item m="1" x="7394"/>
        <item m="1" x="1742"/>
        <item m="1" x="495"/>
        <item m="1" x="4529"/>
        <item m="1" x="2498"/>
        <item m="1" x="2725"/>
        <item m="1" x="3343"/>
        <item m="1" x="2242"/>
        <item m="1" x="4046"/>
        <item m="1" x="861"/>
        <item m="1" x="6422"/>
        <item m="1" x="7444"/>
        <item m="1" x="4967"/>
        <item m="1" x="6619"/>
        <item m="1" x="1231"/>
        <item m="1" x="32"/>
        <item m="1" x="7584"/>
        <item m="1" x="7074"/>
        <item m="1" x="4583"/>
        <item m="1" x="7308"/>
        <item m="1" x="2127"/>
        <item m="1" x="4416"/>
        <item m="1" x="928"/>
        <item m="1" x="1021"/>
        <item m="1" x="4111"/>
        <item m="1" x="6637"/>
        <item m="1" x="3159"/>
        <item m="1" x="7574"/>
        <item m="1" x="4198"/>
        <item m="1" x="4208"/>
        <item m="1" x="5577"/>
        <item m="1" x="2641"/>
        <item m="1" x="6499"/>
        <item m="1" x="1373"/>
        <item m="1" x="7492"/>
        <item m="1" x="1558"/>
        <item m="1" x="2155"/>
        <item m="1" x="3323"/>
        <item m="1" x="6589"/>
        <item m="1" x="5409"/>
        <item m="1" x="5851"/>
        <item m="1" x="6749"/>
        <item m="1" x="919"/>
        <item m="1" x="5629"/>
        <item m="1" x="20"/>
        <item m="1" x="5435"/>
        <item m="1" x="6583"/>
        <item m="1" x="1709"/>
        <item m="1" x="791"/>
        <item m="1" x="7255"/>
        <item m="1" x="1711"/>
        <item m="1" x="6307"/>
        <item m="1" x="4658"/>
        <item m="1" x="994"/>
        <item m="1" x="365"/>
        <item m="1" x="4591"/>
        <item m="1" x="5617"/>
        <item m="1" x="1382"/>
        <item m="1" x="286"/>
        <item m="1" x="3058"/>
        <item m="1" x="4903"/>
        <item m="1" x="5298"/>
        <item m="1" x="6167"/>
        <item m="1" x="5163"/>
        <item m="1" x="3986"/>
        <item m="1" x="1692"/>
        <item m="1" x="2713"/>
        <item m="1" x="5943"/>
        <item m="1" x="3397"/>
        <item m="1" x="5206"/>
        <item m="1" x="3301"/>
        <item m="1" x="6764"/>
        <item m="1" x="5873"/>
        <item m="1" x="217"/>
        <item m="1" x="4378"/>
        <item m="1" x="6395"/>
        <item m="1" x="4850"/>
        <item m="1" x="4408"/>
        <item m="1" x="646"/>
        <item m="1" x="4800"/>
        <item m="1" x="3969"/>
        <item m="1" x="2223"/>
        <item m="1" x="2727"/>
        <item m="1" x="4730"/>
        <item m="1" x="2068"/>
        <item m="1" x="3489"/>
        <item m="1" x="4434"/>
        <item m="1" x="1500"/>
        <item m="1" x="2477"/>
        <item m="1" x="4586"/>
        <item m="1" x="3834"/>
        <item m="1" x="3452"/>
        <item m="1" x="4912"/>
        <item m="1" x="527"/>
        <item m="1" x="6266"/>
        <item m="1" x="3429"/>
        <item m="1" x="221"/>
        <item m="1" x="3032"/>
        <item m="1" x="6400"/>
        <item m="1" x="5322"/>
        <item m="1" x="4181"/>
        <item m="1" x="5130"/>
        <item m="1" x="6720"/>
        <item m="1" x="449"/>
        <item m="1" x="5970"/>
        <item m="1" x="3092"/>
        <item m="1" x="6508"/>
        <item m="1" x="2340"/>
        <item m="1" x="291"/>
        <item m="1" x="3318"/>
        <item m="1" x="2474"/>
        <item m="1" x="4164"/>
        <item m="1" x="6438"/>
        <item m="1" x="4184"/>
        <item m="1" x="4521"/>
        <item m="1" x="2616"/>
        <item m="1" x="3191"/>
        <item m="1" x="1011"/>
        <item m="1" x="4786"/>
        <item m="1" x="1700"/>
        <item m="1" x="3411"/>
        <item m="1" x="3898"/>
        <item m="1" x="1657"/>
        <item m="1" x="4652"/>
        <item m="1" x="2583"/>
        <item m="1" x="249"/>
        <item m="1" x="1617"/>
        <item m="1" x="4499"/>
        <item m="1" x="476"/>
        <item m="1" x="1119"/>
        <item m="1" x="5084"/>
        <item m="1" x="2341"/>
        <item m="1" x="219"/>
        <item m="1" x="598"/>
        <item m="1" x="3891"/>
        <item m="1" x="5361"/>
        <item m="1" x="1411"/>
        <item m="1" x="3556"/>
        <item m="1" x="220"/>
        <item m="1" x="5715"/>
        <item m="1" x="4036"/>
        <item m="1" x="4672"/>
        <item m="1" x="2213"/>
        <item m="1" x="3552"/>
        <item m="1" x="539"/>
        <item m="1" x="6159"/>
        <item m="1" x="2987"/>
        <item m="1" x="1205"/>
        <item m="1" x="455"/>
        <item m="1" x="4051"/>
        <item m="1" x="571"/>
        <item m="1" x="3864"/>
        <item m="1" x="335"/>
        <item m="1" x="6713"/>
        <item m="1" x="100"/>
        <item m="1" x="7840"/>
        <item m="1" x="7010"/>
        <item m="1" x="2214"/>
        <item m="1" x="7588"/>
        <item m="1" x="1239"/>
        <item m="1" x="7201"/>
        <item m="1" x="4886"/>
        <item m="1" x="4795"/>
        <item m="1" x="3832"/>
        <item m="1" x="3298"/>
        <item m="1" x="6791"/>
        <item m="1" x="7797"/>
        <item m="1" x="500"/>
        <item m="1" x="1167"/>
        <item m="1" x="7623"/>
        <item m="1" x="647"/>
        <item m="1" x="6953"/>
        <item m="1" x="7425"/>
        <item m="1" x="7230"/>
        <item m="1" x="7365"/>
        <item m="1" x="4243"/>
        <item m="1" x="374"/>
        <item m="1" x="1592"/>
        <item m="1" x="4117"/>
        <item m="1" x="5842"/>
        <item m="1" x="244"/>
        <item m="1" x="7956"/>
        <item m="1" x="2869"/>
        <item m="1" x="6937"/>
        <item m="1" x="6821"/>
        <item m="1" x="3384"/>
        <item m="1" x="4073"/>
        <item m="1" x="6878"/>
        <item m="1" x="7276"/>
        <item m="1" x="2394"/>
        <item m="1" x="1947"/>
        <item m="1" x="3850"/>
        <item m="1" x="7621"/>
        <item m="1" x="7496"/>
        <item m="1" x="1553"/>
        <item m="1" x="1605"/>
        <item m="1" x="6420"/>
        <item m="1" x="871"/>
        <item m="1" x="5328"/>
        <item m="1" x="3419"/>
        <item m="1" x="4420"/>
        <item m="1" x="7905"/>
        <item m="1" x="7789"/>
        <item m="1" x="3495"/>
        <item m="1" x="7662"/>
        <item m="1" x="3669"/>
        <item m="1" x="7981"/>
        <item m="1" x="5988"/>
        <item m="1" x="5447"/>
        <item m="1" x="6677"/>
        <item m="1" x="7436"/>
        <item m="1" x="2276"/>
        <item m="1" x="2734"/>
        <item m="1" x="40"/>
        <item m="1" x="7943"/>
        <item m="1" x="753"/>
        <item m="1" x="6447"/>
        <item m="1" x="4436"/>
        <item m="1" x="5123"/>
        <item m="1" x="71"/>
        <item m="1" x="5909"/>
        <item m="1" x="2550"/>
        <item m="1" x="3037"/>
        <item m="1" x="5543"/>
        <item m="1" x="7614"/>
        <item m="1" x="7652"/>
        <item m="1" x="6498"/>
        <item m="1" x="6997"/>
        <item m="1" x="7187"/>
        <item m="1" x="5448"/>
        <item m="1" x="4704"/>
        <item m="1" x="3379"/>
        <item m="1" x="2268"/>
        <item m="1" x="5337"/>
        <item m="1" x="3638"/>
        <item m="1" x="6492"/>
        <item m="1" x="7157"/>
        <item m="1" x="4278"/>
        <item m="1" x="15"/>
        <item m="1" x="7842"/>
        <item m="1" x="7215"/>
        <item m="1" x="4572"/>
        <item m="1" x="6253"/>
        <item m="1" x="7814"/>
        <item m="1" x="1407"/>
        <item m="1" x="1104"/>
        <item m="1" x="2044"/>
        <item m="1" x="5849"/>
        <item m="1" x="3759"/>
        <item m="1" x="1024"/>
        <item m="1" x="3089"/>
        <item m="1" x="4280"/>
        <item m="1" x="7592"/>
        <item m="1" x="4509"/>
        <item m="1" x="2475"/>
        <item m="1" x="3188"/>
        <item m="1" x="1880"/>
        <item m="1" x="138"/>
        <item m="1" x="7876"/>
        <item m="1" x="7098"/>
        <item m="1" x="7042"/>
        <item m="1" x="4038"/>
        <item m="1" x="6030"/>
        <item m="1" x="3413"/>
        <item m="1" x="3461"/>
        <item m="1" x="5746"/>
        <item m="1" x="7997"/>
        <item m="1" x="7456"/>
        <item m="1" x="7246"/>
        <item m="1" x="444"/>
        <item m="1" x="6988"/>
        <item m="1" x="2224"/>
        <item m="1" x="6965"/>
        <item m="1" x="3005"/>
        <item m="1" x="6322"/>
        <item m="1" x="7092"/>
        <item m="1" x="703"/>
        <item m="1" x="1423"/>
        <item m="1" x="7097"/>
        <item m="1" x="4477"/>
        <item m="1" x="1150"/>
        <item m="1" x="2299"/>
        <item m="1" x="6055"/>
        <item m="1" x="7242"/>
        <item m="1" x="7821"/>
        <item m="1" x="5807"/>
        <item m="1" x="5623"/>
        <item m="1" x="2467"/>
        <item m="1" x="7883"/>
        <item m="1" x="1380"/>
        <item m="1" x="2023"/>
        <item m="1" x="3728"/>
        <item m="1" x="7077"/>
        <item m="1" x="5881"/>
        <item m="1" x="7596"/>
        <item m="1" x="7736"/>
        <item m="1" x="5410"/>
        <item m="1" x="1753"/>
        <item m="1" x="6463"/>
        <item m="1" x="2295"/>
        <item m="1" x="7463"/>
        <item m="1" x="7040"/>
        <item m="1" x="2554"/>
        <item m="1" x="133"/>
        <item m="1" x="7971"/>
        <item m="1" x="6834"/>
        <item m="1" x="5982"/>
        <item m="1" x="4978"/>
        <item m="1" x="7155"/>
        <item m="1" x="2589"/>
        <item m="1" x="2726"/>
        <item m="1" x="7559"/>
        <item m="1" x="287"/>
        <item m="1" x="7594"/>
        <item m="1" x="3666"/>
        <item m="1" x="2384"/>
        <item m="1" x="2206"/>
        <item m="1" x="7023"/>
        <item m="1" x="2850"/>
        <item m="1" x="7290"/>
        <item m="1" x="269"/>
        <item m="1" x="7277"/>
        <item m="1" x="7410"/>
        <item m="1" x="4914"/>
        <item m="1" x="6850"/>
        <item m="1" x="6734"/>
        <item m="1" x="7067"/>
        <item m="1" x="7434"/>
        <item m="1" x="2836"/>
        <item m="1" x="1353"/>
        <item m="1" x="6027"/>
        <item m="1" x="6196"/>
        <item m="1" x="1070"/>
        <item m="1" x="7237"/>
        <item m="1" x="3974"/>
        <item m="1" x="6895"/>
        <item m="1" x="3933"/>
        <item m="1" x="7291"/>
        <item m="1" x="4809"/>
        <item m="1" x="4821"/>
        <item m="1" x="75"/>
        <item m="1" x="7220"/>
        <item m="1" x="5404"/>
        <item m="1" x="7928"/>
        <item m="1" x="7441"/>
        <item m="1" x="6810"/>
        <item m="1" x="7825"/>
        <item m="1" x="6489"/>
        <item m="1" x="1945"/>
        <item m="1" x="7795"/>
        <item m="1" x="2024"/>
        <item m="1" x="6327"/>
        <item m="1" x="7747"/>
        <item m="1" x="2025"/>
        <item m="1" x="2870"/>
        <item m="1" x="6727"/>
        <item m="1" x="885"/>
        <item m="1" x="7382"/>
        <item m="1" x="6183"/>
        <item m="1" x="2494"/>
        <item m="1" x="2281"/>
        <item m="1" x="7639"/>
        <item m="1" x="7"/>
        <item m="1" x="7170"/>
        <item m="1" x="7252"/>
        <item m="1" x="2141"/>
        <item m="1" x="6887"/>
        <item m="1" x="6505"/>
        <item m="1" x="550"/>
        <item m="1" x="5983"/>
        <item m="1" x="4785"/>
        <item m="1" x="7044"/>
        <item m="1" x="4023"/>
        <item m="1" x="4161"/>
        <item m="1" x="7302"/>
        <item m="1" x="6461"/>
        <item m="1" x="1626"/>
        <item m="1" x="4191"/>
        <item m="1" x="1402"/>
        <item m="1" x="3497"/>
        <item m="1" x="5464"/>
        <item m="1" x="1492"/>
        <item m="1" x="1120"/>
        <item m="1" x="5465"/>
        <item m="1" x="6781"/>
        <item m="1" x="3226"/>
        <item m="1" x="2735"/>
        <item m="1" x="840"/>
        <item m="1" x="6635"/>
        <item m="1" x="211"/>
        <item m="1" x="4820"/>
        <item m="1" x="1049"/>
        <item m="1" x="3280"/>
        <item m="1" x="4938"/>
        <item m="1" x="5530"/>
        <item m="1" x="6624"/>
        <item m="1" x="6278"/>
        <item m="1" x="5825"/>
        <item m="1" x="3165"/>
        <item m="1" x="1804"/>
        <item m="1" x="4690"/>
        <item m="1" x="736"/>
        <item m="1" x="4901"/>
        <item m="1" x="3143"/>
        <item m="1" x="3645"/>
        <item m="1" x="2774"/>
        <item m="1" x="7413"/>
        <item m="1" x="6392"/>
        <item m="1" x="6604"/>
        <item m="1" x="7051"/>
        <item m="1" x="7950"/>
        <item m="1" x="5493"/>
        <item m="1" x="341"/>
        <item m="1" x="1568"/>
        <item m="1" x="797"/>
        <item m="1" x="7599"/>
        <item m="1" x="2229"/>
        <item m="1" x="7293"/>
        <item m="1" x="7026"/>
        <item m="1" x="1823"/>
        <item m="1" x="6411"/>
        <item m="1" x="4900"/>
        <item m="1" x="629"/>
        <item m="1" x="3817"/>
        <item m="1" x="3034"/>
        <item m="1" x="7514"/>
        <item m="1" x="289"/>
        <item m="1" x="6287"/>
        <item m="1" x="6724"/>
        <item m="1" x="7195"/>
        <item m="1" x="545"/>
        <item m="1" x="6347"/>
        <item m="1" x="6351"/>
        <item m="1" x="7128"/>
        <item m="1" x="4680"/>
        <item m="1" x="5916"/>
        <item m="1" x="4917"/>
        <item m="1" x="7116"/>
        <item m="1" x="1221"/>
        <item m="1" x="493"/>
        <item m="1" x="4107"/>
        <item m="1" x="7848"/>
        <item m="1" x="7072"/>
        <item m="1" x="7205"/>
        <item m="1" x="1820"/>
        <item m="1" x="5537"/>
        <item m="1" x="7544"/>
        <item m="1" x="7634"/>
        <item m="1" x="7233"/>
        <item m="1" x="4393"/>
        <item m="1" x="168"/>
        <item m="1" x="7054"/>
        <item m="1" x="7629"/>
        <item m="1" x="903"/>
        <item m="1" x="5661"/>
        <item m="1" x="7285"/>
        <item m="1" x="7865"/>
        <item m="1" x="7076"/>
        <item m="1" x="7683"/>
        <item m="1" x="7075"/>
        <item m="1" x="5679"/>
        <item m="1" x="5936"/>
        <item m="1" x="2138"/>
        <item m="1" x="2093"/>
        <item m="1" x="7397"/>
        <item m="1" x="5522"/>
        <item m="1" x="2995"/>
        <item m="1" x="6668"/>
        <item m="1" x="5354"/>
        <item m="1" x="2181"/>
        <item m="1" x="933"/>
        <item m="1" x="2883"/>
        <item m="1" x="1175"/>
        <item m="1" x="7903"/>
        <item m="1" x="4839"/>
        <item m="1" x="989"/>
        <item m="1" x="1454"/>
        <item m="1" x="2368"/>
        <item m="1" x="7253"/>
        <item m="1" x="4523"/>
        <item m="1" x="4514"/>
        <item m="1" x="1602"/>
        <item m="1" x="7395"/>
        <item m="1" x="1698"/>
        <item m="1" x="6140"/>
        <item m="1" x="7030"/>
        <item m="1" x="4373"/>
        <item m="1" x="1682"/>
        <item m="1" x="450"/>
        <item m="1" x="2728"/>
        <item m="1" x="1272"/>
        <item m="1" x="867"/>
        <item m="1" x="891"/>
        <item m="1" x="5081"/>
        <item m="1" x="7868"/>
        <item m="1" x="7739"/>
        <item m="1" x="7580"/>
        <item m="1" x="5892"/>
        <item m="1" x="7269"/>
        <item m="1" x="5122"/>
        <item m="1" x="585"/>
        <item m="1" x="7899"/>
        <item m="1" x="7938"/>
        <item m="1" x="7279"/>
        <item m="1" x="7713"/>
        <item m="1" x="7931"/>
        <item m="1" x="2117"/>
        <item m="1" x="5143"/>
        <item m="1" x="7391"/>
        <item m="1" x="2656"/>
        <item m="1" x="5019"/>
        <item m="1" x="3750"/>
        <item m="1" x="2445"/>
        <item m="1" x="7663"/>
        <item m="1" x="3259"/>
        <item m="1" x="3010"/>
        <item m="1" x="7428"/>
        <item m="1" x="1848"/>
        <item m="1" x="1566"/>
        <item m="1" x="7520"/>
        <item m="1" x="1080"/>
        <item m="1" x="6862"/>
        <item m="1" x="5020"/>
        <item m="1" x="6960"/>
        <item m="1" x="7994"/>
        <item m="1" x="3589"/>
        <item m="1" x="5220"/>
        <item m="1" x="4031"/>
        <item m="1" x="6664"/>
        <item m="1" x="6843"/>
        <item m="1" x="417"/>
        <item m="1" x="1695"/>
        <item m="1" x="7561"/>
        <item m="1" x="4359"/>
        <item m="1" x="4849"/>
        <item m="1" x="7080"/>
        <item m="1" x="664"/>
        <item m="1" x="2842"/>
        <item m="1" x="456"/>
        <item m="1" x="7657"/>
        <item m="1" x="6413"/>
        <item m="1" x="6366"/>
        <item m="1" x="7529"/>
        <item m="1" x="51"/>
        <item m="1" x="1641"/>
        <item m="1" x="1116"/>
        <item m="1" x="5100"/>
        <item m="1" x="3096"/>
        <item m="1" x="860"/>
        <item m="1" x="1840"/>
        <item m="1" x="4635"/>
        <item m="1" x="1707"/>
        <item m="1" x="6418"/>
        <item m="1" x="4350"/>
        <item m="1" x="1623"/>
        <item m="1" x="7345"/>
        <item m="1" x="6816"/>
        <item m="1" x="7160"/>
        <item m="1" x="5456"/>
        <item m="1" x="4085"/>
        <item m="1" x="6947"/>
        <item m="1" x="2729"/>
        <item m="1" x="358"/>
        <item m="1" x="5937"/>
        <item m="1" x="7083"/>
        <item m="1" x="1590"/>
        <item m="1" x="496"/>
        <item m="1" x="990"/>
        <item m="1" x="4095"/>
        <item m="1" x="6754"/>
        <item m="1" x="7775"/>
        <item m="1" x="6902"/>
        <item m="1" x="3760"/>
        <item m="1" x="6484"/>
        <item m="1" x="7798"/>
        <item m="1" x="7877"/>
        <item m="1" x="6985"/>
        <item m="1" x="2743"/>
        <item m="1" x="1399"/>
        <item m="1" x="5225"/>
        <item m="1" x="332"/>
        <item m="1" x="7963"/>
        <item m="1" x="7342"/>
        <item m="1" x="6792"/>
        <item m="1" x="4895"/>
        <item m="1" x="2835"/>
        <item m="1" x="6882"/>
        <item m="1" x="2238"/>
        <item m="1" x="7321"/>
        <item m="1" x="2579"/>
        <item m="1" x="4575"/>
        <item m="1" x="7664"/>
        <item m="1" x="5312"/>
        <item m="1" x="2558"/>
        <item m="1" x="6958"/>
        <item m="1" x="3262"/>
        <item m="1" x="7778"/>
        <item m="1" x="7392"/>
        <item m="1" x="2239"/>
        <item m="1" x="609"/>
        <item m="1" x="7214"/>
        <item m="1" x="5901"/>
        <item m="1" x="1722"/>
        <item m="1" x="2272"/>
        <item m="1" x="4098"/>
        <item m="1" x="1520"/>
        <item m="1" x="7591"/>
        <item m="1" x="7234"/>
        <item m="1" x="5379"/>
        <item m="1" x="7300"/>
        <item m="1" x="6818"/>
        <item m="1" x="3364"/>
        <item m="1" x="7756"/>
        <item m="1" x="7174"/>
        <item m="1" x="7161"/>
        <item m="1" x="6562"/>
        <item m="1" x="727"/>
        <item m="1" x="7610"/>
        <item m="1" x="7144"/>
        <item m="1" x="7326"/>
        <item m="1" x="7799"/>
        <item m="1" x="7829"/>
        <item m="1" x="7980"/>
        <item m="1" x="394"/>
        <item m="1" x="7704"/>
        <item m="1" x="4110"/>
        <item m="1" x="5105"/>
        <item m="1" x="625"/>
        <item m="1" x="5469"/>
        <item m="1" x="7670"/>
        <item m="1" x="7213"/>
        <item m="1" x="3510"/>
        <item m="1" x="5309"/>
        <item m="1" x="5553"/>
        <item m="1" x="4118"/>
        <item m="1" x="447"/>
        <item m="1" x="3045"/>
        <item m="1" x="3624"/>
        <item m="1" x="6302"/>
        <item m="1" x="1824"/>
        <item m="1" x="6104"/>
        <item m="1" x="3094"/>
        <item m="1" x="1154"/>
        <item m="1" x="2452"/>
        <item m="1" x="3541"/>
        <item m="1" x="5913"/>
        <item m="1" x="2371"/>
        <item m="1" x="440"/>
        <item m="1" x="6580"/>
        <item m="1" x="2629"/>
        <item m="1" x="6000"/>
        <item m="1" x="4017"/>
        <item m="1" x="5669"/>
        <item m="1" x="6092"/>
        <item m="1" x="5031"/>
        <item m="1" x="6690"/>
        <item m="1" x="6072"/>
        <item m="1" x="890"/>
        <item m="1" x="2285"/>
        <item m="1" x="1934"/>
        <item m="1" x="4351"/>
        <item m="1" x="6108"/>
        <item m="1" x="4257"/>
        <item m="1" x="1726"/>
        <item m="1" x="3655"/>
        <item m="1" x="6061"/>
        <item m="1" x="2185"/>
        <item m="1" x="1003"/>
        <item m="1" x="725"/>
        <item m="1" x="5618"/>
        <item m="1" x="6161"/>
        <item m="1" x="4508"/>
        <item m="1" x="4764"/>
        <item m="1" x="5458"/>
        <item m="1" x="5347"/>
        <item m="1" x="44"/>
        <item m="1" x="2988"/>
        <item m="1" x="1923"/>
        <item m="1" x="916"/>
        <item m="1" x="3934"/>
        <item m="1" x="2633"/>
        <item m="1" x="1902"/>
        <item m="1" x="1827"/>
        <item m="1" x="1408"/>
        <item m="1" x="1289"/>
        <item m="1" x="3263"/>
        <item m="1" x="6184"/>
        <item m="1" x="3635"/>
        <item m="1" x="3227"/>
        <item m="1" x="2736"/>
        <item m="1" x="754"/>
        <item m="1" x="5886"/>
        <item m="1" x="634"/>
        <item m="1" x="3348"/>
        <item m="1" x="6218"/>
        <item m="1" x="4691"/>
        <item m="1" x="4114"/>
        <item m="1" x="4512"/>
        <item m="1" x="2446"/>
        <item m="1" x="1630"/>
        <item m="1" x="4372"/>
        <item m="1" x="507"/>
        <item m="1" x="3333"/>
        <item m="1" x="2906"/>
        <item m="1" x="1664"/>
        <item m="1" x="522"/>
        <item m="1" x="1668"/>
        <item m="1" x="4232"/>
        <item m="1" x="437"/>
        <item m="1" x="2977"/>
        <item m="1" x="4720"/>
        <item m="1" x="909"/>
        <item m="1" x="4760"/>
        <item m="1" x="1333"/>
        <item m="1" x="3164"/>
        <item m="1" x="1978"/>
        <item m="1" x="5828"/>
        <item m="1" x="4474"/>
        <item m="1" x="2843"/>
        <item m="1" x="1717"/>
        <item m="1" x="6097"/>
        <item m="1" x="3765"/>
        <item m="1" x="3307"/>
        <item m="1" x="4547"/>
        <item m="1" x="2626"/>
        <item m="1" x="6652"/>
        <item m="1" x="3408"/>
        <item m="1" x="6675"/>
        <item m="1" x="672"/>
        <item m="1" x="3612"/>
        <item m="1" x="3863"/>
        <item m="1" x="4283"/>
        <item m="1" x="6320"/>
        <item m="1" x="541"/>
        <item m="1" x="2655"/>
        <item m="1" x="180"/>
        <item m="1" x="883"/>
        <item m="1" x="1734"/>
        <item m="1" x="2910"/>
        <item m="1" x="4330"/>
        <item m="1" x="4401"/>
        <item m="1" x="5213"/>
        <item m="1" x="1488"/>
        <item m="1" x="3588"/>
        <item m="1" x="4739"/>
        <item m="1" x="540"/>
        <item m="1" x="2763"/>
        <item m="1" x="1777"/>
        <item m="1" x="6381"/>
        <item m="1" x="3057"/>
        <item m="1" x="5442"/>
        <item m="1" x="6615"/>
        <item m="1" x="2261"/>
        <item m="1" x="904"/>
        <item m="1" x="256"/>
        <item m="1" x="3275"/>
        <item m="1" x="4263"/>
        <item m="1" x="401"/>
        <item m="1" x="4440"/>
        <item m="1" x="2759"/>
        <item m="1" x="2294"/>
        <item m="1" x="1448"/>
        <item m="1" x="4847"/>
        <item m="1" x="5338"/>
        <item m="1" x="6276"/>
        <item m="1" x="1958"/>
        <item m="1" x="2646"/>
        <item m="1" x="735"/>
        <item m="1" x="3201"/>
        <item m="1" x="1831"/>
        <item m="1" x="2915"/>
        <item m="1" x="4061"/>
        <item m="1" x="1268"/>
        <item m="1" x="2104"/>
        <item m="1" x="5882"/>
        <item m="1" x="4165"/>
        <item m="1" x="2074"/>
        <item m="1" x="1145"/>
        <item m="1" x="2118"/>
        <item m="1" x="2487"/>
        <item m="1" x="3365"/>
        <item m="1" x="6467"/>
        <item m="1" x="5783"/>
        <item m="1" x="5769"/>
        <item m="1" x="4298"/>
        <item m="1" x="5680"/>
        <item m="1" x="1928"/>
        <item m="1" x="6554"/>
        <item m="1" x="2284"/>
        <item m="1" x="6414"/>
        <item m="1" x="6568"/>
        <item m="1" x="5589"/>
        <item m="1" x="3288"/>
        <item m="1" x="6358"/>
        <item m="1" x="3050"/>
        <item m="1" x="3370"/>
        <item m="1" x="1095"/>
        <item m="1" x="5178"/>
        <item m="1" x="3412"/>
        <item m="1" x="5979"/>
        <item m="1" x="2565"/>
        <item m="1" x="1639"/>
        <item m="1" x="1608"/>
        <item m="1" x="6669"/>
        <item m="1" x="4659"/>
        <item m="1" x="3157"/>
        <item m="1" x="1743"/>
        <item m="1" x="6456"/>
        <item m="1" x="4892"/>
        <item m="1" x="3437"/>
        <item m="1" x="5125"/>
        <item m="1" x="2773"/>
        <item m="1" x="4522"/>
        <item m="1" x="2297"/>
        <item m="1" x="3471"/>
        <item m="1" x="393"/>
        <item m="1" x="3829"/>
        <item m="1" x="4465"/>
        <item m="1" x="4833"/>
        <item m="1" x="2352"/>
        <item m="1" x="910"/>
        <item m="1" x="2032"/>
        <item m="1" x="1964"/>
        <item m="1" x="511"/>
        <item m="1" x="5604"/>
        <item m="1" x="4806"/>
        <item m="1" x="3681"/>
        <item m="1" x="1183"/>
        <item m="1" x="2338"/>
        <item m="1" x="1866"/>
        <item m="1" x="7578"/>
        <item m="1" x="4625"/>
        <item m="1" x="7792"/>
        <item m="1" x="4814"/>
        <item m="1" x="7802"/>
        <item m="1" x="7839"/>
        <item m="1" x="359"/>
        <item m="1" x="7606"/>
        <item m="1" x="6879"/>
        <item m="1" x="7653"/>
        <item m="1" x="7275"/>
        <item m="1" x="6367"/>
        <item m="1" x="3505"/>
        <item m="1" x="1416"/>
        <item m="1" x="1992"/>
        <item m="1" x="2183"/>
        <item m="1" x="688"/>
        <item m="1" x="3267"/>
        <item m="1" x="3917"/>
        <item m="1" x="7079"/>
        <item m="1" x="1884"/>
        <item m="1" x="2162"/>
        <item m="1" x="7554"/>
        <item m="1" x="1308"/>
        <item m="1" x="7287"/>
        <item m="1" x="7731"/>
        <item m="1" x="5381"/>
        <item m="1" x="7609"/>
        <item m="1" x="7518"/>
        <item m="1" x="409"/>
        <item m="1" x="1619"/>
        <item m="1" x="1422"/>
        <item m="1" x="4363"/>
        <item m="1" x="6865"/>
        <item m="1" x="7572"/>
        <item m="1" x="7880"/>
        <item m="1" x="1735"/>
        <item m="1" x="6935"/>
        <item m="1" x="5001"/>
        <item m="1" x="115"/>
        <item m="1" x="1042"/>
        <item m="1" x="1397"/>
        <item m="1" x="472"/>
        <item m="1" x="7644"/>
        <item m="1" x="7043"/>
        <item m="1" x="1666"/>
        <item m="1" x="5462"/>
        <item m="1" x="4080"/>
        <item m="1" x="6267"/>
        <item m="1" x="1031"/>
        <item m="1" x="2056"/>
        <item m="1" x="3857"/>
        <item m="1" x="218"/>
        <item m="1" x="6379"/>
        <item m="1" x="5376"/>
        <item m="1" x="441"/>
        <item m="1" x="655"/>
        <item m="1" x="4987"/>
        <item m="1" x="4700"/>
        <item m="1" x="5014"/>
        <item m="1" x="1998"/>
        <item m="1" x="6060"/>
        <item m="1" x="6135"/>
        <item m="1" x="6062"/>
        <item m="1" x="5131"/>
        <item m="1" x="4801"/>
        <item m="1" x="5260"/>
        <item m="1" x="2508"/>
        <item m="1" x="5740"/>
        <item m="1" x="6207"/>
        <item m="1" x="3148"/>
        <item m="1" x="1572"/>
        <item m="1" x="2700"/>
        <item m="1" x="5411"/>
        <item m="1" x="3665"/>
        <item m="1" x="3806"/>
        <item m="1" x="4076"/>
        <item m="1" x="4518"/>
        <item m="1" x="4492"/>
        <item m="1" x="4192"/>
        <item m="1" x="7311"/>
        <item m="1" x="5841"/>
        <item m="1" x="4819"/>
        <item m="1" x="1071"/>
        <item m="1" x="1910"/>
        <item m="1" x="1400"/>
        <item m="1" x="6081"/>
        <item m="1" x="2059"/>
        <item m="1" x="4519"/>
        <item m="1" x="1401"/>
        <item m="1" x="7586"/>
        <item m="1" x="1897"/>
        <item m="1" x="5843"/>
        <item m="1" x="3616"/>
        <item m="1" x="6223"/>
        <item m="1" x="3070"/>
        <item m="1" x="5402"/>
        <item m="1" x="2060"/>
        <item m="1" x="4406"/>
        <item m="1" x="6078"/>
        <item m="1" x="397"/>
        <item m="1" x="1367"/>
        <item m="1" x="7933"/>
        <item m="1" x="1687"/>
        <item m="1" x="3501"/>
        <item m="1" x="6959"/>
        <item m="1" x="7973"/>
        <item m="1" x="6410"/>
        <item m="1" x="907"/>
        <item m="1" x="6807"/>
        <item m="1" x="4339"/>
        <item m="1" x="4913"/>
        <item m="1" x="2547"/>
        <item m="1" x="7770"/>
        <item m="1" x="7904"/>
        <item m="1" x="6596"/>
        <item m="1" x="6814"/>
        <item m="1" x="5135"/>
        <item m="1" x="1241"/>
        <item m="1" x="7790"/>
        <item m="1" x="2877"/>
        <item m="1" x="6860"/>
        <item m="1" x="2638"/>
        <item m="1" x="7004"/>
        <item m="1" x="6971"/>
        <item m="1" x="7892"/>
        <item m="1" x="1420"/>
        <item m="1" x="3345"/>
        <item m="1" x="6861"/>
        <item m="1" x="6528"/>
        <item m="1" x="1983"/>
        <item m="1" x="1526"/>
        <item m="1" x="2458"/>
        <item m="1" x="7232"/>
        <item m="1" x="1581"/>
        <item m="1" x="7715"/>
        <item m="1" x="5636"/>
        <item m="1" x="6353"/>
        <item m="1" x="7849"/>
        <item m="1" x="4918"/>
        <item m="1" x="7875"/>
        <item m="1" x="3346"/>
        <item m="1" x="533"/>
        <item m="1" x="4979"/>
        <item m="1" x="7458"/>
        <item m="1" x="7211"/>
        <item m="1" x="264"/>
        <item m="1" x="3593"/>
        <item m="1" x="6357"/>
        <item m="1" x="7102"/>
        <item m="1" x="1144"/>
        <item m="1" x="7008"/>
        <item m="1" x="6942"/>
        <item m="1" x="1051"/>
        <item m="1" x="4453"/>
        <item m="1" x="4616"/>
        <item m="1" x="7474"/>
        <item m="1" x="4105"/>
        <item m="1" x="1177"/>
        <item m="1" x="2249"/>
        <item m="1" x="5683"/>
        <item m="1" x="7985"/>
        <item m="1" x="7779"/>
        <item m="1" x="6275"/>
        <item m="1" x="5412"/>
        <item m="1" x="2705"/>
        <item m="1" x="5427"/>
        <item m="1" x="4929"/>
        <item m="1" x="4318"/>
        <item m="1" x="4142"/>
        <item m="1" x="6220"/>
        <item m="1" x="4807"/>
        <item m="1" x="4419"/>
        <item m="1" x="2598"/>
        <item m="1" x="1896"/>
        <item m="1" x="4915"/>
        <item m="1" x="4631"/>
        <item m="1" x="5891"/>
        <item m="1" x="7114"/>
        <item m="1" x="7838"/>
        <item m="1" x="7478"/>
        <item m="1" x="7172"/>
        <item m="1" x="7960"/>
        <item m="1" x="6852"/>
        <item m="1" x="4486"/>
        <item m="1" x="1247"/>
        <item m="1" x="7229"/>
        <item m="1" x="3358"/>
        <item m="1" x="3600"/>
        <item m="1" x="6595"/>
        <item m="1" x="5840"/>
        <item m="1" x="2644"/>
        <item m="1" x="1085"/>
        <item m="1" x="6976"/>
        <item m="1" x="3851"/>
        <item m="1" x="4211"/>
        <item m="1" x="1789"/>
        <item m="1" x="7487"/>
        <item m="1" x="1929"/>
        <item m="1" x="7934"/>
        <item m="1" x="4640"/>
        <item m="1" x="4919"/>
        <item m="1" x="5688"/>
        <item m="1" x="6919"/>
        <item m="1" x="1727"/>
        <item m="1" x="2146"/>
        <item m="1" x="7955"/>
        <item m="1" x="681"/>
        <item m="1" x="6842"/>
        <item m="1" x="4367"/>
        <item m="1" x="110"/>
        <item m="1" x="7113"/>
        <item m="1" x="3519"/>
        <item m="1" x="6442"/>
        <item m="1" x="7217"/>
        <item m="1" x="7261"/>
        <item m="1" x="7445"/>
        <item m="1" x="7752"/>
        <item m="1" x="6233"/>
        <item m="1" x="7475"/>
        <item m="1" x="7405"/>
        <item m="1" x="3617"/>
        <item m="1" x="3001"/>
        <item m="1" x="5526"/>
        <item m="1" x="5833"/>
        <item m="1" x="4018"/>
        <item m="1" x="2577"/>
        <item m="1" x="2504"/>
        <item m="1" x="4836"/>
        <item m="1" x="3595"/>
        <item m="1" x="236"/>
        <item m="1" x="782"/>
        <item m="1" x="1351"/>
        <item m="1" x="2634"/>
        <item m="1" x="2878"/>
        <item m="1" x="3041"/>
        <item m="1" x="2957"/>
        <item m="1" x="3431"/>
        <item m="1" x="2426"/>
        <item m="1" x="1767"/>
        <item m="1" x="6495"/>
        <item m="1" x="4612"/>
        <item m="1" x="1959"/>
        <item m="1" x="6363"/>
        <item m="1" x="118"/>
        <item m="1" x="4648"/>
        <item m="1" x="2150"/>
        <item m="1" x="2764"/>
        <item m="1" x="2084"/>
        <item m="1" x="282"/>
        <item m="1" x="1515"/>
        <item m="1" x="5523"/>
        <item m="1" x="6304"/>
        <item m="1" x="4772"/>
        <item m="1" x="1375"/>
        <item m="1" x="6459"/>
        <item m="1" x="2292"/>
        <item m="1" x="2179"/>
        <item m="1" x="3130"/>
        <item m="1" x="1270"/>
        <item m="1" x="1761"/>
        <item m="1" x="6069"/>
        <item m="1" x="3313"/>
        <item m="1" x="5045"/>
        <item m="1" x="2211"/>
        <item m="1" x="1267"/>
        <item m="1" x="1230"/>
        <item m="1" x="2787"/>
        <item m="1" x="4709"/>
        <item m="1" x="3139"/>
        <item m="1" x="2063"/>
        <item m="1" x="4068"/>
        <item m="1" x="893"/>
        <item m="1" x="1012"/>
        <item m="1" x="5247"/>
        <item m="1" x="3022"/>
        <item m="1" x="2617"/>
        <item m="1" x="4201"/>
        <item m="1" x="3403"/>
        <item m="1" x="2755"/>
        <item m="1" x="2793"/>
        <item m="1" x="4488"/>
        <item m="1" x="2489"/>
        <item m="1" x="5973"/>
        <item m="1" x="3693"/>
        <item m="1" x="6830"/>
        <item m="1" x="2986"/>
        <item m="1" x="7987"/>
        <item m="1" x="6015"/>
        <item m="1" x="1917"/>
        <item m="1" x="3735"/>
        <item m="1" x="5561"/>
        <item m="1" x="643"/>
        <item m="1" x="5536"/>
        <item m="1" x="7923"/>
        <item m="1" x="1733"/>
        <item m="1" x="5468"/>
        <item m="1" x="1609"/>
        <item m="1" x="692"/>
        <item m="1" x="4289"/>
        <item m="1" x="7519"/>
        <item m="1" x="7647"/>
        <item m="1" x="7916"/>
        <item m="1" x="2564"/>
        <item m="1" x="3308"/>
        <item m="1" x="7908"/>
        <item m="1" x="7132"/>
        <item m="1" x="6932"/>
        <item m="1" x="7333"/>
        <item m="1" x="7635"/>
        <item m="1" x="5467"/>
        <item m="1" x="3401"/>
        <item m="1" x="5900"/>
        <item m="1" x="6301"/>
        <item m="1" x="7796"/>
        <item m="1" x="1114"/>
        <item m="1" x="7566"/>
        <item m="1" x="6944"/>
        <item m="1" x="7936"/>
        <item m="1" x="7442"/>
        <item m="1" x="7510"/>
        <item m="1" x="7470"/>
        <item m="1" x="4638"/>
        <item m="1" x="4639"/>
        <item m="1" x="241"/>
        <item m="1" x="693"/>
        <item m="1" x="4497"/>
        <item m="1" x="3631"/>
        <item m="1" x="7343"/>
        <item m="1" x="7733"/>
        <item m="1" x="1797"/>
        <item m="1" x="1796"/>
        <item m="1" x="6613"/>
        <item m="1" x="4959"/>
        <item m="1" x="7000"/>
        <item m="1" x="556"/>
        <item m="1" x="7625"/>
        <item m="1" x="2898"/>
        <item m="1" x="6136"/>
        <item m="1" x="7019"/>
        <item m="1" x="5818"/>
        <item m="1" x="4752"/>
        <item m="1" x="7048"/>
        <item m="1" x="4684"/>
        <item m="1" x="747"/>
        <item m="1" x="7390"/>
        <item m="1" x="4146"/>
        <item m="1" x="3788"/>
        <item m="1" x="370"/>
        <item m="1" x="4802"/>
        <item m="1" x="306"/>
        <item m="1" x="6992"/>
        <item m="1" x="7660"/>
        <item m="1" x="6377"/>
        <item m="1" x="7273"/>
        <item m="1" x="3956"/>
        <item m="1" x="1146"/>
        <item m="1" x="7056"/>
        <item m="1" x="937"/>
        <item m="1" x="248"/>
        <item m="1" x="5359"/>
        <item m="1" x="1589"/>
        <item m="1" x="7871"/>
        <item m="1" x="1756"/>
        <item m="1" x="1757"/>
        <item m="1" x="2507"/>
        <item m="1" x="6819"/>
        <item m="1" x="1574"/>
        <item m="1" x="3228"/>
        <item m="1" x="2570"/>
        <item m="1" x="7655"/>
        <item m="1" x="7373"/>
        <item m="1" x="206"/>
        <item m="1" x="3197"/>
        <item m="1" x="5560"/>
        <item m="1" x="6678"/>
        <item m="1" x="7480"/>
        <item m="1" x="2825"/>
        <item m="1" x="1008"/>
        <item m="1" x="7542"/>
        <item m="1" x="6951"/>
        <item m="1" x="6980"/>
        <item m="1" x="331"/>
        <item m="1" x="5894"/>
        <item m="1" x="7218"/>
        <item m="1" x="6866"/>
        <item m="1" x="4472"/>
        <item m="1" x="1979"/>
        <item m="1" x="2105"/>
        <item m="1" x="3319"/>
        <item m="1" x="2103"/>
        <item m="1" x="6636"/>
        <item m="1" x="7329"/>
        <item m="1" x="7723"/>
        <item m="1" x="7330"/>
        <item m="1" x="7476"/>
        <item m="1" x="4733"/>
        <item m="1" x="5079"/>
        <item m="1" x="382"/>
        <item m="1" x="2845"/>
        <item m="1" x="7679"/>
        <item m="1" x="395"/>
        <item m="1" x="7433"/>
        <item m="1" x="6884"/>
        <item m="1" x="6820"/>
        <item m="1" x="2397"/>
        <item m="1" x="7954"/>
        <item m="1" x="6968"/>
        <item m="1" x="7198"/>
        <item m="1" x="3720"/>
        <item m="1" x="1030"/>
        <item m="1" x="4187"/>
        <item m="1" x="4920"/>
        <item m="1" x="1027"/>
        <item m="1" x="87"/>
        <item m="1" x="5588"/>
        <item m="1" x="526"/>
        <item m="1" x="398"/>
        <item m="1" x="4258"/>
        <item m="1" x="3849"/>
        <item m="1" x="3468"/>
        <item m="1" x="5434"/>
        <item m="1" x="4034"/>
        <item m="1" x="1766"/>
        <item m="1" x="1810"/>
        <item m="1" x="2919"/>
        <item m="1" x="3630"/>
        <item m="1" x="5431"/>
        <item m="1" x="2603"/>
        <item m="1" x="3883"/>
        <item m="1" x="4534"/>
        <item m="1" x="4535"/>
        <item m="1" x="2662"/>
        <item m="1" x="4688"/>
        <item m="1" x="2311"/>
        <item m="1" x="2305"/>
        <item m="1" x="6460"/>
        <item m="1" x="5021"/>
        <item m="1" x="4388"/>
        <item m="1" x="4641"/>
        <item m="1" x="356"/>
        <item m="1" x="2831"/>
        <item m="1" x="1019"/>
        <item m="1" x="4478"/>
        <item m="1" x="1889"/>
        <item m="1" x="1838"/>
        <item m="1" x="4883"/>
        <item m="1" x="2935"/>
        <item m="1" x="321"/>
        <item m="1" x="1914"/>
        <item m="1" x="459"/>
        <item m="1" x="5687"/>
        <item m="1" x="5545"/>
        <item m="1" x="3081"/>
        <item m="1" x="4744"/>
        <item m="1" x="4745"/>
        <item m="1" x="2350"/>
        <item m="1" x="5205"/>
        <item m="1" x="1600"/>
        <item m="1" x="6309"/>
        <item m="1" x="4818"/>
        <item m="1" x="6762"/>
        <item m="1" x="5251"/>
        <item m="1" x="4587"/>
        <item m="1" x="1077"/>
        <item m="1" x="9"/>
        <item m="1" x="5046"/>
        <item m="1" x="6247"/>
        <item m="1" x="172"/>
        <item m="1" x="198"/>
        <item m="1" x="1754"/>
        <item m="1" x="3106"/>
        <item m="1" x="2922"/>
        <item m="1" x="3753"/>
        <item m="1" x="1748"/>
        <item m="1" x="2519"/>
        <item m="1" x="7984"/>
        <item m="1" x="7169"/>
        <item m="1" x="7109"/>
        <item m="1" x="4141"/>
        <item m="1" x="1924"/>
        <item m="1" x="5549"/>
        <item m="1" x="4675"/>
        <item m="1" x="6582"/>
        <item m="1" x="1973"/>
        <item m="1" x="1236"/>
        <item m="1" x="3928"/>
        <item m="1" x="6433"/>
        <item m="1" x="7299"/>
        <item m="1" x="1187"/>
        <item m="1" x="7738"/>
        <item m="1" x="7800"/>
        <item m="1" x="4826"/>
        <item m="1" x="350"/>
        <item m="1" x="2707"/>
        <item m="1" x="7491"/>
        <item m="1" x="7832"/>
        <item m="1" x="1286"/>
        <item m="1" x="408"/>
        <item m="1" x="5772"/>
        <item m="1" x="7846"/>
        <item m="1" x="6149"/>
        <item m="1" x="487"/>
        <item m="1" x="2196"/>
        <item m="1" x="3704"/>
        <item m="1" x="5631"/>
        <item m="1" x="1220"/>
        <item m="1" x="2283"/>
        <item m="1" x="3916"/>
        <item m="1" x="1305"/>
        <item m="1" x="3362"/>
        <item m="1" x="3740"/>
        <item m="1" x="1801"/>
        <item m="1" x="1881"/>
        <item m="1" x="108"/>
        <item m="1" x="6093"/>
        <item m="1" x="733"/>
        <item m="1" x="7958"/>
        <item m="1" x="6918"/>
        <item m="1" x="7759"/>
        <item m="1" x="839"/>
        <item m="1" x="471"/>
        <item m="1" x="3741"/>
        <item m="1" x="1882"/>
        <item m="1" x="5665"/>
        <item m="1" x="281"/>
        <item m="1" x="680"/>
        <item m="1" x="1843"/>
        <item m="1" x="6787"/>
        <item m="1" x="7601"/>
        <item m="1" x="2740"/>
        <item m="1" x="6219"/>
        <item m="1" x="948"/>
        <item m="1" x="1946"/>
        <item m="1" x="4418"/>
        <item m="1" x="7810"/>
        <item m="1" x="1171"/>
        <item m="1" x="4816"/>
        <item m="1" x="2953"/>
        <item m="1" x="7115"/>
        <item m="1" x="5947"/>
        <item m="1" x="6905"/>
        <item m="1" x="1028"/>
        <item m="1" x="4869"/>
        <item m="1" x="1683"/>
        <item m="1" x="7314"/>
        <item m="1" x="6385"/>
        <item m="1" x="5653"/>
        <item m="1" x="5210"/>
        <item m="1" x="1970"/>
        <item m="1" x="5535"/>
        <item m="1" x="6950"/>
        <item m="1" x="5175"/>
        <item m="1" x="5177"/>
        <item m="1" x="2741"/>
        <item m="1" x="1637"/>
        <item m="1" x="3111"/>
        <item m="1" x="7150"/>
        <item m="1" x="2857"/>
        <item m="1" x="5113"/>
        <item m="1" x="1168"/>
        <item m="1" x="6892"/>
        <item m="1" x="6848"/>
        <item m="1" x="2247"/>
        <item m="1" x="5457"/>
        <item m="1" x="7288"/>
        <item m="1" x="2852"/>
        <item m="1" x="2698"/>
        <item m="1" x="6765"/>
        <item m="1" x="3046"/>
        <item m="1" x="6793"/>
        <item m="1" x="6520"/>
        <item m="1" x="6511"/>
        <item m="1" x="7235"/>
        <item m="1" x="5326"/>
        <item m="1" x="4153"/>
        <item m="1" x="7437"/>
        <item m="1" x="5420"/>
        <item m="1" x="6001"/>
        <item m="1" x="65"/>
        <item m="1" x="1208"/>
        <item m="1" x="6229"/>
        <item m="1" x="3051"/>
        <item m="1" x="6964"/>
        <item m="1" x="7225"/>
        <item m="1" x="2148"/>
        <item m="1" x="3842"/>
        <item m="1" x="1545"/>
        <item m="1" x="7297"/>
        <item m="1" x="4059"/>
        <item m="1" x="1418"/>
        <item m="1" x="6"/>
        <item m="1" x="5044"/>
        <item m="1" x="6926"/>
        <item m="1" x="5786"/>
        <item m="1" x="3534"/>
        <item m="1" x="7384"/>
        <item m="1" x="1096"/>
        <item m="1" x="3097"/>
        <item m="1" x="690"/>
        <item m="1" x="4695"/>
        <item m="1" x="6137"/>
        <item m="1" x="2683"/>
        <item m="1" x="2506"/>
        <item m="1" x="7209"/>
        <item m="1" x="1122"/>
        <item m="1" x="6840"/>
        <item m="1" x="7503"/>
        <item m="1" x="4600"/>
        <item m="1" x="6029"/>
        <item m="1" x="6201"/>
        <item m="1" x="6114"/>
        <item m="1" x="5036"/>
        <item m="1" x="5959"/>
        <item m="1" x="4075"/>
        <item m="1" x="6776"/>
        <item m="1" x="6989"/>
        <item m="1" x="2107"/>
        <item m="1" x="4494"/>
        <item m="1" x="7021"/>
        <item m="1" x="2098"/>
        <item m="1" x="2499"/>
        <item m="1" x="6479"/>
        <item m="1" x="3184"/>
        <item m="1" x="1833"/>
        <item m="1" x="2900"/>
        <item m="1" x="6335"/>
        <item m="1" x="6804"/>
        <item m="1" x="7154"/>
        <item m="1" x="4115"/>
        <item m="1" x="3813"/>
        <item m="1" x="7122"/>
        <item m="1" x="560"/>
        <item m="1" x="3775"/>
        <item m="1" x="870"/>
        <item m="1" x="6162"/>
        <item m="1" x="7452"/>
        <item m="1" x="2197"/>
        <item m="1" x="7125"/>
        <item m="1" x="3784"/>
        <item m="1" x="1853"/>
        <item m="1" x="4490"/>
        <item m="1" x="5362"/>
        <item m="1" x="7502"/>
        <item m="1" x="4871"/>
        <item m="1" x="7535"/>
        <item m="1" x="1001"/>
        <item m="1" x="7416"/>
        <item m="1" x="1196"/>
        <item m="1" x="1493"/>
        <item m="1" x="327"/>
        <item m="1" x="6948"/>
        <item m="1" x="4876"/>
        <item m="1" x="636"/>
        <item m="1" x="6886"/>
        <item m="1" x="2"/>
        <item m="1" x="6890"/>
        <item m="1" x="6532"/>
        <item m="1" x="5124"/>
        <item m="1" x="4768"/>
        <item m="1" x="6839"/>
        <item m="1" x="5753"/>
        <item m="1" x="7509"/>
        <item m="1" x="5860"/>
        <item m="1" x="4872"/>
        <item m="1" x="7236"/>
        <item m="1" x="5168"/>
        <item m="1" x="7505"/>
        <item m="1" x="7166"/>
        <item m="1" x="7263"/>
        <item m="1" x="1118"/>
        <item m="1" x="497"/>
        <item m="1" x="5366"/>
        <item m="1" x="4865"/>
        <item m="1" x="4123"/>
        <item m="1" x="5660"/>
        <item m="1" x="2274"/>
        <item m="1" x="759"/>
        <item m="1" x="5087"/>
        <item m="1" x="6703"/>
        <item m="1" x="7439"/>
        <item m="1" x="2895"/>
        <item m="1" x="2615"/>
        <item m="1" x="4725"/>
        <item m="1" x="1790"/>
        <item m="1" x="250"/>
        <item m="1" x="6798"/>
        <item m="1" x="3000"/>
        <item m="1" x="614"/>
        <item m="1" x="5830"/>
        <item m="1" x="528"/>
        <item m="1" x="74"/>
        <item m="1" x="2403"/>
        <item m="1" x="6421"/>
        <item m="1" x="4320"/>
        <item m="1" x="7137"/>
        <item m="1" x="1215"/>
        <item m="1" x="6970"/>
        <item m="1" x="2860"/>
        <item m="1" x="2578"/>
        <item m="1" x="1669"/>
        <item m="1" x="1694"/>
        <item m="1" x="6785"/>
        <item m="1" x="2448"/>
        <item m="1" x="2205"/>
        <item m="1" x="4585"/>
        <item m="1" x="4332"/>
        <item m="1" x="1892"/>
        <item m="1" x="4609"/>
        <item m="1" x="1313"/>
        <item m="1" x="6920"/>
        <item m="1" x="4140"/>
        <item m="1" x="4284"/>
        <item m="1" x="1341"/>
        <item m="1" x="738"/>
        <item m="1" x="5732"/>
        <item m="1" x="2488"/>
        <item m="1" x="3430"/>
        <item m="1" x="5330"/>
        <item m="1" x="4427"/>
        <item m="1" x="7356"/>
        <item m="1" x="7009"/>
        <item m="1" x="1749"/>
        <item m="1" x="7404"/>
        <item m="1" x="3415"/>
        <item m="1" x="7537"/>
        <item m="1" x="6138"/>
        <item m="1" x="6929"/>
        <item m="1" x="1046"/>
        <item m="1" x="5295"/>
        <item m="1" x="6386"/>
        <item m="1" x="199"/>
        <item m="1" x="4889"/>
        <item m="1" x="2938"/>
        <item m="1" x="2808"/>
        <item m="1" x="5721"/>
        <item m="1" x="4450"/>
        <item m="1" x="7264"/>
        <item m="1" x="7575"/>
        <item m="1" x="6873"/>
        <item m="1" x="531"/>
        <item m="1" x="7526"/>
        <item m="1" x="2091"/>
        <item m="1" x="7358"/>
        <item m="1" x="5808"/>
        <item m="1" x="5803"/>
        <item m="1" x="7312"/>
        <item m="1" x="7508"/>
        <item m="1" x="433"/>
        <item m="1" x="351"/>
        <item m="1" x="1984"/>
        <item m="1" x="2974"/>
        <item m="1" x="6516"/>
        <item m="1" x="4333"/>
        <item m="1" x="4462"/>
        <item m="1" x="6529"/>
        <item m="1" x="1153"/>
        <item m="1" x="4072"/>
        <item m="1" x="1935"/>
        <item m="1" x="3449"/>
        <item m="1" x="494"/>
        <item m="1" x="6599"/>
        <item m="1" x="3493"/>
        <item m="1" x="577"/>
        <item m="1" x="4256"/>
        <item m="1" x="1083"/>
        <item m="1" x="1867"/>
        <item m="1" x="4626"/>
        <item m="1" x="5889"/>
        <item m="1" x="6339"/>
        <item m="1" x="360"/>
        <item m="1" x="4815"/>
        <item m="1" x="1651"/>
        <item m="1" x="6368"/>
        <item m="1" x="3506"/>
        <item m="1" x="1993"/>
        <item m="1" x="3281"/>
        <item m="1" x="1844"/>
        <item m="1" x="3918"/>
        <item m="1" x="5183"/>
        <item m="1" x="4058"/>
        <item m="1" x="5279"/>
        <item m="1" x="2163"/>
        <item m="1" x="1417"/>
        <item m="1" x="689"/>
        <item m="1" x="3268"/>
        <item m="1" x="1203"/>
        <item m="1" x="632"/>
        <item m="1" x="1885"/>
        <item m="1" x="2184"/>
        <item m="1" x="1309"/>
        <item m="1" x="6383"/>
        <item m="1" x="5985"/>
        <item m="1" x="5382"/>
        <item m="1" x="694"/>
        <item m="1" x="5047"/>
        <item m="1" x="2955"/>
        <item m="1" x="177"/>
        <item m="1" x="4878"/>
        <item m="1" x="1216"/>
        <item m="1" x="6574"/>
        <item m="1" x="4155"/>
        <item m="1" x="6673"/>
        <item m="1" x="3115"/>
        <item m="1" x="277"/>
        <item m="1" x="4968"/>
        <item m="1" x="2000"/>
        <item m="1" x="6565"/>
        <item m="1" x="5888"/>
        <item m="1" x="6620"/>
        <item m="1" x="1082"/>
        <item m="1" x="348"/>
        <item m="1" x="4934"/>
        <item m="1" x="4540"/>
        <item m="1" x="3107"/>
        <item m="1" x="6586"/>
        <item m="1" x="4791"/>
        <item m="1" x="2575"/>
        <item m="1" x="1990"/>
        <item m="1" x="1596"/>
        <item m="1" x="1455"/>
        <item m="1" x="5883"/>
        <item m="1" x="1172"/>
        <item m="1" x="6469"/>
        <item m="1" x="1821"/>
        <item m="1" x="5499"/>
        <item m="1" x="3983"/>
        <item m="1" x="635"/>
        <item m="1" x="6158"/>
        <item m="1" x="831"/>
        <item m="1" x="5794"/>
        <item m="1" x="3680"/>
        <item m="1" x="6200"/>
        <item m="1" x="6470"/>
        <item m="1" x="1088"/>
        <item m="1" x="1713"/>
        <item m="1" x="4604"/>
        <item m="1" x="1736"/>
        <item m="1" x="3133"/>
        <item m="1" x="6378"/>
        <item m="1" x="2331"/>
        <item m="1" x="2998"/>
        <item m="1" x="3926"/>
        <item m="1" x="1463"/>
        <item m="1" x="284"/>
        <item m="1" x="349"/>
        <item m="1" x="105"/>
        <item m="1" x="1638"/>
        <item m="1" x="1793"/>
        <item m="1" x="2227"/>
        <item m="1" x="2838"/>
        <item m="1" x="580"/>
        <item m="1" x="61"/>
        <item m="1" x="2991"/>
        <item m="1" x="4193"/>
        <item m="1" x="5250"/>
        <item m="1" x="1911"/>
        <item m="1" x="6238"/>
        <item m="1" x="2322"/>
        <item m="1" x="3761"/>
        <item m="1" x="1921"/>
        <item m="1" x="271"/>
        <item m="1" x="2262"/>
        <item m="1" x="5238"/>
        <item m="1" x="5525"/>
        <item m="1" x="5368"/>
        <item m="1" x="1703"/>
        <item m="1" x="5240"/>
        <item m="1" x="778"/>
        <item m="1" x="2954"/>
        <item m="1" x="2230"/>
        <item m="1" x="4828"/>
        <item m="1" x="1845"/>
        <item m="1" x="770"/>
        <item m="1" x="4214"/>
        <item m="1" x="6523"/>
        <item m="1" x="4354"/>
        <item m="1" x="2177"/>
        <item m="1" x="1548"/>
        <item m="1" x="2218"/>
        <item m="1" x="4177"/>
        <item m="1" x="6031"/>
        <item m="1" x="2993"/>
        <item m="1" x="1737"/>
        <item m="1" x="2909"/>
        <item m="1" x="6544"/>
        <item m="1" x="5159"/>
        <item m="1" x="208"/>
        <item m="1" x="2373"/>
        <item m="1" x="4832"/>
        <item m="1" x="4894"/>
        <item m="1" x="4634"/>
        <item m="1" x="6558"/>
        <item m="1" x="4463"/>
        <item m="1" x="407"/>
        <item m="1" x="4475"/>
        <item m="1" x="1389"/>
        <item m="1" x="6143"/>
        <item m="1" x="1786"/>
        <item m="1" x="5531"/>
        <item m="1" x="1805"/>
        <item m="1" x="2775"/>
        <item m="1" x="7951"/>
        <item m="1" x="1569"/>
        <item m="1" x="7027"/>
        <item m="1" x="6279"/>
        <item m="1" x="7414"/>
        <item m="1" x="7052"/>
        <item m="1" x="6625"/>
        <item m="1" x="798"/>
        <item m="1" x="5826"/>
        <item m="1" x="3646"/>
        <item m="1" x="3144"/>
        <item m="1" x="2215"/>
        <item m="1" x="837"/>
        <item m="1" x="1871"/>
        <item m="1" x="4325"/>
        <item m="1" x="5218"/>
        <item m="1" x="3035"/>
        <item m="1" x="103"/>
        <item m="1" x="7870"/>
        <item m="1" x="2818"/>
        <item m="1" x="6846"/>
        <item m="1" x="6900"/>
        <item m="1" x="6549"/>
        <item m="1" x="3507"/>
        <item m="1" x="1010"/>
        <item m="1" x="5866"/>
        <item m="1" x="7515"/>
        <item m="1" x="7816"/>
        <item m="1" x="301"/>
        <item m="1" x="1032"/>
        <item m="1" x="7431"/>
        <item m="1" x="5088"/>
        <item m="1" x="722"/>
        <item m="1" x="7651"/>
        <item m="1" x="7721"/>
        <item m="1" x="7861"/>
        <item m="1" x="6908"/>
        <item m="1" x="7807"/>
        <item m="1" x="3702"/>
        <item m="1" x="6065"/>
        <item m="1" x="6812"/>
        <item m="1" x="5747"/>
        <item m="1" x="7722"/>
        <item m="1" x="7032"/>
        <item m="1" x="7607"/>
        <item m="1" x="6369"/>
        <item m="1" x="7227"/>
        <item m="1" x="4746"/>
        <item m="1" x="7835"/>
        <item m="1" x="6563"/>
        <item m="1" x="807"/>
        <item m="1" x="2863"/>
        <item m="1" x="6815"/>
        <item m="1" x="7773"/>
        <item m="1" x="4589"/>
        <item m="1" x="5707"/>
        <item m="1" x="5641"/>
        <item m="1" x="6110"/>
        <item m="1" x="2978"/>
        <item m="1" x="5032"/>
        <item m="1" x="5418"/>
        <item m="1" x="6288"/>
        <item m="1" x="7593"/>
        <item m="1" x="941"/>
        <item m="1" x="345"/>
        <item m="1" x="7163"/>
        <item m="1" x="7695"/>
        <item m="1" x="2029"/>
        <item m="1" x="6868"/>
        <item m="1" x="3844"/>
        <item m="1" x="4823"/>
        <item m="1" x="6796"/>
        <item m="1" x="1271"/>
        <item m="1" x="1868"/>
        <item m="1" x="5261"/>
        <item m="1" x="3764"/>
        <item m="1" x="2529"/>
        <item m="1" x="6239"/>
        <item m="1" x="7630"/>
        <item m="1" x="4516"/>
        <item m="1" x="4986"/>
        <item m="1" x="7902"/>
        <item m="1" x="2011"/>
        <item m="1" x="1040"/>
        <item m="1" x="5927"/>
        <item m="1" x="4681"/>
        <item m="1" x="6963"/>
        <item m="1" x="952"/>
        <item m="1" x="6077"/>
        <item m="1" x="7381"/>
        <item m="1" x="4421"/>
        <item m="1" x="6849"/>
        <item m="1" x="6797"/>
        <item m="1" x="524"/>
        <item m="1" x="320"/>
        <item m="1" x="7925"/>
        <item m="1" x="5848"/>
        <item m="1" x="7565"/>
        <item m="1" x="1441"/>
        <item m="1" x="2258"/>
        <item m="1" x="53"/>
        <item m="1" x="5917"/>
        <item m="1" x="5852"/>
        <item m="1" x="5262"/>
        <item m="1" x="5885"/>
        <item m="1" x="6597"/>
        <item m="1" x="1155"/>
        <item m="1" x="7826"/>
        <item m="1" x="7996"/>
        <item m="1" x="4838"/>
        <item m="1" x="882"/>
        <item m="1" x="5782"/>
        <item m="1" x="7677"/>
        <item m="1" x="7847"/>
        <item m="1" x="5267"/>
        <item m="1" x="2173"/>
        <item m="1" x="1701"/>
        <item m="1" x="3913"/>
        <item m="1" x="5127"/>
        <item m="1" x="6945"/>
        <item m="1" x="3667"/>
        <item m="1" x="438"/>
        <item m="1" x="4922"/>
        <item m="1" x="1597"/>
        <item m="1" x="6939"/>
        <item m="1" x="7374"/>
        <item m="1" x="7712"/>
        <item m="1" x="5252"/>
        <item m="1" x="2635"/>
        <item m="1" x="1056"/>
        <item m="1" x="7642"/>
        <item m="1" x="3498"/>
        <item m="1" x="4715"/>
        <item m="1" x="7066"/>
        <item m="1" x="6924"/>
        <item m="1" x="7974"/>
        <item m="1" x="637"/>
        <item m="1" x="7884"/>
        <item m="1" x="4484"/>
        <item m="1" x="7620"/>
        <item m="1" x="6999"/>
        <item m="1" x="3"/>
        <item m="1" x="7567"/>
        <item m="1" x="5360"/>
        <item m="1" x="7699"/>
        <item m="1" x="3530"/>
        <item m="1" x="6993"/>
        <item m="1" x="2553"/>
        <item m="1" x="7375"/>
        <item m="1" x="1847"/>
        <item m="1" x="2307"/>
        <item m="1" x="2486"/>
        <item m="1" x="3679"/>
        <item m="1" x="926"/>
        <item m="1" x="1570"/>
        <item m="1" x="2225"/>
        <item m="1" x="2678"/>
        <item m="1" x="6871"/>
        <item m="1" x="7862"/>
        <item m="1" x="5935"/>
        <item m="1" x="6113"/>
        <item m="1" x="4676"/>
        <item m="1" x="4935"/>
        <item m="1" x="846"/>
        <item m="1" x="7776"/>
        <item m="1" x="7206"/>
        <item m="1" x="1450"/>
        <item m="1" x="2571"/>
        <item m="1" x="6991"/>
        <item m="1" x="6176"/>
        <item m="1" x="4598"/>
        <item m="1" x="6876"/>
        <item m="1" x="7827"/>
        <item m="1" x="3737"/>
        <item m="1" x="7702"/>
        <item m="1" x="7204"/>
        <item m="1" x="1723"/>
        <item m="1" x="2176"/>
        <item m="1" x="7972"/>
        <item m="1" x="7560"/>
        <item m="1" x="2077"/>
        <item m="1" x="2731"/>
        <item m="1" x="4348"/>
        <item m="1" x="7570"/>
        <item m="1" x="1817"/>
        <item m="1" x="7979"/>
        <item m="1" x="7256"/>
        <item m="1" x="3899"/>
        <item m="1" x="7896"/>
        <item m="1" x="7678"/>
        <item m="1" x="4199"/>
        <item m="1" x="7587"/>
        <item m="1" x="3684"/>
        <item m="1" x="1456"/>
        <item m="1" x="6956"/>
        <item m="1" x="2881"/>
        <item m="1" x="2079"/>
        <item m="1" x="7223"/>
        <item m="1" x="7822"/>
        <item m="1" x="6303"/>
        <item m="1" x="6982"/>
        <item m="1" x="6007"/>
        <item m="1" x="418"/>
        <item m="1" x="7919"/>
        <item m="1" x="146"/>
        <item m="1" x="7755"/>
        <item m="1" x="3858"/>
        <item m="1" x="4262"/>
        <item m="1" x="1925"/>
        <item m="1" x="7603"/>
        <item m="1" x="5413"/>
        <item m="1" x="1567"/>
        <item m="1" x="7265"/>
        <item m="1" x="5300"/>
        <item m="1" x="7244"/>
        <item m="1" x="7976"/>
        <item m="1" x="7545"/>
        <item m="1" x="1528"/>
        <item m="1" x="1987"/>
        <item m="1" x="7746"/>
        <item m="1" x="3142"/>
        <item m="1" x="5902"/>
        <item m="1" x="1826"/>
        <item m="1" x="2303"/>
        <item m="1" x="6835"/>
        <item m="1" x="2534"/>
        <item m="1" x="7191"/>
        <item m="1" x="1005"/>
        <item m="1" x="1121"/>
        <item m="1" x="7359"/>
        <item m="1" x="4577"/>
        <item m="1" x="7741"/>
        <item m="1" x="7167"/>
        <item m="1" x="4824"/>
        <item m="1" x="3949"/>
        <item m="1" x="2982"/>
        <item m="1" x="7946"/>
        <item m="1" x="2430"/>
        <item m="1" x="6642"/>
        <item m="1" x="2732"/>
        <item m="1" x="3110"/>
        <item m="1" x="7134"/>
        <item m="1" x="7038"/>
        <item m="1" x="4260"/>
        <item m="1" x="7149"/>
        <item m="1" x="2433"/>
        <item m="1" x="7152"/>
        <item m="1" x="7730"/>
        <item m="1" x="927"/>
        <item m="1" x="446"/>
        <item m="1" x="2282"/>
        <item m="1" x="1615"/>
        <item m="1" x="2053"/>
        <item m="1" x="4844"/>
        <item m="1" x="4355"/>
        <item m="1" x="5895"/>
        <item m="1" x="7180"/>
        <item m="1" x="2580"/>
        <item m="1" x="7937"/>
        <item m="1" x="7771"/>
        <item m="1" x="7179"/>
        <item m="1" x="4899"/>
        <item m="1" x="7696"/>
        <item m="1" x="4737"/>
        <item m="1" x="1143"/>
        <item m="1" x="7728"/>
        <item m="1" x="3533"/>
        <item m="1" x="6710"/>
        <item m="1" x="6925"/>
        <item m="1" x="2992"/>
        <item m="1" x="5343"/>
        <item m="1" x="2908"/>
        <item m="1" x="5986"/>
        <item m="1" x="3619"/>
        <item m="1" x="3481"/>
        <item m="1" x="3355"/>
        <item m="1" x="6227"/>
        <item m="1" x="7398"/>
        <item m="1" x="82"/>
        <item m="1" x="3423"/>
        <item m="1" x="1434"/>
        <item m="1" x="7495"/>
        <item m="1" x="6896"/>
        <item m="1" x="7970"/>
        <item m="1" x="3494"/>
        <item m="1" x="7447"/>
        <item m="1" x="1865"/>
        <item m="1" x="4705"/>
        <item m="1" x="1583"/>
        <item m="1" x="93"/>
        <item m="1" x="656"/>
        <item m="1" x="5756"/>
        <item m="1" x="5200"/>
        <item m="1" x="7222"/>
        <item m="1" x="3912"/>
        <item m="1" x="7138"/>
        <item m="1" x="7763"/>
        <item m="1" x="884"/>
        <item m="1" x="6914"/>
        <item m="1" x="243"/>
        <item m="1" x="6875"/>
        <item m="1" x="7863"/>
        <item m="1" x="3717"/>
        <item m="1" x="6316"/>
        <item m="1" x="6202"/>
        <item m="1" x="5315"/>
        <item m="1" x="6760"/>
        <item m="1" x="4927"/>
        <item m="1" x="841"/>
        <item m="1" x="6382"/>
        <item m="1" x="1988"/>
        <item m="1" x="5500"/>
        <item m="1" x="3212"/>
        <item m="1" x="4210"/>
        <item m="1" x="2738"/>
        <item m="1" x="5266"/>
        <item m="1" x="7159"/>
        <item m="1" x="1758"/>
        <item m="1" x="7294"/>
        <item m="1" x="7412"/>
        <item m="1" x="7178"/>
        <item m="1" x="7944"/>
        <item m="1" x="3056"/>
        <item m="1" x="7966"/>
        <item m="1" x="7049"/>
        <item m="1" x="1850"/>
        <item m="1" x="4391"/>
        <item m="1" x="4972"/>
        <item m="1" x="7465"/>
        <item m="1" x="1125"/>
        <item m="1" x="2802"/>
        <item m="1" x="6867"/>
        <item m="1" x="4885"/>
        <item m="1" x="4714"/>
        <item m="1" x="7595"/>
        <item m="1" x="6526"/>
        <item m="1" x="2996"/>
        <item m="1" x="5706"/>
        <item m="1" x="1368"/>
        <item m="1" x="7648"/>
        <item m="1" x="7183"/>
        <item m="1" x="7753"/>
        <item m="1" x="6365"/>
        <item m="1" x="6638"/>
        <item m="1" x="788"/>
        <item m="1" x="7703"/>
        <item m="1" x="5341"/>
        <item m="1" x="1563"/>
        <item m="1" x="1398"/>
        <item m="1" x="7968"/>
        <item m="1" x="6788"/>
        <item m="1" x="7598"/>
        <item m="1" x="7787"/>
        <item m="1" x="7622"/>
        <item m="1" x="6941"/>
        <item m="1" x="5373"/>
        <item m="1" x="333"/>
        <item m="1" x="6084"/>
        <item m="1" x="6067"/>
        <item m="1" x="253"/>
        <item m="1" x="7837"/>
        <item m="1" x="2505"/>
        <item m="1" x="1627"/>
        <item m="1" x="5834"/>
        <item m="1" x="7466"/>
        <item m="1" x="7208"/>
        <item m="1" x="911"/>
        <item m="1" x="4524"/>
        <item m="1" x="3542"/>
        <item m="1" x="3006"/>
        <item m="1" x="4727"/>
        <item m="1" x="3443"/>
        <item m="1" x="7310"/>
        <item m="1" x="6584"/>
        <item m="1" x="3061"/>
        <item m="1" x="6742"/>
        <item m="1" x="1189"/>
        <item m="1" x="7022"/>
        <item m="1" x="4049"/>
        <item m="1" x="5048"/>
        <item m="1" x="5966"/>
        <item m="1" x="4846"/>
        <item m="1" x="2312"/>
        <item m="1" x="1981"/>
        <item m="1" x="5722"/>
        <item m="1" x="3151"/>
        <item m="1" x="4507"/>
        <item m="1" x="3610"/>
        <item m="1" x="3368"/>
        <item m="1" x="1585"/>
        <item m="1" x="6880"/>
        <item m="1" x="3369"/>
        <item m="1" x="343"/>
        <item m="1" x="3914"/>
        <item m="1" x="4866"/>
        <item m="1" x="1025"/>
        <item m="1" x="630"/>
        <item m="1" x="4170"/>
        <item m="1" x="6507"/>
        <item m="1" x="7890"/>
        <item m="1" x="574"/>
        <item m="1" x="2830"/>
        <item m="1" x="1715"/>
        <item m="1" x="3177"/>
        <item m="1" x="7506"/>
        <item m="1" x="7844"/>
        <item m="1" x="816"/>
        <item m="1" x="7455"/>
        <item m="1" x="6570"/>
        <item m="1" x="3321"/>
        <item m="1" x="4156"/>
        <item m="1" x="566"/>
        <item m="1" x="4810"/>
        <item m="1" x="7071"/>
        <item m="1" x="4568"/>
        <item m="1" x="4147"/>
        <item m="1" x="7192"/>
        <item m="1" x="4428"/>
        <item m="1" x="7930"/>
        <item m="1" x="6687"/>
        <item m="1" x="7885"/>
        <item m="1" x="434"/>
        <item m="1" x="6977"/>
        <item m="1" x="7472"/>
        <item m="1" x="6512"/>
        <item m="1" x="3303"/>
        <item m="1" x="303"/>
        <item m="1" x="3491"/>
        <item m="1" x="7803"/>
        <item m="1" x="7181"/>
        <item m="1" x="3233"/>
        <item m="1" x="6770"/>
        <item m="1" x="5924"/>
        <item m="1" x="6194"/>
        <item m="1" x="4618"/>
        <item m="1" x="584"/>
        <item m="1" x="5480"/>
        <item m="1" x="7289"/>
        <item m="1" x="7153"/>
        <item m="1" x="7874"/>
        <item m="1" x="1864"/>
        <item m="1" x="7295"/>
        <item m="1" x="6376"/>
        <item m="1" x="5748"/>
        <item m="1" x="7640"/>
        <item m="1" x="5625"/>
        <item m="1" x="7658"/>
        <item m="1" x="62"/>
        <item m="1" x="5609"/>
        <item m="1" x="7986"/>
        <item m="1" x="7082"/>
        <item m="1" x="429"/>
        <item m="1" x="7553"/>
        <item m="1" x="7364"/>
        <item m="1" x="6817"/>
        <item m="1" x="7133"/>
        <item m="1" x="3731"/>
        <item m="1" x="1263"/>
        <item m="1" x="7926"/>
        <item m="1" x="6206"/>
        <item m="1" x="3359"/>
        <item m="1" x="1507"/>
        <item m="1" x="967"/>
        <item m="1" x="6175"/>
        <item m="1" x="2232"/>
        <item m="1" x="2178"/>
        <item m="1" x="6984"/>
        <item m="1" x="6249"/>
        <item m="1" x="7197"/>
        <item m="1" x="1524"/>
        <item m="1" x="7100"/>
        <item m="1" x="7522"/>
        <item m="1" x="7435"/>
        <item m="1" x="7924"/>
        <item m="1" x="3090"/>
        <item m="1" x="4374"/>
        <item m="1" x="6813"/>
        <item m="1" x="1361"/>
        <item m="1" x="4773"/>
        <item m="1" x="2496"/>
        <item m="1" x="1620"/>
        <item m="1" x="1508"/>
        <item m="1" x="5170"/>
        <item m="1" x="3546"/>
        <item m="1" x="3236"/>
        <item m="1" x="2879"/>
        <item m="1" x="612"/>
        <item m="1" x="3626"/>
        <item m="1" x="2947"/>
        <item m="1" x="4555"/>
        <item m="1" x="5423"/>
        <item m="1" x="2537"/>
        <item m="1" x="2323"/>
        <item m="1" x="196"/>
        <item m="1" x="7493"/>
        <item m="1" x="4341"/>
        <item m="1" x="4564"/>
        <item m="1" x="2376"/>
        <item m="1" x="998"/>
        <item m="1" x="3334"/>
        <item m="1" x="4943"/>
        <item m="1" x="5201"/>
        <item m="1" x="5752"/>
        <item m="1" x="6825"/>
        <item m="1" x="7386"/>
        <item m="1" x="7025"/>
        <item m="1" x="7278"/>
        <item m="1" x="3940"/>
        <item m="1" x="7379"/>
        <item m="1" x="7941"/>
        <item m="1" x="3838"/>
        <item m="1" x="6408"/>
        <item m="1" x="5351"/>
        <item m="1" x="1720"/>
        <item m="1" x="2156"/>
        <item m="1" x="2536"/>
        <item m="1" x="469"/>
        <item m="1" x="3332"/>
        <item m="1" x="1224"/>
        <item m="1" x="3221"/>
        <item m="1" x="1462"/>
        <item m="1" x="3929"/>
        <item m="1" x="2169"/>
        <item m="1" x="1124"/>
        <item m="1" x="2420"/>
        <item m="1" x="4780"/>
        <item m="1" x="6715"/>
        <item m="1" x="6346"/>
        <item m="1" x="1904"/>
        <item m="1" x="2382"/>
        <item m="1" x="691"/>
        <item m="1" x="5094"/>
        <item m="1" x="4621"/>
        <item m="1" x="2958"/>
        <item m="1" x="578"/>
        <item m="1" x="179"/>
        <item m="1" x="330"/>
        <item m="1" x="3209"/>
        <item m="1" x="5133"/>
        <item m="1" x="1645"/>
        <item m="1" x="6216"/>
        <item m="1" x="2108"/>
        <item m="1" x="2248"/>
        <item m="1" x="4064"/>
        <item m="1" x="4093"/>
        <item m="1" x="4533"/>
        <item m="1" x="1396"/>
        <item m="1" x="4842"/>
        <item m="1" x="1057"/>
        <item m="1" x="4033"/>
        <item m="1" x="1245"/>
        <item m="1" x="3161"/>
        <item m="1" x="97"/>
        <item m="1" x="83"/>
        <item m="1" x="4186"/>
        <item m="1" x="5242"/>
        <item m="1" x="3840"/>
        <item m="1" x="6394"/>
        <item m="1" x="6272"/>
        <item m="1" x="4723"/>
        <item m="1" x="2207"/>
        <item m="1" x="5662"/>
        <item m="1" x="5960"/>
        <item m="1" x="2437"/>
        <item m="1" x="6169"/>
        <item m="1" x="3138"/>
        <item m="1" x="3240"/>
        <item m="1" x="207"/>
        <item m="1" x="4229"/>
        <item m="1" x="3596"/>
        <item m="1" x="6774"/>
        <item m="1" x="886"/>
        <item m="1" x="4841"/>
        <item m="1" x="2636"/>
        <item m="1" x="4"/>
        <item m="1" x="2695"/>
        <item m="1" x="3603"/>
        <item m="1" x="6401"/>
        <item m="1" x="4314"/>
        <item m="1" x="3485"/>
        <item m="1" x="865"/>
        <item m="1" x="1960"/>
        <item m="1" x="3241"/>
        <item m="1" x="2771"/>
        <item m="1" x="3734"/>
        <item m="1" x="6428"/>
        <item m="1" x="2421"/>
        <item m="1" x="1586"/>
        <item m="1" x="266"/>
        <item m="1" x="259"/>
        <item m="1" x="5228"/>
        <item m="1" x="4831"/>
        <item m="1" x="1763"/>
        <item m="1" x="4357"/>
        <item m="1" x="1667"/>
        <item m="1" x="2393"/>
        <item m="1" x="1501"/>
        <item m="1" x="2202"/>
        <item m="1" x="3835"/>
        <item m="1" x="1300"/>
        <item m="1" x="2581"/>
        <item m="1" x="4271"/>
        <item m="1" x="1237"/>
        <item m="1" x="774"/>
        <item m="1" x="1971"/>
        <item m="1" x="892"/>
        <item m="1" x="2134"/>
        <item m="1" x="6050"/>
        <item m="1" x="858"/>
        <item m="1" x="4713"/>
        <item m="1" x="6682"/>
        <item m="1" x="5903"/>
        <item m="1" x="4692"/>
        <item m="1" x="381"/>
        <item m="1" x="4370"/>
        <item m="1" x="4948"/>
        <item m="1" x="3286"/>
        <item m="1" x="1297"/>
        <item m="1" x="2911"/>
        <item m="1" x="3278"/>
        <item m="1" x="5921"/>
        <item m="1" x="3351"/>
        <item m="1" x="1242"/>
        <item m="1" x="1306"/>
        <item m="1" x="5339"/>
        <item m="1" x="1461"/>
        <item m="1" x="2882"/>
        <item m="1" x="5743"/>
        <item m="1" x="1855"/>
        <item m="1" x="357"/>
        <item m="1" x="6602"/>
        <item m="1" x="6741"/>
        <item m="1" x="1047"/>
        <item m="1" x="6112"/>
        <item m="1" x="5078"/>
        <item m="1" x="6738"/>
        <item m="1" x="6364"/>
        <item m="1" x="5157"/>
        <item m="1" x="4422"/>
        <item m="1" x="3462"/>
        <item m="1" x="481"/>
        <item m="1" x="189"/>
        <item m="1" x="1554"/>
        <item m="1" x="824"/>
        <item m="1" x="1688"/>
        <item m="1" x="4923"/>
        <item m="1" x="3678"/>
        <item m="1" x="4099"/>
        <item m="1" x="4468"/>
        <item m="1" x="1972"/>
        <item m="1" x="5904"/>
        <item m="1" x="1334"/>
        <item m="1" x="5365"/>
        <item m="1" x="1890"/>
        <item m="1" x="6519"/>
        <item m="1" x="2159"/>
        <item m="1" x="10"/>
        <item m="1" x="925"/>
        <item m="1" x="3685"/>
        <item m="1" x="2353"/>
        <item m="1" x="498"/>
        <item m="1" x="2551"/>
        <item m="1" x="2217"/>
        <item m="1" x="1969"/>
        <item m="1" x="2914"/>
        <item m="1" x="6296"/>
        <item m="1" x="4382"/>
        <item m="1" x="6729"/>
        <item m="1" x="3210"/>
        <item m="1" x="6006"/>
        <item m="1" x="5076"/>
        <item m="1" x="5138"/>
        <item m="1" x="859"/>
        <item m="1" x="781"/>
        <item m="1" x="2347"/>
        <item m="1" x="5241"/>
        <item m="1" x="6531"/>
        <item m="1" x="3198"/>
        <item m="1" x="1092"/>
        <item m="1" x="1206"/>
        <item m="1" x="3880"/>
        <item m="1" x="1207"/>
        <item m="1" x="423"/>
        <item m="1" x="1584"/>
        <item m="1" x="553"/>
        <item m="1" x="2902"/>
        <item m="1" x="5632"/>
        <item m="1" x="3798"/>
        <item m="1" x="5317"/>
        <item m="1" x="424"/>
        <item m="1" x="5477"/>
        <item m="1" x="3469"/>
        <item m="1" x="5487"/>
        <item m="1" x="3683"/>
        <item m="1" x="6268"/>
        <item m="1" x="3809"/>
        <item m="1" x="254"/>
        <item m="1" x="6453"/>
        <item m="1" x="1648"/>
        <item m="1" x="4880"/>
        <item m="1" x="3243"/>
        <item m="1" x="3738"/>
        <item m="1" x="1599"/>
        <item m="1" x="4636"/>
        <item m="1" x="3847"/>
        <item m="1" x="4473"/>
        <item m="1" x="6083"/>
        <item m="1" x="3163"/>
        <item m="1" x="2286"/>
        <item m="1" x="5466"/>
        <item m="1" x="3289"/>
        <item m="1" x="1634"/>
        <item m="1" x="1783"/>
        <item m="1" x="5961"/>
        <item m="1" x="4319"/>
        <item m="1" x="1684"/>
        <item m="1" x="2075"/>
        <item m="1" x="2670"/>
        <item m="1" x="6735"/>
        <item m="1" x="988"/>
        <item m="1" x="4576"/>
        <item m="1" x="2375"/>
        <item m="1" x="265"/>
        <item m="1" x="4290"/>
        <item m="1" x="6321"/>
        <item m="1" x="462"/>
        <item m="1" x="2894"/>
        <item m="1" x="3067"/>
        <item m="1" x="5340"/>
        <item m="1" x="5197"/>
        <item m="1" x="5524"/>
        <item m="1" x="2428"/>
        <item m="1" x="1989"/>
        <item m="1" x="4052"/>
        <item m="1" x="4710"/>
        <item m="1" x="4087"/>
        <item m="1" x="7714"/>
        <item m="1" x="6152"/>
        <item m="1" x="7417"/>
        <item m="1" x="6966"/>
        <item m="1" x="6409"/>
        <item m="1" x="4311"/>
        <item m="1" x="6949"/>
        <item m="1" x="6938"/>
        <item m="1" x="7961"/>
        <item m="1" x="7226"/>
        <item m="1" x="7691"/>
        <item m="1" x="5764"/>
        <item m="1" x="1724"/>
        <item m="1" x="465"/>
        <item m="1" x="5810"/>
        <item m="1" x="529"/>
        <item m="1" x="7340"/>
        <item m="1" x="2422"/>
        <item m="1" x="1822"/>
        <item m="1" x="741"/>
        <item m="1" x="4536"/>
        <item m="1" x="6070"/>
        <item m="1" x="6653"/>
        <item m="1" x="5042"/>
        <item m="1" x="5829"/>
        <item m="1" x="5955"/>
        <item m="1" x="2749"/>
        <item m="1" x="3535"/>
        <item m="1" x="7845"/>
        <item m="1" x="7140"/>
        <item m="1" x="4984"/>
        <item m="1" x="7952"/>
        <item m="1" x="5496"/>
        <item m="1" x="4902"/>
        <item m="1" x="3715"/>
        <item m="1" x="2760"/>
        <item m="1" x="1037"/>
        <item m="1" x="7053"/>
        <item m="1" x="799"/>
        <item m="1" x="780"/>
        <item m="1" x="3169"/>
        <item m="1" x="4326"/>
        <item m="1" x="5219"/>
        <item m="1" x="3508"/>
        <item m="1" x="6550"/>
        <item m="1" x="7516"/>
        <item m="1" x="2855"/>
        <item m="1" x="6847"/>
        <item m="1" x="5867"/>
        <item m="1" x="5642"/>
        <item m="1" x="3254"/>
        <item m="1" x="7432"/>
        <item m="1" x="6289"/>
        <item m="1" x="7033"/>
        <item m="1" x="7608"/>
        <item m="1" x="4505"/>
        <item m="1" x="4001"/>
        <item m="1" x="6909"/>
        <item m="1" x="6564"/>
        <item m="1" x="5708"/>
        <item m="1" x="4590"/>
        <item m="1" x="2561"/>
        <item m="1" x="5179"/>
        <item m="1" x="5508"/>
        <item m="1" x="5441"/>
        <item m="1" x="2826"/>
        <item m="1" x="1598"/>
        <item m="1" x="344"/>
        <item m="1" x="2552"/>
        <item m="1" x="6802"/>
        <item m="1" x="5601"/>
        <item m="1" x="2364"/>
        <item m="1" x="1863"/>
        <item m="1" x="6082"/>
        <item m="1" x="6699"/>
        <item m="1" x="5392"/>
        <item m="1" x="3088"/>
        <item m="1" x="7909"/>
        <item m="1" x="7912"/>
        <item m="1" x="3389"/>
        <item m="1" x="3156"/>
        <item m="1" x="2313"/>
        <item m="1" x="700"/>
        <item m="1" x="1372"/>
        <item m="1" x="7882"/>
        <item m="1" x="81"/>
        <item m="1" x="842"/>
        <item m="1" x="7041"/>
        <item m="1" x="7316"/>
        <item m="1" x="4219"/>
        <item m="1" x="4082"/>
        <item m="1" x="7430"/>
        <item m="1" x="7335"/>
        <item m="1" x="2975"/>
        <item m="1" x="3938"/>
        <item m="1" x="5784"/>
        <item m="1" x="2425"/>
        <item m="1" x="454"/>
        <item m="1" x="868"/>
        <item m="1" x="1278"/>
        <item m="1" x="4582"/>
        <item m="1" x="3019"/>
        <item m="1" x="869"/>
        <item m="1" x="1829"/>
        <item m="1" x="7900"/>
        <item m="1" x="6328"/>
        <item m="1" x="4437"/>
        <item m="1" x="6402"/>
        <item m="1" x="6448"/>
        <item m="1" x="5445"/>
        <item m="1" x="3922"/>
        <item m="1" x="5905"/>
        <item m="1" x="7850"/>
        <item m="1" x="1479"/>
        <item m="1" x="4356"/>
        <item m="1" x="3335"/>
        <item m="1" x="538"/>
        <item m="1" x="5488"/>
        <item m="1" x="170"/>
        <item m="1" x="7887"/>
        <item m="1" x="6300"/>
        <item m="1" x="7239"/>
        <item m="1" x="6841"/>
        <item m="1" x="1839"/>
        <item m="1" x="4143"/>
        <item m="1" x="6500"/>
        <item m="1" x="3093"/>
        <item m="1" x="1323"/>
        <item m="1" x="43"/>
        <item m="1" x="4613"/>
        <item m="1" x="2336"/>
        <item m="1" x="2687"/>
        <item m="1" x="4736"/>
        <item m="1" x="7282"/>
        <item m="1" x="22"/>
        <item m="1" x="297"/>
        <item m="1" x="1204"/>
        <item m="1" x="3264"/>
        <item m="1" x="4662"/>
        <item m="1" x="7568"/>
        <item m="1" x="3354"/>
        <item m="1" x="132"/>
        <item m="1" x="3695"/>
        <item m="1" x="7557"/>
        <item m="1" x="4495"/>
        <item m="1" x="4213"/>
        <item m="1" x="1336"/>
        <item m="1" x="1955"/>
        <item m="1" x="7059"/>
        <item m="1" x="510"/>
        <item m="1" x="7081"/>
        <item m="1" x="6739"/>
        <item m="1" x="3257"/>
        <item m="1" x="7616"/>
        <item m="1" x="4293"/>
        <item m="1" x="7624"/>
        <item m="1" x="2431"/>
        <item m="1" x="505"/>
        <item m="1" x="2840"/>
        <item m="1" x="1316"/>
        <item m="1" x="466"/>
        <item m="1" x="7671"/>
        <item m="1" x="5388"/>
        <item m="1" x="6606"/>
        <item m="1" x="7808"/>
        <item m="1" x="1038"/>
        <item m="1" x="5541"/>
        <item m="1" x="2710"/>
        <item m="1" x="687"/>
        <item m="1" x="7497"/>
        <item m="1" x="6683"/>
        <item m="1" x="7555"/>
        <item m="1" x="6022"/>
        <item m="1" x="5964"/>
        <item m="1" x="1806"/>
        <item m="1" x="7408"/>
        <item m="1" x="6546"/>
        <item m="1" x="7735"/>
        <item m="1" x="7268"/>
        <item m="1" x="6721"/>
        <item m="1" x="6342"/>
        <item m="1" x="7517"/>
        <item m="1" x="3309"/>
        <item m="1" x="6230"/>
        <item m="1" x="587"/>
        <item m="1" x="7536"/>
        <item m="1" x="3927"/>
        <item m="1" x="1264"/>
        <item m="1" x="912"/>
        <item m="1" x="4392"/>
        <item m="1" x="255"/>
        <item m="1" x="1685"/>
        <item m="1" x="4241"/>
        <item m="1" x="7665"/>
        <item m="1" x="4375"/>
        <item m="1" x="4491"/>
        <item m="1" x="5029"/>
        <item m="1" x="730"/>
        <item m="1" x="7486"/>
        <item m="1" x="1517"/>
        <item m="1" x="5137"/>
        <item m="1" x="7173"/>
        <item m="1" x="4069"/>
        <item m="1" x="7942"/>
        <item m="1" x="2343"/>
        <item m="1" x="6197"/>
        <item m="1" x="1282"/>
        <item m="1" x="7286"/>
        <item m="1" x="2948"/>
        <item m="1" x="3810"/>
        <item m="1" x="6612"/>
        <item m="1" x="7793"/>
        <item m="1" x="5485"/>
        <item m="1" x="7743"/>
        <item m="1" x="1883"/>
        <item m="1" x="7348"/>
        <item m="1" x="4718"/>
        <item m="1" x="7341"/>
        <item m="1" x="2684"/>
        <item m="1" x="4398"/>
        <item m="1" x="2940"/>
        <item m="1" x="1825"/>
        <item m="1" x="4119"/>
        <item m="1" x="5080"/>
        <item m="1" x="3095"/>
        <item m="1" x="2927"/>
        <item m="1" x="4977"/>
        <item m="1" x="2453"/>
        <item m="1" x="5914"/>
        <item m="1" x="442"/>
        <item m="1" x="6002"/>
        <item m="1" x="5306"/>
        <item m="1" x="3661"/>
        <item m="1" x="5313"/>
        <item m="1" x="6691"/>
        <item m="1" x="3656"/>
        <item m="1" x="4352"/>
        <item m="1" x="5033"/>
        <item m="1" x="6036"/>
        <item m="1" x="4682"/>
        <item m="1" x="3767"/>
        <item m="1" x="352"/>
        <item m="1" x="2482"/>
        <item m="1" x="1269"/>
        <item m="1" x="2241"/>
        <item m="1" x="2123"/>
        <item m="1" x="963"/>
        <item m="1" x="2419"/>
        <item m="1" x="620"/>
        <item m="1" x="3388"/>
        <item m="1" x="1956"/>
        <item m="1" x="4777"/>
        <item m="1" x="410"/>
        <item m="1" x="4309"/>
        <item m="1" x="2293"/>
        <item m="1" x="3726"/>
        <item m="1" x="5538"/>
        <item m="1" x="5908"/>
        <item m="1" x="3527"/>
        <item m="1" x="1358"/>
        <item m="1" x="1277"/>
        <item m="1" x="6483"/>
        <item m="1" x="5742"/>
        <item m="1" x="1502"/>
        <item m="1" x="5"/>
        <item m="1" x="1887"/>
        <item m="1" x="4334"/>
        <item m="1" x="4693"/>
        <item m="1" x="677"/>
        <item m="1" x="1704"/>
        <item m="1" x="5221"/>
        <item m="1" x="4253"/>
        <item m="1" x="14"/>
        <item m="1" x="4282"/>
        <item m="1" x="6610"/>
        <item m="1" x="1729"/>
        <item m="1" x="5640"/>
        <item m="1" x="4321"/>
        <item m="1" x="4879"/>
        <item m="1" x="2708"/>
        <item m="1" x="3502"/>
        <item m="1" x="940"/>
        <item m="1" x="6380"/>
        <item m="1" x="2679"/>
        <item m="1" x="2043"/>
        <item m="1" x="6105"/>
        <item m="1" x="5887"/>
        <item m="1" x="573"/>
        <item m="1" x="3796"/>
        <item m="1" x="1654"/>
        <item m="1" x="3964"/>
        <item m="1" x="3112"/>
        <item m="1" x="3648"/>
        <item m="1" x="1489"/>
        <item m="1" x="2235"/>
        <item m="1" x="4877"/>
        <item m="1" x="5263"/>
        <item m="1" x="660"/>
        <item m="1" x="4138"/>
        <item m="1" x="737"/>
        <item m="1" x="5424"/>
        <item m="1" x="2490"/>
        <item m="1" x="432"/>
        <item m="1" x="1625"/>
        <item m="1" x="662"/>
        <item m="1" x="2762"/>
        <item m="1" x="5967"/>
        <item m="1" x="4719"/>
        <item m="1" x="1628"/>
        <item m="1" x="2449"/>
        <item m="1" x="4276"/>
        <item m="1" x="52"/>
        <item m="1" x="334"/>
        <item m="1" x="5342"/>
        <item m="1" x="5835"/>
        <item m="1" x="1564"/>
        <item m="1" x="4212"/>
        <item m="1" x="6771"/>
        <item m="1" x="1506"/>
        <item m="1" x="3657"/>
        <item m="1" x="567"/>
        <item m="1" x="4157"/>
        <item m="1" x="4811"/>
        <item m="1" x="6592"/>
        <item m="1" x="4619"/>
        <item m="1" x="3222"/>
        <item m="1" x="251"/>
        <item m="1" x="2402"/>
        <item m="1" x="1931"/>
        <item m="1" x="621"/>
        <item m="1" x="7389"/>
        <item m="1" x="7762"/>
        <item m="1" x="470"/>
        <item m="1" x="2925"/>
        <item m="1" x="2069"/>
        <item m="1" x="3824"/>
        <item m="1" x="5512"/>
        <item m="1" x="6627"/>
        <item m="1" x="2649"/>
        <item m="1" x="7353"/>
        <item m="1" x="5827"/>
        <item m="1" x="3647"/>
        <item m="1" x="3145"/>
        <item m="1" x="5232"/>
        <item m="1" x="5989"/>
        <item m="1" x="3424"/>
        <item m="1" x="838"/>
        <item m="1" x="4627"/>
        <item m="1" x="2413"/>
        <item m="1" x="6901"/>
        <item m="1" x="3158"/>
        <item m="1" x="1994"/>
        <item m="1" x="2864"/>
        <item m="1" x="6370"/>
        <item m="1" x="5749"/>
        <item m="1" x="2979"/>
        <item m="1" x="5733"/>
        <item m="1" x="7351"/>
        <item m="1" x="7836"/>
        <item m="1" x="5429"/>
        <item m="1" x="2090"/>
        <item m="1" x="1869"/>
        <item m="1" x="5419"/>
        <item m="1" x="120"/>
        <item m="1" x="3845"/>
        <item m="1" x="1629"/>
        <item m="1" x="2752"/>
        <item m="1" x="7378"/>
        <item m="1" x="895"/>
        <item m="1" x="2643"/>
        <item m="1" x="3803"/>
        <item m="1" x="7855"/>
        <item m="1" x="4030"/>
        <item m="1" x="4928"/>
        <item m="1" x="7749"/>
        <item m="1" x="7011"/>
        <item m="1" x="4089"/>
        <item m="1" x="7690"/>
        <item m="1" x="5856"/>
        <item m="1" x="2703"/>
        <item m="1" x="4464"/>
        <item m="1" x="7717"/>
        <item m="1" x="4239"/>
        <item m="1" x="2980"/>
        <item m="1" x="7856"/>
        <item m="1" x="929"/>
        <item m="1" x="3509"/>
        <item m="1" x="3942"/>
        <item m="1" x="149"/>
        <item m="1" x="5211"/>
        <item m="1" x="7538"/>
        <item m="1" x="7860"/>
        <item m="1" x="7921"/>
        <item m="1" x="4426"/>
        <item m="1" x="6711"/>
        <item m="1" x="7637"/>
        <item m="1" x="4747"/>
        <item m="1" x="6225"/>
        <item m="1" x="3742"/>
        <item m="1" x="6540"/>
        <item m="1" x="2440"/>
        <item m="1" x="7385"/>
        <item m="1" x="1650"/>
        <item m="1" x="4921"/>
        <item m="1" x="7085"/>
        <item m="1" x="6910"/>
        <item m="1" x="7029"/>
        <item m="1" x="5619"/>
        <item m="1" x="6648"/>
        <item m="1" x="1980"/>
        <item m="1" x="4279"/>
        <item m="1" x="3122"/>
        <item m="1" x="502"/>
        <item m="1" x="813"/>
        <item m="1" x="2483"/>
        <item m="1" x="7953"/>
        <item m="1" x="1519"/>
        <item m="1" x="4206"/>
        <item m="1" x="6241"/>
        <item m="1" x="1233"/>
        <item m="1" x="7355"/>
        <item m="1" x="3347"/>
        <item m="1" x="1383"/>
        <item m="1" x="2907"/>
        <item m="1" x="4124"/>
        <item m="1" x="6171"/>
        <item m="1" x="1234"/>
        <item m="1" x="4837"/>
        <item m="1" x="5767"/>
        <item m="1" x="6626"/>
        <item m="1" x="5291"/>
        <item m="1" x="1681"/>
        <item m="1" x="3047"/>
        <item m="1" x="448"/>
        <item m="1" x="3398"/>
        <item m="1" x="944"/>
        <item m="1" x="6073"/>
        <item m="1" x="2287"/>
        <item m="1" x="1105"/>
        <item m="1" x="4605"/>
        <item m="1" x="4096"/>
        <item m="1" x="1354"/>
        <item m="1" x="1522"/>
        <item m="1" x="5364"/>
        <item m="1" x="4530"/>
        <item m="1" x="2082"/>
        <item m="1" x="2400"/>
        <item m="1" x="4891"/>
        <item m="1" x="4312"/>
        <item m="1" x="1812"/>
        <item m="1" x="2013"/>
        <item m="1" x="2363"/>
        <item m="1" x="4644"/>
        <item m="1" x="323"/>
        <item m="1" x="786"/>
        <item m="1" x="1486"/>
        <item m="1" x="5154"/>
        <item m="1" x="1106"/>
        <item m="1" x="4657"/>
        <item m="1" x="3950"/>
        <item m="1" x="4597"/>
        <item m="1" x="5147"/>
        <item m="1" x="2559"/>
        <item m="1" x="5758"/>
        <item m="1" x="4571"/>
        <item m="1" x="4808"/>
        <item m="1" x="2480"/>
        <item m="1" x="880"/>
        <item m="1" x="2208"/>
        <item m="1" x="6349"/>
        <item m="1" x="2849"/>
        <item m="1" x="6572"/>
        <item m="1" x="127"/>
        <item m="1" x="6091"/>
        <item m="1" x="2819"/>
        <item m="1" x="1020"/>
        <item m="1" x="5285"/>
        <item m="1" x="2880"/>
        <item m="1" x="7168"/>
        <item m="1" x="3919"/>
        <item m="1" x="1886"/>
        <item m="1" x="7969"/>
        <item m="1" x="5280"/>
        <item m="1" x="3269"/>
        <item m="1" x="5622"/>
        <item m="1" x="1433"/>
        <item m="1" x="695"/>
        <item m="1" x="7893"/>
        <item m="1" x="7003"/>
        <item m="1" x="4601"/>
        <item m="1" x="7158"/>
        <item m="1" x="7788"/>
        <item m="1" x="2889"/>
        <item m="1" x="7920"/>
        <item m="1" x="2627"/>
        <item m="1" x="4151"/>
        <item m="1" x="6903"/>
        <item m="1" x="7400"/>
        <item m="1" x="6719"/>
        <item m="1" x="7184"/>
        <item m="1" x="2003"/>
        <item m="1" x="5290"/>
        <item m="1" x="5268"/>
        <item m="1" x="7457"/>
        <item m="1" x="7932"/>
        <item m="1" x="7402"/>
        <item m="1" x="6234"/>
        <item m="1" x="5028"/>
        <item m="1" x="6329"/>
        <item m="1" x="2237"/>
        <item m="1" x="653"/>
        <item m="1" x="2761"/>
        <item m="1" x="4515"/>
        <item m="1" x="835"/>
        <item m="1" x="5534"/>
        <item m="1" x="7548"/>
        <item m="1" x="4386"/>
        <item m="1" x="7910"/>
        <item m="1" x="5015"/>
        <item m="1" x="4988"/>
        <item m="1" x="6326"/>
        <item m="1" x="739"/>
        <item m="1" x="2266"/>
        <item m="1" x="5919"/>
        <item m="1" x="4830"/>
        <item m="1" x="6190"/>
        <item m="1" x="5757"/>
        <item m="1" x="3455"/>
        <item m="1" x="3794"/>
        <item m="1" x="2106"/>
        <item m="1" x="3470"/>
        <item m="1" x="223"/>
        <item m="1" x="5674"/>
        <item m="1" x="710"/>
        <item m="1" x="3454"/>
        <item m="1" x="3428"/>
        <item m="1" x="6434"/>
        <item m="1" x="6133"/>
        <item m="1" x="1052"/>
        <item m="1" x="6094"/>
        <item m="1" x="3779"/>
        <item m="1" x="954"/>
        <item m="1" x="3043"/>
        <item m="1" x="915"/>
        <item m="1" x="4550"/>
        <item m="1" x="7372"/>
        <item m="1" x="6822"/>
        <item m="1" x="4881"/>
        <item m="1" x="2756"/>
        <item m="1" x="7094"/>
        <item m="1" x="2459"/>
        <item m="1" x="7534"/>
        <item m="1" x="166"/>
        <item m="1" x="4805"/>
        <item m="1" x="3166"/>
        <item m="1" x="2434"/>
        <item m="1" x="2722"/>
        <item m="1" x="4699"/>
        <item m="1" x="5083"/>
        <item m="1" x="7426"/>
        <item m="1" x="4014"/>
        <item m="1" x="6831"/>
        <item m="1" x="898"/>
        <item m="1" x="7307"/>
        <item m="1" x="2746"/>
        <item m="1" x="2456"/>
        <item m="1" x="3410"/>
        <item m="1" x="6298"/>
        <item m="1" x="3391"/>
        <item m="1" x="1126"/>
        <item m="1" x="2739"/>
        <item m="1" x="3300"/>
        <item m="1" x="5184"/>
        <item m="1" x="4779"/>
        <item m="1" x="3768"/>
        <item m="1" x="7284"/>
        <item m="1" x="1362"/>
        <item m="1" x="2723"/>
        <item m="1" x="5331"/>
        <item m="1" x="4677"/>
        <item m="1" x="184"/>
        <item m="1" x="615"/>
        <item m="1" x="6912"/>
        <item m="1" x="7383"/>
        <item m="1" x="6979"/>
        <item m="1" x="1002"/>
        <item m="1" x="7533"/>
        <item m="1" x="4043"/>
        <item m="1" x="7477"/>
        <item m="1" x="7108"/>
        <item m="1" x="161"/>
        <item m="1" x="4409"/>
        <item m="1" x="2539"/>
        <item m="1" x="5176"/>
        <item m="1" x="2308"/>
        <item m="1" x="2033"/>
        <item m="1" x="390"/>
        <item m="1" x="508"/>
        <item m="1" x="5116"/>
        <item m="1" x="3199"/>
        <item m="1" x="6585"/>
        <item m="1" x="6936"/>
        <item m="1" x="6805"/>
        <item m="1" x="7185"/>
        <item m="1" x="6806"/>
        <item m="1" x="7245"/>
        <item m="1" x="6313"/>
        <item m="1" x="7231"/>
        <item m="1" x="7151"/>
        <item m="1" x="1223"/>
        <item m="1" x="5684"/>
        <item m="1" x="7103"/>
        <item m="1" x="7036"/>
        <item m="1" x="2329"/>
        <item m="1" x="7583"/>
        <item m="1" x="3562"/>
        <item m="1" x="3629"/>
        <item m="1" x="1539"/>
        <item m="1" x="506"/>
        <item m="1" x="2110"/>
        <item m="1" x="2389"/>
        <item m="1" x="1413"/>
        <item m="1" x="4761"/>
        <item m="1" x="3580"/>
        <item m="1" x="2876"/>
        <item m="1" x="6085"/>
        <item m="1" x="5839"/>
        <item m="1" x="6109"/>
        <item m="1" x="2361"/>
        <item m="1" x="5678"/>
        <item m="1" x="2792"/>
        <item m="1" x="7130"/>
        <item m="1" x="6795"/>
        <item m="1" x="6343"/>
        <item m="1" x="2302"/>
        <item m="1" x="1725"/>
        <item m="1" x="5333"/>
        <item m="1" x="3550"/>
        <item m="1" x="5203"/>
        <item m="1" x="4215"/>
        <item m="1" x="3643"/>
        <item m="1" x="5514"/>
        <item m="1" x="233"/>
        <item m="1" x="743"/>
        <item m="1" x="1000"/>
        <item m="1" x="6535"/>
        <item m="1" x="5533"/>
        <item m="1" x="2806"/>
        <item m="1" x="525"/>
        <item m="1" x="5390"/>
        <item m="1" x="6004"/>
        <item m="1" x="2255"/>
        <item m="1" x="1063"/>
        <item m="1" x="324"/>
        <item m="1" x="3024"/>
        <item m="1" x="4012"/>
        <item m="1" x="983"/>
        <item m="1" x="2891"/>
        <item m="1" x="3554"/>
        <item m="1" x="530"/>
        <item m="1" x="4782"/>
        <item m="1" x="4856"/>
        <item m="1" x="3040"/>
        <item m="1" x="311"/>
        <item m="1" x="1314"/>
        <item m="1" x="3833"/>
        <item m="1" x="2031"/>
        <item m="1" x="3644"/>
        <item m="1" x="2119"/>
        <item m="1" x="5325"/>
        <item m="1" x="1102"/>
        <item m="1" x="1610"/>
        <item m="1" x="4338"/>
        <item m="1" x="4423"/>
        <item m="1" x="1139"/>
        <item m="1" x="4870"/>
        <item m="1" x="3532"/>
        <item m="1" x="6758"/>
        <item m="1" x="4916"/>
        <item m="1" x="319"/>
        <item m="1" x="2277"/>
        <item m="1" x="4234"/>
        <item m="1" x="1559"/>
        <item m="1" x="847"/>
        <item m="1" x="872"/>
        <item m="1" x="2962"/>
        <item m="1" x="203"/>
        <item m="1" x="644"/>
        <item m="1" x="163"/>
        <item m="1" x="23"/>
        <item m="1" x="1390"/>
        <item m="1" x="5975"/>
        <item m="1" x="3080"/>
        <item m="1" x="119"/>
        <item m="1" x="2594"/>
        <item m="1" x="5568"/>
        <item m="1" x="5547"/>
        <item m="1" x="1712"/>
        <item m="1" x="451"/>
        <item m="1" x="499"/>
        <item m="1" x="302"/>
        <item m="1" x="1151"/>
        <item m="1" x="518"/>
        <item m="1" x="5880"/>
        <item m="1" x="5398"/>
        <item m="1" x="480"/>
        <item m="1" x="7674"/>
        <item m="1" x="6633"/>
        <item m="1" x="6694"/>
        <item m="1" x="143"/>
        <item m="1" x="1815"/>
        <item m="1" x="5010"/>
        <item m="1" x="3668"/>
        <item m="1" x="7028"/>
        <item m="1" x="5745"/>
        <item m="1" x="670"/>
        <item m="1" x="7547"/>
        <item m="1" x="7549"/>
        <item m="1" x="4287"/>
        <item m="1" x="3340"/>
        <item m="1" x="7165"/>
        <item m="1" x="7579"/>
        <item m="1" x="1813"/>
        <item m="1" x="6904"/>
        <item m="1" x="2190"/>
        <item m="1" x="3109"/>
        <item m="1" x="6955"/>
        <item m="1" x="7650"/>
        <item m="1" x="2653"/>
        <item m="1" x="804"/>
        <item m="1" x="6723"/>
        <item m="1" x="192"/>
        <item m="1" x="4013"/>
        <item m="1" x="3808"/>
        <item m="1" x="7626"/>
        <item m="1" x="4139"/>
        <item m="1" x="5907"/>
        <item m="1" x="7147"/>
        <item m="1" x="7726"/>
        <item m="1" x="7962"/>
        <item m="1" x="7002"/>
        <item m="1" x="7957"/>
        <item m="1" x="4867"/>
        <item m="1" x="6203"/>
        <item m="1" x="1674"/>
        <item m="1" x="2582"/>
        <item m="1" x="4288"/>
        <item m="1" x="6996"/>
        <item m="1" x="4742"/>
        <item m="1" x="7504"/>
        <item m="1" x="5180"/>
        <item m="1" x="4614"/>
        <item m="1" x="4645"/>
        <item m="1" x="7927"/>
        <item m="1" x="3985"/>
        <item m="1" x="6601"/>
        <item m="1" x="5890"/>
        <item m="1" x="239"/>
        <item m="1" x="7528"/>
        <item m="1" x="1103"/>
        <item m="1" x="7093"/>
        <item m="1" x="1816"/>
        <item m="1" x="6799"/>
        <item m="1" x="6257"/>
        <item m="1" x="7513"/>
        <item m="1" x="3881"/>
        <item m="1" x="4270"/>
        <item m="1" x="2022"/>
        <item m="1" x="818"/>
        <item m="1" x="772"/>
        <item m="1" x="7462"/>
        <item m="1" x="326"/>
        <item m="1" x="7177"/>
        <item m="1" x="7777"/>
        <item m="1" x="2172"/>
        <item m="1" x="7590"/>
        <item m="1" x="576"/>
        <item m="1" x="544"/>
        <item m="1" x="4989"/>
        <item m="1" x="582"/>
        <item m="1" x="7162"/>
        <item m="1" x="2226"/>
        <item m="1" x="7129"/>
        <item m="1" x="7631"/>
        <item m="1" x="1512"/>
        <item m="1" x="745"/>
        <item m="1" x="7541"/>
        <item m="1" x="7600"/>
        <item m="1" x="1968"/>
        <item m="1" x="2497"/>
        <item m="1" x="252"/>
        <item m="1" x="2334"/>
        <item m="1" x="3392"/>
        <item m="1" x="7203"/>
        <item m="1" x="6837"/>
        <item m="1" x="5406"/>
        <item m="1" x="3393"/>
        <item m="1" x="7824"/>
        <item m="1" x="1357"/>
        <item m="1" x="6833"/>
        <item m="1" x="6832"/>
        <item m="1" x="2236"/>
        <item m="1" x="7597"/>
        <item m="1" x="7914"/>
        <item m="1" x="1546"/>
        <item m="1" x="7745"/>
        <item m="1" x="7913"/>
        <item m="1" x="6801"/>
        <item m="1" x="1036"/>
        <item m="1" x="4481"/>
        <item m="1" x="1721"/>
        <item m="1" x="6824"/>
        <item m="1" x="2861"/>
        <item m="1" x="3126"/>
        <item m="1" x="7929"/>
        <item m="1" x="2125"/>
        <item m="1" x="7403"/>
        <item m="1" x="5060"/>
        <item m="1" x="1640"/>
        <item m="1" x="1874"/>
        <item m="1" x="5181"/>
        <item m="1" x="568"/>
        <item m="1" x="4441"/>
        <item m="1" x="7323"/>
        <item m="1" x="5666"/>
        <item m="1" x="7135"/>
        <item m="1" x="7818"/>
        <item m="1" x="5277"/>
        <item m="1" x="2047"/>
        <item m="1" x="3774"/>
        <item m="1" x="6098"/>
        <item m="1" x="5356"/>
        <item m="1" x="6424"/>
        <item m="1" x="6466"/>
        <item m="1" x="640"/>
        <item m="1" x="268"/>
        <item m="1" x="1788"/>
        <item m="1" x="1252"/>
        <item m="1" x="7189"/>
        <item m="1" x="546"/>
        <item m="1" x="6889"/>
        <item m="1" x="7562"/>
        <item m="1" x="474"/>
        <item m="1" x="7947"/>
        <item m="1" x="6118"/>
        <item m="1" x="1395"/>
        <item m="1" x="7817"/>
        <item m="1" x="2037"/>
        <item m="1" x="6237"/>
        <item m="1" x="7761"/>
        <item m="1" x="4390"/>
        <item m="1" x="595"/>
        <item m="1" x="3691"/>
        <item m="1" x="2189"/>
        <item m="1" x="7210"/>
        <item m="1" x="7982"/>
        <item m="1" x="1327"/>
        <item m="1" x="6923"/>
        <item m="1" x="1966"/>
        <item m="1" x="7697"/>
        <item m="1" x="7698"/>
        <item m="1" x="464"/>
        <item m="1" x="6095"/>
        <item m="1" x="6838"/>
        <item m="1" x="1631"/>
        <item m="1" x="2120"/>
        <item m="1" x="7088"/>
        <item m="1" x="7539"/>
        <item m="1" x="3561"/>
        <item m="1" x="3848"/>
        <item m="1" x="7675"/>
        <item m="1" x="3266"/>
        <item m="1" x="457"/>
        <item m="1" x="3476"/>
        <item m="1" x="3492"/>
        <item m="1" x="4466"/>
        <item m="1" x="3127"/>
        <item m="1" x="7060"/>
        <item m="1" x="1337"/>
        <item m="1" x="7886"/>
        <item m="1" x="7123"/>
        <item m="1" x="7967"/>
        <item m="1" x="6051"/>
        <item m="1" x="1741"/>
        <item m="1" x="1555"/>
        <item m="1" x="1504"/>
        <item m="1" x="5510"/>
        <item m="1" x="756"/>
        <item m="1" x="3356"/>
        <item m="1" x="5651"/>
        <item m="1" x="5393"/>
        <item m="1" x="1893"/>
        <item m="1" x="1394"/>
        <item m="1" x="1551"/>
        <item m="1" x="2770"/>
        <item m="1" x="1374"/>
        <item m="1" x="744"/>
        <item m="1" x="4825"/>
        <item m="1" x="6142"/>
        <item m="1" x="3598"/>
        <item m="1" x="3028"/>
        <item m="1" x="6333"/>
        <item m="1" x="5449"/>
        <item m="1" x="1474"/>
        <item m="1" x="2592"/>
        <item m="1" x="5556"/>
        <item m="1" x="3599"/>
        <item m="1" x="3697"/>
        <item m="1" x="5363"/>
        <item m="1" x="2593"/>
        <item m="1" x="485"/>
        <item m="1" x="4721"/>
        <item m="1" x="1977"/>
        <item m="1" x="1294"/>
        <item m="1" x="5190"/>
        <item m="1" x="1"/>
        <item m="1" x="7811"/>
        <item m="1" x="1129"/>
        <item m="1" x="922"/>
        <item m="1" x="661"/>
        <item m="1" x="4980"/>
        <item m="1" x="4470"/>
        <item m="1" x="3555"/>
        <item m="1" x="4671"/>
        <item m="1" x="6517"/>
        <item m="1" x="4882"/>
        <item m="1" x="6898"/>
        <item m="1" x="5453"/>
        <item m="1" x="7573"/>
        <item m="1" x="4065"/>
        <item m="1" x="7801"/>
        <item m="1" x="971"/>
        <item m="1" x="136"/>
        <item m="1" x="6462"/>
        <item m="1" x="618"/>
        <item m="1" x="1505"/>
        <item m="1" x="7805"/>
        <item m="1" x="5114"/>
        <item m="1" x="2892"/>
        <item m="1" x="3377"/>
        <item m="1" x="7813"/>
        <item m="1" x="6618"/>
        <item m="1" x="6990"/>
        <item m="1" x="7031"/>
        <item m="1" x="7271"/>
        <item m="1" x="2080"/>
        <item m="1" x="2147"/>
        <item m="1" x="4286"/>
        <item m="1" x="7360"/>
        <item m="1" x="5788"/>
        <item m="1" x="7898"/>
        <item m="1" x="1888"/>
        <item m="1" x="72"/>
        <item m="1" x="5637"/>
        <item m="1" x="5676"/>
        <item m="1" x="26"/>
        <item m="1" x="7654"/>
        <item m="1" x="6712"/>
        <item m="1" x="439"/>
        <item m="1" x="7581"/>
        <item m="1" x="1260"/>
        <item m="1" x="7258"/>
        <item m="1" x="3098"/>
        <item m="1" x="7681"/>
        <item m="1" x="7494"/>
        <item m="1" x="2143"/>
        <item m="1" x="6702"/>
        <item m="1" x="5289"/>
        <item m="1" x="599"/>
        <item m="1" x="1967"/>
        <item m="1" x="1809"/>
        <item m="1" x="7766"/>
        <item m="1" x="1732"/>
        <item m="1" x="1469"/>
        <item m="1" x="7764"/>
        <item m="1" x="3009"/>
        <item m="1" x="2409"/>
        <item m="1" x="7700"/>
        <item m="1" x="1780"/>
        <item m="1" x="5648"/>
        <item m="1" x="5150"/>
        <item m="1" x="4643"/>
        <item m="1" x="2450"/>
        <item m="1" x="1658"/>
        <item m="1" x="2654"/>
        <item m="1" x="6974"/>
        <item m="1" x="2468"/>
        <item m="1" x="3536"/>
        <item m="1" x="4500"/>
        <item m="1" x="6957"/>
        <item m="1" x="7419"/>
        <item m="1" x="2609"/>
        <item m="1" x="5478"/>
        <item m="1" x="5922"/>
        <item m="1" x="2757"/>
        <item m="1" x="7558"/>
        <item m="1" x="1985"/>
        <item m="1" x="2463"/>
        <item m="1" x="7186"/>
        <item m="1" x="5472"/>
        <item m="1" x="288"/>
        <item m="1" x="7894"/>
        <item m="1" x="1449"/>
        <item m="1" x="1429"/>
        <item m="1" x="6185"/>
        <item m="1" x="579"/>
        <item m="1" x="7061"/>
        <item m="1" x="2495"/>
        <item m="1" x="4445"/>
        <item m="1" x="116"/>
        <item m="1" x="1360"/>
        <item m="1" x="2304"/>
        <item m="1" x="7254"/>
        <item m="1" x="2109"/>
        <item m="1" x="6016"/>
        <item m="1" x="3496"/>
        <item m="1" x="1792"/>
        <item m="1" x="4506"/>
        <item m="1" x="7604"/>
        <item m="1" x="5149"/>
        <item m="1" x="7750"/>
        <item m="1" x="7014"/>
        <item m="1" x="2094"/>
        <item m="1" x="2377"/>
        <item m="1" x="7121"/>
        <item m="1" x="6811"/>
        <item m="1" x="6845"/>
        <item m="1" x="4776"/>
        <item m="1" x="3988"/>
        <item m="1" x="2290"/>
        <item m="1" x="4387"/>
        <item m="1" x="7078"/>
        <item m="1" x="3703"/>
        <item m="1" x="11"/>
        <item m="1" x="6844"/>
        <item m="1" x="7401"/>
        <item m="1" x="7917"/>
        <item m="1" x="5049"/>
        <item m="1" x="4088"/>
        <item m="1" x="5293"/>
        <item m="1" x="5022"/>
        <item m="1" x="7448"/>
        <item m="1" x="2366"/>
        <item m="1" x="1781"/>
        <item m="1" x="2744"/>
        <item m="1" x="964"/>
        <item m="1" x="7907"/>
        <item m="1" x="4493"/>
        <item m="1" x="7525"/>
        <item m="1" x="312"/>
        <item m="1" x="4611"/>
        <item m="1" x="1043"/>
        <item m="1" x="7194"/>
        <item m="1" x="6173"/>
        <item m="1" x="6730"/>
        <item m="1" x="7095"/>
        <item m="1" x="3353"/>
        <item m="1" x="3963"/>
        <item m="1" x="7050"/>
        <item m="1" x="1165"/>
        <item m="1" x="5446"/>
        <item m="1" x="2243"/>
        <item m="1" x="7498"/>
        <item m="1" x="7780"/>
        <item m="1" x="2500"/>
        <item m="1" x="3488"/>
        <item m="1" x="5976"/>
        <item m="1" x="3890"/>
        <item m="1" x="5728"/>
        <item m="1" x="3322"/>
        <item m="1" x="7725"/>
        <item m="1" x="2862"/>
        <item m="1" x="25"/>
        <item m="1" x="3036"/>
        <item m="1" x="1944"/>
        <item m="1" x="1616"/>
        <item m="1" x="889"/>
        <item m="1" x="6052"/>
        <item m="1" x="1913"/>
        <item m="1" x="1544"/>
        <item m="1" x="6665"/>
        <item m="1" x="1457"/>
        <item m="1" x="832"/>
        <item m="1" x="7438"/>
        <item m="1" x="3316"/>
        <item m="1" x="5941"/>
        <item m="1" x="7309"/>
        <item m="1" x="7706"/>
        <item m="1" x="69"/>
        <item m="1" x="956"/>
        <item m="1" x="5718"/>
        <item m="1" x="4429"/>
        <item m="1" x="6607"/>
        <item m="1" x="5209"/>
        <item m="1" x="7707"/>
        <item m="1" x="34"/>
        <item m="1" x="3373"/>
        <item m="1" x="6273"/>
        <item m="1" x="2588"/>
        <item m="1" x="6166"/>
        <item m="1" x="7250"/>
        <item m="1" x="7500"/>
        <item m="1" x="4275"/>
        <item m="1" x="4975"/>
        <item m="1" x="5638"/>
        <item m="1" x="4735"/>
        <item m="1" x="7939"/>
        <item m="1" x="3654"/>
        <item m="1" x="336"/>
        <item m="1" x="7280"/>
        <item m="1" x="7281"/>
        <item m="1" x="5095"/>
        <item m="1" x="1214"/>
        <item m="1" x="6449"/>
        <item m="1" x="169"/>
        <item m="1" x="6975"/>
        <item m="1" x="6446"/>
        <item m="1" x="35"/>
        <item m="1" x="6954"/>
        <item m="1" x="7104"/>
        <item m="1" x="3825"/>
        <item m="1" x="7143"/>
        <item m="1" x="3287"/>
        <item m="1" x="4207"/>
        <item m="1" x="7732"/>
        <item m="1" x="2315"/>
        <item m="1" x="1392"/>
        <item m="1" x="7895"/>
        <item m="1" x="5559"/>
        <item m="1" x="7346"/>
        <item m="1" x="7682"/>
        <item m="1" x="3653"/>
        <item m="1" x="7687"/>
        <item m="1" x="1332"/>
        <item m="1" x="6269"/>
        <item m="1" x="7471"/>
        <item m="1" x="6354"/>
        <item m="1" x="5872"/>
        <item m="1" x="1571"/>
        <item m="1" x="6883"/>
        <item m="1" x="7906"/>
        <item m="1" x="6391"/>
        <item m="1" x="7564"/>
        <item m="1" x="1468"/>
        <item m="1" x="5731"/>
        <item m="1" x="4607"/>
        <item m="1" x="7889"/>
        <item m="1" x="4728"/>
        <item m="1" x="6576"/>
        <item m="1" x="532"/>
        <item m="1" x="2049"/>
        <item m="1" x="6897"/>
        <item m="1" x="7546"/>
        <item m="1" x="708"/>
        <item m="1" x="2136"/>
        <item m="1" x="5654"/>
        <item m="1" x="4385"/>
        <item m="1" x="4216"/>
        <item m="1" x="3068"/>
        <item m="1" x="1636"/>
        <item m="1" x="534"/>
        <item m="1" x="6857"/>
        <item m="1" x="7089"/>
        <item m="1" x="2270"/>
        <item m="1" x="2602"/>
        <item m="1" x="6415"/>
        <item m="1" x="7992"/>
        <item m="1" x="1128"/>
        <item m="1" x="1533"/>
        <item m="1" x="7830"/>
        <item m="1" x="6074"/>
        <item m="1" x="4774"/>
        <item m="1" x="1918"/>
        <item m="1" x="4103"/>
        <item m="1" x="2535"/>
        <item m="1" x="5169"/>
        <item m="1" x="3020"/>
        <item m="1" x="5490"/>
        <item m="1" x="641"/>
        <item m="1" x="7945"/>
        <item m="1" x="7834"/>
        <item m="1" x="7993"/>
        <item m="1" x="7047"/>
        <item m="1" x="185"/>
        <item m="1" x="4021"/>
        <item m="1" x="1426"/>
        <item m="1" x="7361"/>
        <item m="1" x="7540"/>
        <item m="1" x="7283"/>
        <item m="1" x="934"/>
        <item m="1" x="2681"/>
        <item m="1" x="7459"/>
        <item m="1" x="6054"/>
        <item m="1" x="1965"/>
        <item m="1" x="4255"/>
        <item m="1" x="2809"/>
        <item m="1" x="5987"/>
        <item m="1" x="7612"/>
        <item m="1" x="7815"/>
        <item m="1" x="3337"/>
        <item m="1" x="1714"/>
        <item m="1" x="2810"/>
        <item m="1" x="3312"/>
        <item m="1" x="7034"/>
        <item m="1" x="4651"/>
        <item m="1" x="1951"/>
        <item m="1" x="1181"/>
        <item m="1" x="5548"/>
        <item m="1" x="3230"/>
        <item m="1" x="6559"/>
        <item m="1" x="4128"/>
        <item m="1" x="3660"/>
        <item m="1" x="5332"/>
        <item m="1" x="5327"/>
        <item m="1" x="4804"/>
        <item m="1" x="6457"/>
        <item m="1" x="4803"/>
        <item m="1" x="6716"/>
        <item m="1" x="1922"/>
        <item m="1" x="516"/>
        <item m="1" x="1854"/>
        <item m="1" x="6352"/>
        <item m="1" x="436"/>
        <item m="1" x="4743"/>
        <item m="1" x="2782"/>
        <item m="1" x="235"/>
        <item m="1" x="104"/>
        <item m="1" x="1740"/>
        <item m="1" x="1166"/>
        <item m="1" x="1537"/>
        <item m="1" x="5043"/>
        <item m="1" x="4689"/>
        <item m="1" x="1613"/>
        <item m="1" x="5506"/>
        <item m="1" x="5513"/>
        <item m="1" x="4108"/>
        <item m="1" x="668"/>
        <item m="1" x="1180"/>
        <item m="1" x="1772"/>
        <item m="1" x="5214"/>
        <item m="1" x="4961"/>
        <item m="1" x="2370"/>
        <item m="1" x="5345"/>
        <item m="1" x="157"/>
        <item m="1" x="2829"/>
        <item m="1" x="5627"/>
        <item m="1" x="2640"/>
        <item m="1" x="1091"/>
        <item m="1" x="5741"/>
        <item m="1" x="6039"/>
        <item m="1" x="5473"/>
        <item m="1" x="4531"/>
        <item m="1" x="5304"/>
        <item m="1" x="4002"/>
        <item m="1" x="3400"/>
        <item m="1" x="5024"/>
        <item m="1" x="2392"/>
        <item m="1" x="4438"/>
        <item m="1" x="5426"/>
        <item m="1" x="2531"/>
        <item m="1" x="5346"/>
        <item m="1" x="5805"/>
        <item m="1" x="135"/>
        <item m="1" x="2841"/>
        <item m="1" x="41"/>
        <item m="1" x="2937"/>
        <item m="1" x="4171"/>
        <item m="1" x="6660"/>
        <item m="1" x="5649"/>
        <item m="1" x="6012"/>
        <item m="1" x="5236"/>
        <item m="1" x="5652"/>
        <item m="1" x="706"/>
        <item m="1" x="6195"/>
        <item m="1" x="845"/>
        <item m="1" x="565"/>
        <item m="1" x="2784"/>
        <item m="1" x="5422"/>
        <item m="1" x="4520"/>
        <item m="1" x="4890"/>
        <item m="1" x="6222"/>
        <item m="1" x="2772"/>
        <item m="1" x="1352"/>
        <item m="1" x="342"/>
        <item m="1" x="276"/>
        <item m="1" x="4285"/>
        <item m="1" x="6106"/>
        <item m="1" x="1404"/>
        <item m="1" x="3099"/>
        <item m="1" x="5765"/>
        <item m="1" x="3658"/>
        <item m="1" x="2591"/>
        <item m="1" x="2916"/>
        <item m="1" x="3475"/>
        <item m="1" x="4446"/>
        <item m="1" x="1427"/>
        <item m="1" x="5459"/>
        <item m="1" x="5675"/>
        <item m="1" x="5040"/>
        <item m="1" x="5612"/>
        <item m="1" x="85"/>
        <item m="1" x="2546"/>
        <item m="1" x="1503"/>
        <item m="1" x="2923"/>
        <item m="1" x="3409"/>
        <item m="1" x="4905"/>
        <item m="1" x="1251"/>
        <item m="1" x="101"/>
        <item m="1" x="2737"/>
        <item m="1" x="509"/>
        <item m="1" x="547"/>
        <item m="1" x="3615"/>
        <item m="1" x="1391"/>
        <item m="1" x="4973"/>
        <item m="1" x="1209"/>
        <item m="1" x="2637"/>
        <item m="1" x="2657"/>
        <item m="1" x="1540"/>
        <item m="1" x="6616"/>
        <item m="1" x="4084"/>
        <item m="1" x="3670"/>
        <item m="1" x="6777"/>
        <item m="1" x="489"/>
        <item m="1" x="2180"/>
        <item m="1" x="310"/>
        <item m="1" x="4888"/>
        <item m="1" x="1109"/>
        <item m="1" x="4136"/>
        <item m="1" x="4925"/>
        <item m="1" x="4665"/>
        <item m="1" x="4077"/>
        <item m="1" x="4053"/>
        <item m="1" x="2396"/>
        <item m="1" x="1552"/>
        <item m="1" x="2129"/>
        <item m="1" x="6153"/>
        <item m="1" x="3818"/>
        <item m="1" x="4413"/>
        <item m="1" x="4444"/>
        <item m="1" x="1745"/>
        <item m="1" x="404"/>
        <item m="1" x="713"/>
        <item m="1" x="4789"/>
        <item m="1" x="3194"/>
        <item m="1" x="2380"/>
        <item m="1" x="2067"/>
        <item m="1" x="5437"/>
        <item m="1" x="1435"/>
        <item m="1" x="2455"/>
        <item m="1" x="6245"/>
        <item m="1" x="4442"/>
        <item m="1" x="39"/>
        <item m="1" x="2976"/>
        <item m="1" x="6076"/>
        <item m="1" x="3326"/>
        <item m="1" x="4556"/>
        <item m="1" x="5824"/>
        <item m="1" x="3569"/>
        <item m="1" x="4310"/>
        <item m="1" x="3790"/>
        <item m="1" x="3229"/>
        <item m="1" x="674"/>
        <item m="1" x="900"/>
        <item m="1" x="3763"/>
        <item m="1" x="2362"/>
        <item m="1" x="4983"/>
        <item m="1" x="2846"/>
        <item m="1" x="4154"/>
        <item m="1" x="3195"/>
        <item m="1" x="17"/>
        <item m="1" x="3305"/>
        <item m="1" x="4487"/>
        <item m="1" x="3224"/>
        <item m="1" x="5460"/>
        <item m="1" x="1219"/>
        <item m="1" x="3352"/>
        <item m="1" x="3282"/>
        <item m="1" x="5592"/>
        <item m="1" x="1476"/>
        <item m="1" x="3378"/>
        <item m="1" x="200"/>
        <item m="1" x="4570"/>
        <item m="1" x="4433"/>
        <item m="1" x="6371"/>
        <item m="1" x="5518"/>
        <item m="1" x="755"/>
        <item m="1" x="186"/>
        <item m="1" x="4970"/>
        <item m="1" x="4274"/>
        <item m="1" x="1901"/>
        <item m="1" x="298"/>
        <item m="1" x="5223"/>
        <item m="1" x="3640"/>
        <item m="1" x="3978"/>
        <item m="1" x="6623"/>
        <item m="1" x="4074"/>
        <item m="1" x="2917"/>
        <item m="1" x="1779"/>
        <item m="1" x="3641"/>
        <item m="1" x="1954"/>
        <item m="1" x="1862"/>
        <item m="1" x="3103"/>
        <item m="1" x="399"/>
        <item m="1" x="5073"/>
        <item m="1" x="6045"/>
        <item m="1" x="6518"/>
        <item m="1" x="5172"/>
        <item m="1" x="4976"/>
        <item m="1" x="7460"/>
        <item m="1" x="6236"/>
        <item m="1" x="7959"/>
        <item m="1" x="1053"/>
        <item m="1" x="6748"/>
        <item m="1" x="3733"/>
        <item m="1" x="1225"/>
        <item m="1" x="422"/>
        <item m="1" x="7451"/>
        <item m="1" x="5591"/>
        <item m="1" x="2540"/>
        <item m="1" x="7301"/>
        <item m="1" x="3131"/>
        <item m="1" x="795"/>
        <item m="1" x="5993"/>
        <item m="1" x="5121"/>
        <item m="1" x="5667"/>
        <item m="1" x="160"/>
        <item m="1" x="5896"/>
        <item m="1" x="1232"/>
        <item m="1" x="3003"/>
        <item m="1" x="4580"/>
        <item m="1" x="3920"/>
        <item m="1" x="3223"/>
        <item m="1" x="3371"/>
        <item m="1" x="3304"/>
        <item m="1" x="610"/>
        <item m="1" x="3372"/>
        <item m="1" x="654"/>
        <item m="1" x="7450"/>
        <item m="1" x="7105"/>
        <item m="1" x="347"/>
        <item m="1" x="7106"/>
        <item m="1" x="129"/>
        <item m="1" x="6631"/>
        <item m="1" x="3538"/>
        <item m="1" x="2492"/>
        <item m="1" x="3613"/>
        <item m="1" x="204"/>
        <item m="1" x="73"/>
        <item m="1" x="7199"/>
        <item m="1" x="1147"/>
        <item m="1" x="866"/>
        <item m="1" x="261"/>
        <item m="1" x="6221"/>
        <item m="1" x="6033"/>
        <item m="1" x="1107"/>
        <item m="1" x="6026"/>
        <item m="1" x="2006"/>
        <item m="1" x="6685"/>
        <item m="1" x="6725"/>
        <item m="1" x="1614"/>
        <item m="1" x="18"/>
        <item m="1" x="1819"/>
        <item m="1" x="3344"/>
        <item m="1" x="2391"/>
        <item m="1" x="3780"/>
        <item m="1" x="3059"/>
        <item m="1" x="4044"/>
        <item m="1" x="5994"/>
        <item m="1" x="960"/>
        <item m="1" x="6634"/>
        <item m="1" x="6281"/>
        <item m="1" x="1837"/>
        <item m="1" x="4092"/>
        <item m="1" x="6282"/>
        <item m="1" x="6034"/>
        <item m="1" x="2161"/>
        <item m="1" x="2395"/>
        <item m="1" x="130"/>
        <item m="1" x="7851"/>
        <item m="1" x="7107"/>
        <item m="1" x="5931"/>
        <item m="1" x="2007"/>
        <item m="1" x="4528"/>
        <item m="1" x="6686"/>
        <item m="1" x="4982"/>
        <item m="1" x="6851"/>
        <item m="1" x="4190"/>
        <item m="1" x="2466"/>
        <item m="1" x="7306"/>
        <item m="1" x="7303"/>
        <item m="1" x="2921"/>
        <item m="1" x="7857"/>
        <item m="1" x="6445"/>
        <item m="1" x="4628"/>
        <item m="1" x="7338"/>
        <item m="1" x="862"/>
        <item m="1" x="3800"/>
        <item m="1" x="6972"/>
        <item m="1" x="626"/>
        <item m="1" x="7661"/>
        <item m="1" x="6779"/>
        <item m="1" x="1686"/>
        <item m="1" x="6773"/>
        <item m="1" x="3544"/>
        <item m="1" x="6522"/>
        <item m="1" x="7734"/>
        <item m="1" x="6983"/>
        <item m="1" x="1440"/>
        <item m="1" x="325"/>
        <item m="1" x="5958"/>
        <item m="1" x="7127"/>
        <item m="1" x="2168"/>
        <item m="1" x="6250"/>
        <item m="1" x="4218"/>
        <item m="1" x="7852"/>
        <item m="1" x="569"/>
        <item m="1" x="6800"/>
        <item m="1" x="1212"/>
        <item m="1" x="4331"/>
        <item m="1" x="7073"/>
        <item m="1" x="5719"/>
        <item m="1" x="6737"/>
        <item m="1" x="6334"/>
        <item m="1" x="6768"/>
        <item m="1" x="4353"/>
        <item m="1" x="7772"/>
        <item m="1" x="1253"/>
        <item m="1" x="6397"/>
        <item m="1" x="3299"/>
        <item m="1" x="7334"/>
        <item m="1" x="3967"/>
        <item m="1" x="4342"/>
        <item m="1" x="6863"/>
        <item m="1" x="704"/>
        <item m="1" x="760"/>
        <item m="1" x="5606"/>
        <item m="1" x="7532"/>
        <item m="1" x="5995"/>
        <item m="1" x="6228"/>
        <item m="1" x="4827"/>
        <item m="1" x="1483"/>
        <item m="1" x="624"/>
        <item m="1" x="5335"/>
        <item m="1" x="1532"/>
        <item m="1" x="5204"/>
        <item m="1" x="6940"/>
        <item m="1" x="2372"/>
        <item m="1" x="4168"/>
        <item m="1" x="1110"/>
        <item m="1" x="7828"/>
        <item m="1" x="7415"/>
        <item m="1" x="339"/>
        <item m="1" x="7481"/>
        <item m="1" x="6823"/>
        <item m="1" x="3807"/>
        <item m="1" x="7352"/>
        <item m="1" x="7118"/>
        <item m="1" x="3811"/>
        <item m="1" x="4261"/>
        <item m="1" x="6361"/>
        <item m="1" x="1041"/>
        <item m="1" x="5421"/>
        <item m="1" x="3979"/>
        <item m="1" x="1100"/>
        <item m="1" x="6178"/>
        <item m="1" x="3781"/>
        <item m="1" x="5120"/>
        <item m="1" x="961"/>
        <item m="1" x="5605"/>
        <item m="1" x="2154"/>
        <item m="1" x="1466"/>
        <item m="1" x="2527"/>
        <item m="1" x="5235"/>
        <item m="1" x="5425"/>
        <item m="1" x="1523"/>
        <item m="1" x="1293"/>
        <item m="1" x="1366"/>
        <item m="1" x="6040"/>
        <item m="1" x="5670"/>
        <item m="1" x="3167"/>
        <item m="1" x="3789"/>
        <item m="1" x="596"/>
        <item m="1" x="2089"/>
        <item m="1" x="1593"/>
        <item m="1" x="3924"/>
        <item m="1" x="6450"/>
        <item m="1" x="2936"/>
        <item m="1" x="2555"/>
        <item m="1" x="3087"/>
        <item m="1" x="3698"/>
        <item m="1" x="5292"/>
        <item m="1" x="5034"/>
        <item m="1" x="4860"/>
        <item m="1" x="5061"/>
        <item m="1" x="6654"/>
        <item m="1" x="4997"/>
        <item m="1" x="3382"/>
        <item m="1" x="721"/>
        <item m="1" x="4812"/>
        <item m="1" x="4148"/>
        <item m="1" x="1510"/>
        <item m="1" x="6399"/>
        <item m="1" x="3776"/>
        <item m="1" x="7188"/>
        <item m="1" x="1856"/>
        <item m="1" x="6680"/>
        <item m="1" x="5097"/>
        <item m="1" x="7613"/>
        <item m="1" x="2697"/>
        <item m="1" x="2865"/>
        <item m="1" x="3277"/>
        <item m="1" x="3805"/>
        <item m="1" x="7718"/>
        <item m="1" x="6174"/>
        <item m="1" x="5532"/>
        <item m="1" x="7175"/>
        <item m="1" x="7891"/>
        <item m="1" x="7243"/>
        <item m="1" x="3474"/>
        <item m="1" x="2943"/>
        <item m="1" x="7563"/>
        <item m="1" x="4133"/>
        <item m="1" x="338"/>
        <item m="1" x="4294"/>
        <item m="1" x="5224"/>
        <item m="1" x="6198"/>
        <item m="1" x="7350"/>
        <item m="1" x="2924"/>
        <item m="1" x="7632"/>
        <item m="1" x="7164"/>
        <item m="1" x="7313"/>
        <item m="1" x="5677"/>
        <item m="1" x="3417"/>
        <item m="1" x="930"/>
        <item m="1" x="3743"/>
        <item m="1" x="4045"/>
        <item m="1" x="5796"/>
        <item m="1" x="4035"/>
        <item m="1" x="3804"/>
        <item m="1" x="1136"/>
        <item m="1" x="6290"/>
        <item m="1" x="3545"/>
        <item m="1" x="1652"/>
        <item m="1" x="285"/>
        <item m="1" x="2939"/>
        <item m="1" x="5011"/>
        <item m="1" x="555"/>
        <item m="1" x="6629"/>
        <item m="1" x="958"/>
        <item m="1" x="4407"/>
        <item m="1" x="1903"/>
        <item m="1" x="3086"/>
        <item m="1" x="3069"/>
        <item m="1" x="4697"/>
        <item m="1" x="7869"/>
        <item m="1" x="4944"/>
        <item m="1" x="7641"/>
        <item m="1" x="6826"/>
        <item m="1" x="802"/>
        <item m="1" x="4893"/>
        <item m="1" x="7659"/>
        <item m="1" x="4966"/>
        <item m="1" x="7251"/>
        <item m="1" x="7111"/>
        <item m="1" x="453"/>
        <item m="1" x="5517"/>
        <item m="1" x="6858"/>
        <item m="1" x="4265"/>
        <item m="1" x="6426"/>
        <item m="1" x="2791"/>
        <item m="1" x="4526"/>
        <item m="1" x="4813"/>
        <item m="1" x="4678"/>
        <item m="1" x="4560"/>
        <item m="1" x="5187"/>
        <item m="1" x="4974"/>
        <item m="1" x="2491"/>
        <item m="1" x="6224"/>
        <item m="1" x="4630"/>
        <item m="1" x="5367"/>
        <item m="1" x="6856"/>
        <item m="1" x="7511"/>
        <item m="1" x="5739"/>
        <item m="1" x="2406"/>
        <item m="1" x="7479"/>
        <item m="1" x="1573"/>
        <item m="1" x="3959"/>
        <item m="1" x="827"/>
        <item m="1" x="6808"/>
        <item m="1" x="3597"/>
        <item m="1" x="601"/>
        <item m="1" x="1621"/>
        <item m="1" x="7320"/>
        <item m="1" x="7196"/>
        <item m="1" x="3874"/>
        <item m="1" x="4327"/>
        <item m="1" x="4469"/>
        <item m="1" x="6122"/>
        <item m="1" x="2256"/>
        <item m="1" x="7615"/>
        <item m="1" x="1538"/>
        <item m="1" x="7589"/>
        <item m="1" x="1509"/>
        <item m="1" x="5416"/>
        <item m="1" x="5353"/>
        <item m="1" x="1195"/>
        <item m="1" x="5519"/>
        <item m="1" x="141"/>
        <item m="1" x="2233"/>
        <item m="1" x="5779"/>
        <item m="1" x="6454"/>
        <item m="1" x="2590"/>
        <item m="1" x="5624"/>
        <item m="1" x="1750"/>
        <item m="1" x="3822"/>
        <item m="1" x="1089"/>
        <item m="1" x="4796"/>
        <item m="1" x="1547"/>
        <item m="1" x="90"/>
        <item m="1" x="3828"/>
        <item m="1" x="5635"/>
        <item m="1" x="4461"/>
        <item m="1" x="5287"/>
        <item m="1" x="2166"/>
        <item m="1" x="7758"/>
        <item m="1" x="7975"/>
        <item m="1" x="4545"/>
        <item m="1" x="1541"/>
        <item m="1" x="3091"/>
        <item m="1" x="7037"/>
        <item m="1" x="7427"/>
        <item m="1" x="5098"/>
        <item m="1" x="559"/>
        <item m="1" x="3418"/>
        <item m="1" x="1565"/>
        <item m="1" x="1079"/>
        <item m="1" x="1048"/>
        <item m="1" x="4086"/>
        <item m="1" x="2473"/>
        <item m="1" x="7765"/>
        <item m="1" x="4578"/>
        <item m="1" x="7949"/>
        <item m="1" x="4295"/>
        <item m="1" x="4027"/>
        <item m="1" x="825"/>
        <item m="1" x="3021"/>
        <item m="1" x="6232"/>
        <item m="1" x="5237"/>
        <item m="1" x="6740"/>
        <item m="1" x="5934"/>
        <item m="1" x="2051"/>
        <item m="1" x="6809"/>
        <item m="1" x="98"/>
        <item m="1" x="7126"/>
        <item m="1" x="7396"/>
        <item m="1" x="7238"/>
        <item m="1" x="6915"/>
        <item m="1" x="5405"/>
        <item m="1" x="2839"/>
        <item m="1" x="3975"/>
        <item m="1" x="7274"/>
        <item m="1" x="5352"/>
        <item m="1" x="5944"/>
        <item m="1" x="3030"/>
        <item m="1" x="6593"/>
        <item m="1" x="5814"/>
        <item m="1" x="270"/>
        <item m="1" x="7221"/>
        <item m="1" x="7995"/>
        <item m="1" x="4910"/>
        <item m="1" x="1752"/>
        <item m="1" x="2296"/>
        <item m="1" x="304"/>
        <item m="1" x="3042"/>
        <item m="1" x="1891"/>
        <item m="1" x="4010"/>
        <item m="1" x="1006"/>
        <item m="1" x="7556"/>
        <item m="1" x="714"/>
        <item m="1" x="5164"/>
        <item m="1" x="7619"/>
        <item m="1" x="6676"/>
        <item m="1" x="4632"/>
        <item m="1" x="3785"/>
        <item m="1" x="1320"/>
        <item m="1" x="6521"/>
        <item m="1" x="7331"/>
        <item m="1" x="3711"/>
        <item m="1" x="6907"/>
        <item m="1" x="6107"/>
        <item m="1" x="4724"/>
        <item m="1" x="7701"/>
        <item m="1" x="6151"/>
        <item m="1" x="290"/>
        <item m="1" x="1018"/>
        <item m="1" x="1916"/>
        <item m="1" x="5056"/>
        <item m="1" x="2563"/>
        <item m="1" x="4414"/>
        <item m="1" x="3438"/>
        <item m="1" x="1649"/>
        <item m="1" x="1452"/>
        <item m="1" x="1055"/>
        <item m="1" x="6160"/>
        <item m="1" x="411"/>
        <item m="1" x="3853"/>
        <item m="1" x="6295"/>
        <item m="1" x="2385"/>
        <item m="1" x="2712"/>
        <item m="1" x="4904"/>
        <item m="1" x="3749"/>
        <item m="1" x="4100"/>
        <item m="1" x="3052"/>
        <item m="1" x="6254"/>
        <item m="1" x="3732"/>
        <item m="1" x="1159"/>
        <item m="1" x="5923"/>
        <item m="1" x="2663"/>
        <item m="1" x="1436"/>
        <item m="1" x="4135"/>
        <item m="1" x="1587"/>
        <item m="1" x="117"/>
        <item m="1" x="801"/>
        <item m="1" x="1653"/>
        <item m="1" x="6210"/>
        <item m="1" x="4178"/>
        <item m="1" x="768"/>
        <item m="1" x="3320"/>
        <item m="1" x="4368"/>
        <item m="1" x="4094"/>
        <item m="1" x="4358"/>
        <item m="1" x="4233"/>
        <item m="1" x="1093"/>
        <item m="1" x="2135"/>
        <item m="1" x="1930"/>
        <item m="1" x="3925"/>
        <item m="1" x="2518"/>
        <item m="1" x="5792"/>
        <item m="1" x="785"/>
        <item m="1" x="3618"/>
        <item m="1" x="56"/>
        <item m="1" x="7806"/>
        <item m="1" x="7387"/>
        <item m="1" x="195"/>
        <item m="1" x="421"/>
        <item m="1" x="2019"/>
        <item m="1" x="7016"/>
        <item m="1" x="6575"/>
        <item m="1" x="1470"/>
        <item m="1" x="1471"/>
        <item m="1" x="7786"/>
        <item m="1" x="156"/>
        <item m="1" x="2314"/>
        <item m="1" x="7643"/>
        <item m="1" x="808"/>
        <item m="1" x="7423"/>
        <item m="1" x="1699"/>
        <item m="1" x="1710"/>
        <item m="1" x="2050"/>
        <item m="1" x="1467"/>
        <item m="1" x="4047"/>
        <item m="1" x="7136"/>
        <item m="1" x="6829"/>
        <item m="1" x="3977"/>
        <item m="1" x="7219"/>
        <item m="1" x="7605"/>
        <item m="1" x="2524"/>
        <item m="1" x="7782"/>
        <item m="1" x="3500"/>
        <item m="1" x="3002"/>
        <item m="1" x="7292"/>
        <item m="1" x="5191"/>
        <item m="1" x="6911"/>
        <item m="1" x="3385"/>
        <item m="1" x="6681"/>
        <item m="1" x="3518"/>
        <item m="1" x="1941"/>
        <item m="1" x="4797"/>
        <item m="1" x="91"/>
        <item m="1" x="92"/>
        <item m="1" x="4097"/>
        <item m="1" x="5136"/>
        <item m="1" x="6024"/>
        <item m="1" x="6025"/>
        <item m="1" x="173"/>
        <item m="1" x="3860"/>
        <item m="1" x="1477"/>
        <item m="1" x="1133"/>
        <item m="1" x="89"/>
        <item m="1" x="340"/>
        <item m="1" x="1659"/>
        <item m="1" x="4909"/>
        <item m="1" x="5037"/>
        <item m="1" x="2800"/>
        <item m="1" x="2658"/>
        <item m="1" x="7446"/>
        <item m="1" x="431"/>
        <item m="1" x="7393"/>
        <item m="1" x="1731"/>
        <item m="1" x="3675"/>
        <item m="1" x="193"/>
        <item m="1" x="3366"/>
        <item m="1" x="2685"/>
        <item m="1" x="7940"/>
        <item m="1" x="2913"/>
        <item m="1" x="1229"/>
        <item m="1" x="3633"/>
        <item m="1" x="3637"/>
        <item m="1" x="4431"/>
        <item m="1" x="4090"/>
        <item m="1" x="7571"/>
        <item m="1" x="4389"/>
        <item m="1" x="5585"/>
        <item m="1" x="353"/>
        <item m="1" x="864"/>
        <item m="1" x="4596"/>
        <item m="1" x="2493"/>
        <item m="1" x="4525"/>
        <item m="1" x="2327"/>
        <item m="1" x="6023"/>
        <item m="1" x="5946"/>
        <item m="1" x="5781"/>
        <item m="1" x="3815"/>
        <item m="1" x="4858"/>
        <item m="1" x="945"/>
        <item m="1" x="4857"/>
        <item m="1" x="1101"/>
        <item m="1" x="60"/>
        <item m="1" x="5963"/>
        <item m="1" x="2092"/>
        <item m="1" x="5950"/>
        <item m="1" x="3981"/>
        <item m="1" x="3632"/>
        <item m="1" x="6726"/>
        <item m="1" x="2259"/>
        <item m="1" x="2949"/>
        <item m="1" x="2769"/>
        <item m="1" x="2503"/>
        <item m="1" x="5491"/>
        <item m="1" x="3208"/>
        <item m="1" x="1478"/>
        <item m="1" x="5550"/>
        <item m="1" x="5463"/>
        <item m="1" x="5505"/>
        <item m="1" x="570"/>
        <item m="1" x="246"/>
        <item m="1" x="2556"/>
        <item m="1" x="4381"/>
        <item m="1" x="4306"/>
        <item m="1" x="1976"/>
        <item m="1" x="1112"/>
        <item m="1" x="5969"/>
        <item m="1" x="3719"/>
        <item m="1" x="1379"/>
        <item m="1" x="1279"/>
        <item m="1" x="2682"/>
        <item m="1" x="2070"/>
        <item m="1" x="2071"/>
        <item m="1" x="962"/>
        <item m="1" x="1828"/>
        <item m="1" x="5693"/>
        <item m="1" x="6782"/>
        <item m="1" x="8"/>
        <item m="1" x="4308"/>
        <item m="1" x="3707"/>
        <item m="1" x="391"/>
        <item m="1" x="392"/>
        <item m="1" x="5474"/>
        <item m="1" x="5475"/>
        <item m="1" x="757"/>
        <item m="1" x="267"/>
        <item m="1" x="519"/>
        <item m="1" x="4615"/>
        <item m="1" x="3903"/>
        <item m="1" x="96"/>
        <item m="1" x="1014"/>
        <item m="1" x="3904"/>
        <item m="1" x="3905"/>
        <item m="1" x="3906"/>
        <item m="1" x="3907"/>
        <item m="1" x="4307"/>
        <item m="1" x="1132"/>
        <item m="1" x="3283"/>
        <item m="1" x="5430"/>
        <item m="1" x="1665"/>
        <item m="1" x="2017"/>
        <item m="1" x="375"/>
        <item m="1" x="699"/>
        <item m="1" x="162"/>
        <item m="1" x="5017"/>
        <item m="1" x="2246"/>
        <item m="1" x="3490"/>
        <item m="1" x="1186"/>
        <item m="1" x="7454"/>
        <item m="1" x="4731"/>
        <item m="1" x="1023"/>
        <item m="1" x="4230"/>
        <item m="1" x="2837"/>
        <item m="1" x="1190"/>
        <item m="1" x="4019"/>
        <item m="1" x="1730"/>
        <item m="1" x="2010"/>
        <item m="1" x="633"/>
        <item m="1" x="6049"/>
        <item m="1" x="3297"/>
        <item m="1" x="1739"/>
        <item m="1" x="3873"/>
        <item m="1" x="4868"/>
        <item m="1" x="5264"/>
        <item m="1" x="4081"/>
        <item m="1" x="6717"/>
        <item m="1" x="2234"/>
        <item m="1" x="3747"/>
        <item m="1" x="6129"/>
        <item m="1" x="6130"/>
        <item m="1" x="1851"/>
        <item m="1" x="1852"/>
        <item m="1" x="5454"/>
        <item m="1" x="679"/>
        <item m="1" x="4009"/>
        <item m="1" x="2667"/>
        <item m="1" x="2160"/>
        <item m="1" x="5823"/>
        <item m="1" x="2827"/>
        <item m="1" x="520"/>
        <item m="1" x="165"/>
        <item m="1" x="5144"/>
        <item m="1" x="5145"/>
        <item m="1" x="6168"/>
        <item m="1" x="1117"/>
        <item m="1" x="1773"/>
        <item m="1" x="1774"/>
        <item m="1" x="6661"/>
        <item m="1" x="2543"/>
        <item m="1" x="5755"/>
        <item m="1" x="6662"/>
        <item m="1" x="642"/>
        <item m="1" x="3381"/>
        <item m="1" x="3121"/>
        <item m="1" x="1832"/>
        <item m="1" x="2212"/>
        <item m="1" x="6102"/>
        <item m="1" x="2399"/>
        <item m="1" x="1762"/>
        <item m="1" x="187"/>
        <item m="1" x="3484"/>
        <item m="1" x="5868"/>
        <item m="1" x="4415"/>
        <item m="1" x="1222"/>
        <item m="1" x="3071"/>
        <item m="1" x="7270"/>
        <item m="1" x="7754"/>
        <item m="1" x="3327"/>
        <item m="1" x="5620"/>
        <item m="1" x="5727"/>
        <item m="1" x="482"/>
        <item m="1" x="1775"/>
        <item m="1" x="6146"/>
        <item m="1" x="6111"/>
        <item m="1" x="2078"/>
        <item m="1" x="262"/>
        <item m="1" x="6252"/>
        <item m="1" x="3472"/>
        <item m="1" x="3473"/>
        <item m="1" x="5455"/>
        <item m="1" x="2427"/>
        <item m="1" x="2264"/>
        <item m="1" x="387"/>
        <item m="1" x="3751"/>
        <item m="1" x="1307"/>
        <item m="1" x="5546"/>
        <item m="1" x="4955"/>
        <item m="1" x="6569"/>
        <item m="1" x="638"/>
        <item m="1" x="4998"/>
        <item m="1" x="6700"/>
        <item m="1" x="488"/>
        <item m="1" x="5509"/>
        <item m="1" x="2661"/>
        <item m="1" x="5139"/>
        <item m="1" x="3383"/>
        <item m="1" x="4417"/>
        <item m="1" x="3234"/>
        <item m="1" x="2696"/>
        <item m="1" x="6689"/>
        <item m="1" x="6854"/>
        <item m="1" x="2714"/>
        <item m="1" x="191"/>
        <item m="1" x="5156"/>
        <item m="1" x="154"/>
        <item m="1" x="7742"/>
        <item m="1" x="3123"/>
        <item m="1" x="2344"/>
        <item m="1" x="3029"/>
        <item m="1" x="1406"/>
        <item m="1" x="6591"/>
        <item m="1" x="6116"/>
        <item m="1" x="4403"/>
        <item m="1" x="5643"/>
        <item m="1" x="2045"/>
        <item m="1" x="6406"/>
        <item m="1" x="974"/>
        <item m="1" x="4663"/>
        <item m="1" x="3777"/>
        <item m="1" x="5012"/>
        <item m="1" x="6794"/>
        <item m="1" x="4404"/>
        <item m="1" x="5644"/>
        <item m="1" x="5013"/>
        <item m="1" x="4347"/>
        <item m="1" x="275"/>
        <item m="1" x="2983"/>
        <item m="1" x="3146"/>
        <item m="1" x="313"/>
        <item m="1" x="5278"/>
        <item m="1" x="2794"/>
        <item m="1" x="3450"/>
        <item m="1" x="6407"/>
        <item m="1" x="1034"/>
        <item m="1" x="5726"/>
        <item m="1" x="5633"/>
        <item m="1" x="4664"/>
        <item m="1" x="5714"/>
        <item m="1" x="6319"/>
        <item m="1" x="2750"/>
        <item m="1" x="558"/>
        <item m="1" x="484"/>
        <item m="1" x="4405"/>
        <item m="1" x="4502"/>
        <item m="1" x="2175"/>
        <item m="1" x="734"/>
        <item m="1" x="1039"/>
        <item m="1" x="3422"/>
        <item m="1" x="1213"/>
        <item m="1" x="7069"/>
        <item m="1" x="5111"/>
        <item m="1" x="7266"/>
        <item m="1" x="2328"/>
        <item m="1" x="4711"/>
        <item m="1" x="317"/>
        <item m="1" x="726"/>
        <item m="1" x="1414"/>
        <item m="1" x="6063"/>
        <item m="1" x="1895"/>
        <item m="1" x="4566"/>
        <item m="1" x="78"/>
        <item m="1" x="1162"/>
        <item m="1" x="5091"/>
        <item m="1" x="5334"/>
        <item m="1" x="2469"/>
        <item m="1" x="6430"/>
        <item m="1" x="3870"/>
        <item m="1" x="4439"/>
        <item m="1" x="6248"/>
        <item m="1" x="7055"/>
        <item m="1" x="5804"/>
        <item m="1" x="5092"/>
        <item m="1" x="2470"/>
        <item m="1" x="121"/>
        <item m="1" x="888"/>
        <item m="1" x="2686"/>
        <item m="1" x="70"/>
        <item m="1" x="1087"/>
        <item m="1" x="1542"/>
        <item m="1" x="2715"/>
        <item m="1" x="775"/>
        <item m="1" x="3294"/>
        <item m="1" x="765"/>
        <item m="1" x="3463"/>
        <item m="1" x="4277"/>
        <item m="1" x="2513"/>
        <item m="1" x="3602"/>
        <item m="1" x="3525"/>
        <item m="1" x="5694"/>
        <item m="1" x="77"/>
        <item m="1" x="50"/>
        <item m="1" x="6552"/>
        <item m="1" x="1075"/>
        <item m="1" x="5575"/>
        <item m="1" x="3380"/>
        <item m="1" x="1444"/>
        <item m="1" x="3871"/>
        <item m="1" x="79"/>
        <item m="1" x="3872"/>
        <item m="1" x="5655"/>
        <item m="1" x="3440"/>
        <item m="1" x="2613"/>
        <item m="1" x="1580"/>
        <item m="1" x="4220"/>
        <item m="1" x="2318"/>
        <item m="1" x="2625"/>
        <item m="1" x="4109"/>
        <item m="1" x="1163"/>
        <item m="1" x="2758"/>
        <item m="1" x="4313"/>
        <item m="1" x="4063"/>
        <item m="1" x="1111"/>
        <item m="1" x="68"/>
        <item m="1" x="6481"/>
        <item m="1" x="5673"/>
        <item m="1" x="4722"/>
        <item m="1" x="2310"/>
        <item m="1" x="31"/>
        <item m="1" x="3778"/>
        <item m="1" x="4062"/>
        <item m="1" x="5562"/>
        <item m="1" x="7240"/>
        <item m="1" x="2751"/>
        <item m="1" x="3837"/>
        <item m="1" x="4541"/>
        <item m="1" x="6688"/>
        <item m="1" x="6389"/>
        <item m="1" x="7843"/>
        <item m="1" x="3192"/>
        <item m="1" x="305"/>
        <item m="1" x="1894"/>
        <item m="1" x="4131"/>
        <item m="1" x="4896"/>
        <item m="1" x="2560"/>
        <item m="1" x="3396"/>
        <item m="1" x="1764"/>
        <item m="1" x="3460"/>
        <item m="1" x="3183"/>
        <item m="1" x="5759"/>
        <item m="1" x="4432"/>
        <item m="1" x="1480"/>
        <item m="1" x="6262"/>
        <item m="1" x="5074"/>
        <item m="1" x="4579"/>
        <item m="1" x="230"/>
        <item m="1" x="2754"/>
        <item m="1" x="1339"/>
        <item m="1" x="4897"/>
        <item m="1" x="5978"/>
        <item m="1" x="6530"/>
        <item m="1" x="2688"/>
        <item m="1" x="1318"/>
        <item m="1" x="6614"/>
        <item m="1" x="6539"/>
        <item m="1" x="3446"/>
        <item m="1" x="210"/>
        <item m="1" x="923"/>
        <item m="1" x="4281"/>
        <item m="1" x="6452"/>
        <item m="1" x="5386"/>
        <item m="1" x="416"/>
        <item m="1" x="4696"/>
        <item m="1" x="283"/>
        <item m="1" x="3754"/>
        <item m="1" x="5799"/>
        <item m="1" x="512"/>
        <item m="1" x="1550"/>
        <item m="1" x="993"/>
        <item m="1" x="66"/>
        <item m="1" x="7357"/>
        <item m="1" x="59"/>
        <item m="1" x="3879"/>
        <item m="1" x="188"/>
        <item m="1" x="6647"/>
        <item m="1" x="4712"/>
        <item m="1" x="1235"/>
        <item m="1" x="2271"/>
        <item m="1" x="1491"/>
        <item m="1" x="6217"/>
        <item m="1" x="4485"/>
        <item m="1" x="1451"/>
        <item m="1" x="1611"/>
        <item m="1" x="4756"/>
        <item m="1" x="2517"/>
        <item m="1" x="3023"/>
        <item m="1" x="931"/>
        <item m="1" x="4755"/>
        <item m="1" x="586"/>
        <item m="1" x="5865"/>
        <item m="1" x="1097"/>
        <item m="1" x="102"/>
        <item m="1" x="2576"/>
        <item m="1" x="7376"/>
        <item m="1" x="4620"/>
        <item m="1" x="1830"/>
        <item m="1" x="5243"/>
        <item m="1" x="6324"/>
        <item m="1" x="24"/>
        <item m="1" x="4669"/>
        <item m="1" x="316"/>
        <item m="1" x="2701"/>
        <item m="1" x="1708"/>
        <item m="1" x="5599"/>
        <item m="1" x="1064"/>
        <item m="1" x="4078"/>
        <item m="1" x="649"/>
        <item m="1" x="588"/>
        <item m="1" x="2702"/>
        <item m="1" x="1518"/>
        <item m="1" x="3571"/>
        <item m="1" x="5600"/>
        <item m="1" x="6524"/>
        <item m="1" x="589"/>
        <item m="1" x="746"/>
        <item m="1" x="2528"/>
        <item m="1" x="4335"/>
        <item m="1" x="5855"/>
        <item m="1" x="997"/>
        <item m="1" x="3892"/>
        <item m="1" x="3390"/>
        <item m="1" x="379"/>
        <item m="1" x="4079"/>
        <item m="1" x="4775"/>
        <item m="1" x="6013"/>
        <item m="1" x="3605"/>
        <item m="1" x="3606"/>
        <item m="1" x="5245"/>
        <item m="1" x="5912"/>
        <item m="1" x="3357"/>
        <item m="1" x="4666"/>
        <item m="1" x="4942"/>
        <item m="1" x="4316"/>
        <item m="1" x="5378"/>
        <item m="1" x="4452"/>
        <item m="1" x="2858"/>
        <item m="1" x="2443"/>
        <item m="1" x="3705"/>
        <item m="1" x="5838"/>
        <item m="1" x="4291"/>
        <item m="1" x="6536"/>
        <item m="1" x="2624"/>
        <item m="1" x="124"/>
        <item m="1" x="6100"/>
        <item m="1" x="6630"/>
        <item m="1" x="1350"/>
        <item m="1" x="3147"/>
        <item m="1" x="2335"/>
        <item m="1" x="3724"/>
        <item m="1" x="6656"/>
        <item m="1" x="3694"/>
        <item m="1" x="6014"/>
        <item m="1" x="3249"/>
        <item m="1" x="2562"/>
        <item m="1" x="6284"/>
        <item m="1" x="4561"/>
        <item m="1" x="3206"/>
        <item m="1" x="6561"/>
        <item m="1" x="6134"/>
        <item m="1" x="5977"/>
        <item m="1" x="6480"/>
        <item m="1" x="4624"/>
        <item m="1" x="1582"/>
        <item m="1" x="205"/>
        <item m="1" x="4471"/>
        <item m="1" x="5192"/>
        <item m="1" x="6571"/>
        <item m="1" x="5438"/>
        <item m="1" x="5520"/>
        <item m="1" x="1015"/>
        <item m="1" x="4538"/>
        <item m="1" x="6752"/>
        <item m="1" x="5383"/>
        <item m="1" x="3293"/>
        <item m="1" x="1484"/>
        <item m="1" x="2479"/>
        <item m="1" x="355"/>
        <item m="1" x="6340"/>
        <item m="1" x="5857"/>
        <item m="1" x="3812"/>
        <item m="1" x="6534"/>
        <item m="1" x="829"/>
        <item m="1" x="2121"/>
        <item m="1" x="5932"/>
        <item m="1" x="4962"/>
        <item m="1" x="2990"/>
        <item m="1" x="2199"/>
        <item m="1" x="951"/>
        <item m="1" x="4932"/>
        <item m="1" x="3011"/>
        <item m="1" x="3242"/>
        <item m="1" x="414"/>
        <item m="1" x="3782"/>
        <item m="1" x="2692"/>
        <item m="1" x="1475"/>
        <item m="1" x="4498"/>
        <item m="1" x="1281"/>
        <item m="1" x="3060"/>
        <item m="1" x="5451"/>
        <item m="1" x="1768"/>
        <item m="1" x="5000"/>
        <item m="1" x="5574"/>
        <item m="1" x="2530"/>
        <item m="1" x="4822"/>
        <item m="1" x="1377"/>
        <item m="1" x="1464"/>
        <item m="1" x="403"/>
        <item m="1" x="4565"/>
        <item m="1" x="707"/>
        <item m="1" x="881"/>
        <item m="1" x="2054"/>
        <item m="1" x="2512"/>
        <item m="1" x="955"/>
        <item m="1" x="5089"/>
        <item m="1" x="6437"/>
        <item m="1" x="4861"/>
        <item m="1" x="1453"/>
        <item m="1" x="1343"/>
        <item m="1" x="5090"/>
        <item m="1" x="372"/>
        <item m="1" x="6101"/>
        <item m="1" x="5246"/>
        <item m="1" x="6471"/>
        <item m="1" x="696"/>
        <item m="1" x="3487"/>
        <item m="1" x="5316"/>
        <item m="1" x="3901"/>
        <item m="1" x="877"/>
        <item m="1" x="5226"/>
        <item m="1" x="460"/>
        <item m="1" x="443"/>
        <item m="1" x="2244"/>
        <item m="1" x="6330"/>
        <item m="1" x="5450"/>
        <item m="1" x="6551"/>
        <item m="1" x="6053"/>
        <item m="1" x="844"/>
        <item m="1" x="212"/>
        <item m="1" x="3859"/>
        <item m="1" x="5257"/>
        <item m="1" x="6099"/>
        <item m="1" x="3902"/>
        <item m="1" x="3441"/>
        <item m="1" x="3582"/>
        <item m="1" x="4159"/>
        <item m="1" x="5479"/>
        <item m="1" x="6578"/>
        <item m="1" x="1217"/>
        <item m="1" x="617"/>
        <item m="1" x="3284"/>
        <item m="1" x="2390"/>
        <item m="1" x="6079"/>
        <item m="1" x="6772"/>
        <item m="1" x="4173"/>
        <item m="1" x="1385"/>
        <item m="1" x="3567"/>
        <item m="1" x="5981"/>
        <item m="1" x="5227"/>
        <item m="1" x="4362"/>
        <item m="1" x="5054"/>
        <item m="1" x="1938"/>
        <item m="1" x="805"/>
        <item m="1" x="4236"/>
        <item m="1" x="3961"/>
        <item m="1" x="833"/>
        <item m="1" x="5283"/>
        <item m="1" x="2412"/>
        <item m="1" x="5870"/>
        <item m="1" x="2320"/>
        <item m="1" x="2584"/>
        <item m="1" x="5858"/>
        <item m="1" x="1841"/>
        <item m="1" x="2622"/>
        <item m="1" x="1127"/>
        <item m="1" x="3203"/>
        <item m="1" x="790"/>
        <item m="1" x="2820"/>
        <item m="1" x="5709"/>
        <item m="1" x="5920"/>
        <item m="1" x="1287"/>
        <item m="1" x="5129"/>
        <item m="1" x="1803"/>
        <item m="1" x="3982"/>
        <item m="1" x="4122"/>
        <item m="1" x="3649"/>
        <item m="1" x="3921"/>
        <item m="1" x="2097"/>
        <item m="1" x="4169"/>
        <item m="1" x="6154"/>
        <item m="1" x="3771"/>
        <item m="1" x="1026"/>
        <item m="1" x="6103"/>
        <item m="1" x="415"/>
        <item m="1" x="1842"/>
        <item m="1" x="3204"/>
        <item m="1" x="5055"/>
        <item m="1" x="1939"/>
        <item m="1" x="806"/>
        <item m="1" x="3962"/>
        <item m="1" x="834"/>
        <item m="1" x="5284"/>
        <item m="1" x="875"/>
        <item m="1" x="1697"/>
        <item m="1" x="5871"/>
        <item m="1" x="2301"/>
        <item m="1" x="3885"/>
        <item m="1" x="2321"/>
        <item m="1" x="4511"/>
        <item m="1" x="2585"/>
        <item m="1" x="106"/>
        <item m="1" x="4898"/>
        <item m="1" x="5859"/>
        <item m="1" x="2623"/>
        <item m="1" x="6265"/>
        <item m="1" x="2140"/>
        <item m="1" x="2337"/>
        <item m="1" x="3238"/>
        <item m="1" x="152"/>
        <item m="1" x="4862"/>
        <item m="1" x="1338"/>
        <item m="1" x="5282"/>
        <item m="1" x="263"/>
        <item m="1" x="5162"/>
        <item m="1" x="773"/>
        <item m="1" x="2002"/>
        <item m="1" x="76"/>
        <item m="1" x="6743"/>
        <item m="1" x="2812"/>
        <item m="1" x="2765"/>
        <item m="1" x="826"/>
        <item m="1" x="3936"/>
        <item m="1" x="3896"/>
        <item m="1" x="6003"/>
        <item m="1" x="731"/>
        <item m="1" x="5151"/>
        <item m="1" x="5710"/>
        <item m="1" x="4864"/>
        <item m="1" x="4132"/>
        <item m="1" x="4194"/>
        <item m="1" x="3078"/>
        <item m="1" x="6359"/>
        <item m="1" x="6299"/>
        <item m="1" x="3526"/>
        <item m="1" x="2291"/>
        <item m="1" x="2928"/>
        <item m="1" x="4726"/>
        <item m="1" x="4539"/>
        <item m="1" x="3079"/>
        <item m="1" x="6360"/>
        <item m="1" x="5016"/>
        <item m="1" x="4195"/>
        <item m="1" x="377"/>
        <item m="1" x="2929"/>
        <item m="1" x="6731"/>
        <item m="1" x="776"/>
        <item m="1" x="1161"/>
        <item m="1" x="1794"/>
        <item m="1" x="5584"/>
        <item m="1" x="4990"/>
        <item m="1" x="3104"/>
        <item m="1" x="1986"/>
        <item m="1" x="4655"/>
        <item m="1" x="4162"/>
        <item m="1" x="3652"/>
        <item m="1" x="1556"/>
        <item m="1" x="557"/>
        <item m="1" x="3662"/>
        <item m="1" x="902"/>
        <item m="1" x="878"/>
        <item m="1" x="2253"/>
        <item m="1" x="4939"/>
        <item m="1" x="6046"/>
        <item m="1" x="3671"/>
        <item m="1" x="4202"/>
        <item m="1" x="1716"/>
        <item m="1" x="2357"/>
        <item m="1" x="2204"/>
        <item m="1" x="1191"/>
        <item m="1" x="4196"/>
        <item m="1" x="682"/>
        <item m="1" x="378"/>
        <item m="1" x="2930"/>
        <item m="1" x="4769"/>
        <item m="1" x="2122"/>
        <item m="1" x="3453"/>
        <item m="1" x="3551"/>
        <item m="1" x="6331"/>
        <item m="1" x="3125"/>
        <item m="1" x="5918"/>
        <item m="1" x="1622"/>
        <item m="1" x="3746"/>
        <item m="1" x="3515"/>
        <item m="1" x="5165"/>
        <item m="1" x="2853"/>
        <item m="1" x="4448"/>
        <item m="1" x="4799"/>
        <item m="1" x="2884"/>
        <item m="1" x="1302"/>
        <item m="1" x="2447"/>
        <item m="1" x="4457"/>
        <item m="1" x="581"/>
        <item m="1" x="4685"/>
        <item m="1" x="6177"/>
        <item m="1" x="4458"/>
        <item m="1" x="3663"/>
        <item m="1" x="3752"/>
        <item m="1" x="3987"/>
        <item m="1" x="4646"/>
        <item m="1" x="3225"/>
        <item m="1" x="4622"/>
        <item m="1" x="3306"/>
        <item m="1" x="2201"/>
        <item m="1" x="2704"/>
        <item m="1" x="3168"/>
        <item m="1" x="6978"/>
        <item m="1" x="3762"/>
        <item m="1" x="4176"/>
        <item m="1" x="950"/>
        <item m="1" x="975"/>
        <item m="1" x="5432"/>
        <item m="1" x="5185"/>
        <item m="1" x="3317"/>
        <item m="1" x="1527"/>
        <item m="1" x="3625"/>
        <item m="1" x="4340"/>
        <item m="1" x="5167"/>
        <item m="1" x="2648"/>
        <item m="1" x="402"/>
        <item m="1" x="6455"/>
        <item m="1" x="2926"/>
        <item m="1" x="6632"/>
        <item m="1" x="3708"/>
        <item m="1" x="4707"/>
        <item m="1" x="667"/>
        <item m="1" x="4653"/>
        <item m="1" x="86"/>
        <item m="1" x="7708"/>
        <item m="1" x="6451"/>
        <item m="1" x="7443"/>
        <item m="1" x="7774"/>
        <item m="1" x="1588"/>
        <item m="1" x="7065"/>
        <item m="1" x="2439"/>
        <item m="1" x="4701"/>
        <item m="1" x="6943"/>
        <item m="1" x="5501"/>
        <item m="1" x="7354"/>
        <item m="1" x="3416"/>
        <item m="1" x="7922"/>
        <item m="1" x="3237"/>
        <item m="1" x="4130"/>
        <item m="1" x="751"/>
        <item m="1" x="5374"/>
        <item m="1" x="3360"/>
        <item m="1" x="2645"/>
        <item m="1" x="5004"/>
        <item m="1" x="4706"/>
        <item m="1" x="1875"/>
        <item m="1" x="6608"/>
        <item m="1" x="2516"/>
        <item m="1" x="2799"/>
        <item m="1" x="7202"/>
        <item m="1" x="3722"/>
        <item m="1" x="4145"/>
        <item m="1" x="1016"/>
        <item m="1" x="6753"/>
        <item m="1" x="3134"/>
        <item m="1" x="5403"/>
        <item m="1" x="1197"/>
        <item m="1" x="2055"/>
        <item m="1" x="4734"/>
        <item m="1" x="1898"/>
        <item m="1" x="6356"/>
        <item m="1" x="1534"/>
        <item m="1" x="4781"/>
        <item m="1" x="473"/>
        <item m="1" x="7794"/>
        <item m="1" x="3954"/>
        <item m="1" x="5387"/>
        <item m="1" x="843"/>
        <item m="1" x="3189"/>
        <item m="1" x="3149"/>
        <item m="1" x="5476"/>
        <item m="1" x="4152"/>
        <item m="1" x="3120"/>
        <item m="1" x="7977"/>
        <item m="1" x="1795"/>
        <item m="1" x="2885"/>
        <item m="1" x="1376"/>
        <item m="1" x="4911"/>
        <item m="1" x="6696"/>
        <item m="1" x="7086"/>
        <item m="1" x="6891"/>
        <item m="1" x="2048"/>
        <item m="1" x="6906"/>
        <item m="1" x="6836"/>
        <item m="1" x="2064"/>
        <item m="1" x="6922"/>
        <item m="1" x="2457"/>
        <item m="1" x="7684"/>
        <item m="1" x="3105"/>
        <item m="1" x="7991"/>
        <item m="1" x="1557"/>
        <item m="1" x="7638"/>
        <item m="1" x="6384"/>
        <item m="1" x="1246"/>
        <item m="1" x="2374"/>
        <item m="1" x="6744"/>
        <item m="1" x="2813"/>
        <item m="1" x="3215"/>
        <item m="1" x="3908"/>
        <item m="1" x="4039"/>
        <item m="1" x="3442"/>
        <item m="1" x="4160"/>
        <item m="1" x="7370"/>
        <item m="1" x="6199"/>
        <item m="1" x="6080"/>
        <item m="1" x="3568"/>
        <item m="1" x="6493"/>
        <item m="1" x="2766"/>
        <item m="1" x="5152"/>
        <item m="1" x="7784"/>
        <item m="1" x="5199"/>
        <item m="1" x="2407"/>
        <item m="1" x="7388"/>
        <item m="1" x="7332"/>
        <item m="1" x="7576"/>
        <item m="1" x="503"/>
        <item m="1" x="6541"/>
        <item m="1" x="3801"/>
        <item m="1" x="7296"/>
        <item m="1" x="1818"/>
        <item m="1" x="2174"/>
        <item m="1" x="3162"/>
        <item m="1" x="2219"/>
        <item m="1" x="1836"/>
        <item m="1" x="4741"/>
        <item m="1" x="7617"/>
        <item m="1" x="1285"/>
        <item m="1" x="7212"/>
        <item m="1" x="4941"/>
        <item m="1" x="3721"/>
        <item m="1" x="7096"/>
        <item m="1" x="5258"/>
        <item m="1" x="6398"/>
        <item m="1" x="7101"/>
        <item m="1" x="5974"/>
        <item m="1" x="7768"/>
        <item m="1" x="7377"/>
        <item m="1" x="4048"/>
        <item m="1" x="7760"/>
        <item m="1" x="4183"/>
        <item m="1" x="7767"/>
        <item m="1" x="7146"/>
        <item m="1" x="3915"/>
        <item m="1" x="2251"/>
        <item m="1" x="5310"/>
        <item m="1" x="7068"/>
        <item m="1" x="6341"/>
        <item m="1" x="3048"/>
        <item m="1" x="7988"/>
        <item m="1" x="970"/>
        <item m="1" x="21"/>
        <item m="1" x="6292"/>
        <item m="1" x="7990"/>
        <item m="1" x="7298"/>
        <item m="1" x="7645"/>
        <item m="1" x="1660"/>
        <item m="1" x="2414"/>
        <item m="1" x="3558"/>
        <item m="1" x="3951"/>
        <item m="1" x="2905"/>
        <item m="1" x="2520"/>
        <item m="1" x="4698"/>
        <item m="1" x="5357"/>
        <item m="1" x="292"/>
        <item m="1" x="6934"/>
        <item m="1" x="1363"/>
        <item m="1" x="478"/>
        <item m="1" x="894"/>
        <item m="1" x="5414"/>
        <item m="1" x="513"/>
        <item m="1" x="7070"/>
        <item m="1" x="4323"/>
        <item m="1" x="3076"/>
        <item m="1" x="6621"/>
        <item m="1" x="4217"/>
        <item m="1" x="4562"/>
        <item m="1" x="514"/>
        <item m="1" x="7424"/>
        <item m="1" x="7897"/>
        <item m="1" x="7182"/>
        <item m="1" x="7709"/>
        <item m="1" x="4106"/>
        <item m="1" x="1084"/>
        <item m="1" x="3102"/>
        <item m="1" x="874"/>
        <item m="1" x="274"/>
        <item m="1" x="4702"/>
        <item m="1" x="3958"/>
        <item m="1" x="7531"/>
        <item m="1" x="6348"/>
        <item m="1" x="4125"/>
        <item m="1" x="7550"/>
        <item m="1" x="3349"/>
        <item m="1" x="1705"/>
        <item m="1" x="7467"/>
        <item m="1" x="4749"/>
        <item m="1" x="5319"/>
        <item m="1" x="2198"/>
        <item m="1" x="6704"/>
        <item m="1" x="6769"/>
        <item m="1" x="5713"/>
        <item m="1" x="5443"/>
        <item m="1" x="5836"/>
        <item m="1" x="602"/>
        <item m="1" x="3325"/>
        <item m="1" x="6121"/>
        <item m="1" x="49"/>
        <item m="1" x="7983"/>
        <item m="1" x="1355"/>
        <item m="1" x="3464"/>
        <item m="1" x="5050"/>
        <item m="1" x="2574"/>
        <item m="1" x="4542"/>
        <item m="1" x="5884"/>
        <item m="1" x="740"/>
        <item m="1" x="3692"/>
        <item m="1" x="3895"/>
        <item m="1" x="153"/>
        <item m="1" x="5244"/>
        <item m="1" x="109"/>
        <item m="1" x="3709"/>
        <item m="1" x="3361"/>
        <item m="1" x="1591"/>
        <item m="1" x="6640"/>
        <item m="1" x="7262"/>
        <item m="1" x="1498"/>
        <item m="1" x="46"/>
        <item m="1" x="5239"/>
        <item m="1" x="5938"/>
        <item m="1" x="6344"/>
        <item m="1" x="4996"/>
        <item m="1" x="6603"/>
        <item m="1" x="5481"/>
        <item m="1" x="2642"/>
        <item m="1" x="5893"/>
        <item m="1" x="7858"/>
        <item m="1" x="3328"/>
        <item m="1" x="5035"/>
        <item m="1" x="6573"/>
        <item m="1" x="1861"/>
        <item m="1" x="4953"/>
        <item m="1" x="6747"/>
        <item m="1" x="717"/>
        <item m="1" x="2994"/>
        <item m="1" x="2711"/>
        <item m="1" x="685"/>
        <item m="1" x="1076"/>
        <item m="1" x="4503"/>
        <item m="1" x="1603"/>
        <item m="1" x="4467"/>
        <item m="1" x="6497"/>
        <item m="1" x="4608"/>
        <item m="1" x="6204"/>
        <item m="1" x="1680"/>
        <item m="1" x="4242"/>
        <item m="1" x="209"/>
        <item m="1" x="309"/>
        <item m="1" x="3516"/>
        <item m="1" x="1342"/>
        <item m="1" x="4969"/>
        <item m="1" x="3584"/>
        <item m="1" x="3272"/>
        <item m="1" x="2956"/>
        <item m="1" x="5270"/>
        <item m="1" x="3628"/>
        <item m="1" x="2918"/>
        <item m="1" x="3235"/>
        <item m="1" x="5146"/>
        <item m="1" x="5563"/>
        <item m="1" x="4449"/>
        <item m="1" x="1321"/>
        <item m="1" x="216"/>
        <item m="1" x="2451"/>
        <item m="1" x="648"/>
        <item m="1" x="5608"/>
        <item m="1" x="976"/>
        <item m="1" x="4032"/>
        <item m="1" x="4629"/>
        <item m="1" x="5790"/>
        <item m="1" x="5008"/>
        <item m="1" x="6555"/>
        <item m="1" x="2721"/>
        <item m="1" x="2872"/>
        <item m="1" x="6280"/>
        <item m="1" x="406"/>
        <item m="1" x="3911"/>
        <item m="1" x="1135"/>
        <item m="1" x="4315"/>
        <item m="1" x="3976"/>
        <item m="1" x="6170"/>
        <item m="1" x="5770"/>
        <item m="1" x="3819"/>
        <item m="1" x="4887"/>
        <item m="1" x="1765"/>
        <item m="1" x="6191"/>
        <item m="1" x="631"/>
        <item m="1" x="5112"/>
        <item m="1" x="3231"/>
        <item m="1" x="2216"/>
        <item m="1" x="4843"/>
        <item m="1" x="4933"/>
        <item m="1" x="3214"/>
        <item m="1" x="2182"/>
        <item m="1" x="4483"/>
        <item m="1" x="2706"/>
        <item m="1" x="984"/>
        <item m="1" x="1962"/>
        <item m="1" x="2514"/>
        <item m="1" x="2871"/>
        <item m="1" x="1933"/>
        <item m="1" x="5215"/>
        <item m="1" x="779"/>
        <item m="1" x="2245"/>
        <item m="1" x="4025"/>
        <item m="1" x="917"/>
        <item m="1" x="6557"/>
        <item m="1" x="5305"/>
        <item m="1" x="6305"/>
        <item m="1" x="6590"/>
        <item m="1" x="2833"/>
        <item m="1" x="6180"/>
        <item m="1" x="3302"/>
        <item m="1" x="6390"/>
        <item m="1" x="2220"/>
        <item m="1" x="5303"/>
        <item m="1" x="6598"/>
        <item m="1" x="3520"/>
        <item m="1" x="1295"/>
        <item m="1" x="3176"/>
        <item m="1" x="4778"/>
        <item m="1" x="1647"/>
        <item m="1" x="2538"/>
        <item m="1" x="5738"/>
        <item m="1" x="468"/>
        <item m="1" x="3196"/>
        <item m="1" x="1210"/>
        <item m="1" x="6139"/>
        <item m="1" x="245"/>
        <item m="1" x="5663"/>
        <item m="1" x="6888"/>
        <item m="1" x="5486"/>
        <item m="1" x="1782"/>
        <item m="1" x="2510"/>
        <item m="1" x="4254"/>
        <item m="1" x="7720"/>
        <item m="1" x="461"/>
        <item m="1" x="4200"/>
        <item m="1" x="3957"/>
        <item m="1" x="7324"/>
        <item m="1" x="6009"/>
        <item m="1" x="7139"/>
        <item m="1" x="7315"/>
        <item m="1" x="5355"/>
        <item m="1" x="2142"/>
        <item m="1" x="1140"/>
        <item m="1" x="6609"/>
        <item m="1" x="6870"/>
        <item m="1" x="2664"/>
        <item m="1" x="6436"/>
        <item m="1" x="639"/>
        <item m="1" x="7781"/>
        <item m="1" x="7831"/>
        <item m="1" x="2541"/>
        <item m="1" x="3253"/>
        <item m="1" x="5647"/>
        <item m="1" x="55"/>
        <item m="1" x="107"/>
        <item m="1" x="5384"/>
        <item m="1" x="6075"/>
        <item m="1" x="3311"/>
        <item m="1" x="7499"/>
        <item m="1" x="3725"/>
        <item m="1" x="3055"/>
        <item m="1" x="4708"/>
        <item m="1" x="7176"/>
        <item m="1" x="7241"/>
        <item m="1" x="6657"/>
        <item m="1" x="4794"/>
        <item m="1" x="2432"/>
        <item m="1" x="458"/>
        <item m="1" x="5344"/>
        <item m="1" x="3077"/>
        <item m="1" x="789"/>
        <item m="1" x="7488"/>
        <item m="1" x="5928"/>
        <item m="1" x="2151"/>
        <item m="1" x="2660"/>
        <item m="1" x="67"/>
        <item m="1" x="3207"/>
        <item m="1" x="4661"/>
        <item m="1" x="758"/>
        <item m="1" x="7267"/>
        <item m="1" x="2381"/>
        <item m="1" x="4411"/>
        <item m="1" x="2476"/>
        <item m="1" x="3548"/>
        <item m="1" x="5101"/>
        <item m="1" x="7440"/>
        <item m="1" x="4237"/>
        <item m="1" x="57"/>
        <item m="1" x="7705"/>
        <item m="1" x="7757"/>
        <item m="1" x="2961"/>
        <item m="1" x="2694"/>
        <item m="1" x="6931"/>
        <item m="1" x="7769"/>
        <item m="1" x="7628"/>
        <item m="1" x="58"/>
        <item m="1" x="7366"/>
        <item m="1" x="6485"/>
        <item m="1" x="1511"/>
        <item m="1" x="7501"/>
        <item m="1" x="6285"/>
        <item m="1" x="6994"/>
        <item m="1" x="373"/>
        <item m="1" x="3701"/>
        <item m="1" x="2693"/>
        <item m="1" x="7257"/>
        <item m="1" x="1296"/>
        <item m="1" x="5579"/>
        <item m="1" x="426"/>
        <item m="1" x="1240"/>
        <item m="1" x="7888"/>
        <item m="1" x="7646"/>
        <item m="1" x="879"/>
        <item m="1" x="3140"/>
        <item m="1" x="6853"/>
        <item m="1" x="3486"/>
        <item m="1" x="6995"/>
        <item m="1" x="5952"/>
        <item m="1" x="4668"/>
        <item m="1" x="7145"/>
        <item m="1" x="5099"/>
        <item m="1" x="6921"/>
        <item m="1" x="7611"/>
        <item m="1" x="7694"/>
        <item m="1" x="2269"/>
        <item m="1" x="1156"/>
        <item m="1" x="4250"/>
        <item m="1" x="6655"/>
        <item m="1" x="6317"/>
        <item m="1" x="7453"/>
        <item m="1" x="1178"/>
        <item m="1" x="6318"/>
        <item m="1" x="3504"/>
        <item m="1" x="318"/>
        <item m="1" x="3583"/>
        <item m="1" x="6579"/>
        <item m="1" x="3686"/>
        <item m="1" x="492"/>
        <item m="1" x="4748"/>
        <item m="1" x="3285"/>
        <item m="1" x="2076"/>
        <item m="1" x="2252"/>
        <item m="1" x="3611"/>
        <item m="1" x="973"/>
        <item m="1" x="4305"/>
        <item m="1" x="7872"/>
        <item m="1" x="6708"/>
        <item m="1" x="6427"/>
        <item m="1" x="535"/>
        <item m="1" x="6855"/>
        <item m="1" x="6658"/>
        <item m="1" x="7344"/>
        <item m="1" x="7809"/>
        <item m="1" x="3682"/>
        <item m="1" x="623"/>
        <item m="1" x="6311"/>
        <item m="1" x="5375"/>
        <item m="1" x="385"/>
        <item m="1" x="3342"/>
        <item m="1" x="5664"/>
        <item m="1" x="4656"/>
        <item m="1" x="2085"/>
        <item m="1" x="5785"/>
        <item m="1" x="2254"/>
        <item m="1" x="4940"/>
        <item m="1" x="6047"/>
        <item m="1" x="7618"/>
        <item m="1" x="949"/>
        <item m="1" x="4532"/>
        <item m="1" x="5461"/>
        <item m="1" x="1086"/>
        <item m="1" x="7017"/>
        <item m="1" x="7090"/>
        <item m="1" x="147"/>
        <item m="1" x="1529"/>
        <item m="1" x="4834"/>
        <item m="1" x="7866"/>
        <item m="1" x="1689"/>
        <item m="1" x="7688"/>
        <item m="1" x="2630"/>
        <item m="1" x="7551"/>
        <item m="1" x="6494"/>
        <item m="1" x="1899"/>
        <item m="1" x="2797"/>
        <item m="1" x="6986"/>
        <item m="1" x="819"/>
        <item m="1" x="7692"/>
        <item m="1" x="5658"/>
        <item m="1" x="2716"/>
        <item m="1" x="1431"/>
        <item m="1" x="7672"/>
        <item m="1" x="7119"/>
        <item m="1" x="4479"/>
        <item m="1" x="1098"/>
        <item m="1" x="1199"/>
        <item m="1" x="2599"/>
        <item m="1" x="6961"/>
        <item m="1" x="1226"/>
        <item m="1" x="6431"/>
        <item m="1" x="4041"/>
        <item m="1" x="3154"/>
        <item m="1" x="386"/>
        <item m="1" x="7482"/>
        <item m="1" x="7367"/>
        <item m="1" x="7057"/>
        <item m="1" x="2027"/>
        <item m="1" x="6670"/>
        <item m="1" x="7964"/>
        <item m="1" x="5564"/>
        <item m="1" x="4594"/>
        <item m="1" x="1952"/>
        <item m="1" x="2415"/>
        <item m="1" x="7668"/>
        <item m="1" x="2815"/>
        <item m="1" x="2767"/>
        <item m="1" x="7362"/>
        <item m="1" x="4783"/>
        <item m="1" x="3456"/>
        <item m="1" x="7853"/>
        <item m="1" x="856"/>
        <item m="1" x="2057"/>
        <item m="1" x="7878"/>
        <item m="1" x="4066"/>
        <item m="1" x="1386"/>
        <item m="1" x="7304"/>
        <item m="1" x="2435"/>
        <item m="1" x="5153"/>
        <item m="1" x="6010"/>
        <item m="1" x="2170"/>
        <item m="1" x="2348"/>
        <item m="1" x="1458"/>
        <item m="1" x="3650"/>
        <item m="1" x="6789"/>
        <item m="1" x="4328"/>
        <item m="1" x="4992"/>
        <item m="1" x="814"/>
        <item m="1" x="1445"/>
        <item m="1" x="6270"/>
        <item m="1" x="2521"/>
        <item m="1" x="7141"/>
        <item m="1" x="728"/>
        <item m="1" x="6916"/>
        <item m="1" x="7248"/>
        <item m="1" x="6893"/>
        <item m="1" x="4296"/>
        <item m="1" x="5711"/>
        <item m="1" x="5729"/>
        <item m="1" x="1254"/>
        <item m="1" x="7012"/>
        <item m="1" x="3937"/>
        <item m="1" x="6766"/>
        <item m="1" x="2544"/>
        <item m="1" x="4268"/>
        <item m="1" x="4673"/>
        <item m="1" x="1513"/>
        <item m="1" x="5819"/>
        <item m="1" x="968"/>
        <item m="1" x="7468"/>
        <item m="1" x="6163"/>
        <item m="1" x="412"/>
        <item m="1" x="1065"/>
        <item m="1" x="3432"/>
        <item m="1" x="1255"/>
        <item m="1" x="4716"/>
        <item m="1" x="3447"/>
        <item m="1" x="7006"/>
        <item m="1" x="6827"/>
        <item m="1" x="822"/>
        <item m="1" x="4188"/>
        <item m="1" x="4602"/>
        <item m="1" x="6490"/>
        <item m="1" x="3861"/>
        <item m="1" x="5025"/>
        <item m="1" x="7998"/>
        <item m="1" x="7785"/>
        <item m="1" x="3465"/>
        <item m="1" x="7685"/>
        <item m="1" x="363"/>
        <item m="1" x="5586"/>
        <item m="1" x="3672"/>
        <item m="1" x="4203"/>
        <item m="1" x="6336"/>
        <item m="1" x="4851"/>
        <item m="1" x="2358"/>
        <item m="1" x="3404"/>
        <item m="1" x="4787"/>
        <item m="1" x="1192"/>
        <item m="1" x="683"/>
        <item m="1" x="3875"/>
        <item m="1" x="4592"/>
        <item m="1" x="2087"/>
        <item m="1" x="4024"/>
        <item m="1" x="7490"/>
        <item m="1" x="7585"/>
        <item m="1" x="2680"/>
        <item m="1" x="7978"/>
        <item m="1" x="5793"/>
        <item m="1" x="13"/>
        <item m="1" x="2267"/>
        <item m="1" x="3517"/>
        <item m="1" x="4496"/>
        <item m="1" x="4091"/>
        <item m="1" x="405"/>
        <item m="1" x="2944"/>
        <item m="1" x="4060"/>
        <item m="1" x="6581"/>
        <item m="1" x="901"/>
        <item m="1" x="3031"/>
        <item m="1" x="4958"/>
        <item m="1" x="7018"/>
        <item m="1" x="7091"/>
        <item m="1" x="148"/>
        <item m="1" x="1530"/>
        <item m="1" x="4835"/>
        <item m="1" x="7867"/>
        <item m="1" x="1690"/>
        <item m="1" x="7689"/>
        <item m="1" x="2631"/>
        <item m="1" x="7552"/>
        <item m="1" x="1900"/>
        <item m="1" x="2798"/>
        <item m="1" x="6987"/>
        <item m="1" x="820"/>
        <item m="1" x="7693"/>
        <item m="1" x="5229"/>
        <item m="1" x="5659"/>
        <item m="1" x="5401"/>
        <item m="1" x="2717"/>
        <item m="1" x="1432"/>
        <item m="1" x="7673"/>
        <item m="1" x="7120"/>
        <item m="1" x="4480"/>
        <item m="1" x="1099"/>
        <item m="1" x="1200"/>
        <item m="1" x="2600"/>
        <item m="1" x="6962"/>
        <item m="1" x="1227"/>
        <item m="1" x="6432"/>
        <item m="1" x="4042"/>
        <item m="1" x="3155"/>
        <item m="1" x="7483"/>
        <item m="1" x="7368"/>
        <item m="1" x="7058"/>
        <item m="1" x="2028"/>
        <item m="1" x="6671"/>
        <item m="1" x="7965"/>
        <item m="1" x="5565"/>
        <item m="1" x="4595"/>
        <item m="1" x="1953"/>
        <item m="1" x="6745"/>
        <item m="1" x="2416"/>
        <item m="1" x="2814"/>
        <item m="1" x="7669"/>
        <item m="1" x="2816"/>
        <item m="1" x="7363"/>
        <item m="1" x="4784"/>
        <item m="1" x="3457"/>
        <item m="1" x="7854"/>
        <item m="1" x="3216"/>
        <item m="1" x="857"/>
        <item m="1" x="2058"/>
        <item m="1" x="7879"/>
        <item m="1" x="4067"/>
        <item m="1" x="1387"/>
        <item m="1" x="7305"/>
        <item m="1" x="2436"/>
        <item m="1" x="6011"/>
        <item m="1" x="2171"/>
        <item m="1" x="2349"/>
        <item m="1" x="3651"/>
        <item m="1" x="6790"/>
        <item m="1" x="4329"/>
        <item m="1" x="4993"/>
        <item m="1" x="815"/>
        <item m="1" x="1446"/>
        <item m="1" x="6271"/>
        <item m="1" x="2522"/>
        <item m="1" x="7142"/>
        <item m="1" x="729"/>
        <item m="1" x="2886"/>
        <item m="1" x="3909"/>
        <item m="1" x="6917"/>
        <item m="1" x="7249"/>
        <item m="1" x="6894"/>
        <item m="1" x="4297"/>
        <item m="1" x="5712"/>
        <item m="1" x="5730"/>
        <item m="1" x="1256"/>
        <item m="1" x="7013"/>
        <item m="1" x="6767"/>
        <item m="1" x="2545"/>
        <item m="1" x="4269"/>
        <item m="1" x="4674"/>
        <item m="1" x="1514"/>
        <item m="1" x="4040"/>
        <item m="1" x="5820"/>
        <item m="1" x="969"/>
        <item m="1" x="7469"/>
        <item m="1" x="6164"/>
        <item m="1" x="413"/>
        <item m="1" x="1066"/>
        <item m="1" x="3433"/>
        <item m="1" x="1257"/>
        <item m="1" x="4717"/>
        <item m="1" x="3448"/>
        <item m="1" x="7007"/>
        <item m="1" x="6828"/>
        <item m="1" x="823"/>
        <item m="1" x="4189"/>
        <item m="1" x="4603"/>
        <item m="1" x="6491"/>
        <item m="1" x="3862"/>
        <item m="1" x="5026"/>
        <item m="1" x="7999"/>
        <item m="1" x="3466"/>
        <item m="1" x="7686"/>
        <item m="1" x="364"/>
        <item m="1" x="5587"/>
        <item m="1" x="3673"/>
        <item m="1" x="4204"/>
        <item m="1" x="6337"/>
        <item m="1" x="4852"/>
        <item m="1" x="2359"/>
        <item m="1" x="3405"/>
        <item m="1" x="4788"/>
        <item m="1" x="1193"/>
        <item m="1" x="684"/>
        <item m="1" x="3876"/>
        <item m="1" x="4593"/>
        <item m="1" x="2088"/>
        <item m="1" x="1409"/>
        <item m="1" x="7020"/>
        <item m="1" x="4557"/>
        <item m="1" x="5336"/>
        <item m="1" x="7918"/>
        <item m="1" x="7820"/>
        <item m="1" x="240"/>
        <item m="1" x="7727"/>
        <item m="1" x="7823"/>
        <item m="1" x="5027"/>
        <item m="1" x="4349"/>
        <item m="1" x="4410"/>
        <item m="1" x="7507"/>
        <item m="1" x="2429"/>
        <item m="1" x="4954"/>
        <item m="1" x="6881"/>
        <item m="1" x="7084"/>
        <item m="1" x="5023"/>
        <item m="1" x="5863"/>
        <item m="1" x="4599"/>
        <item m="1" x="3867"/>
        <item m="1" x="766"/>
        <item m="1" x="1759"/>
        <item m="1" x="3330"/>
        <item m="1" x="1179"/>
        <item m="1" x="1738"/>
        <item m="1" x="7485"/>
        <item m="1" x="42"/>
        <item m="1" x="7349"/>
        <item m="1" x="6659"/>
        <item m="1" x="4185"/>
        <item m="1" x="3830"/>
        <item m="1" x="7110"/>
        <item m="1" x="1317"/>
        <item m="1" x="1211"/>
        <item m="1" x="794"/>
        <item m="1" x="7224"/>
        <item m="1" x="7371"/>
        <item m="1" x="3270"/>
        <item m="1" x="3217"/>
        <item m="1" x="3910"/>
        <item m="1" x="4292"/>
        <item m="1" x="6981"/>
        <item m="1" x="899"/>
        <item m="1" x="4412"/>
        <item m="1" x="6405"/>
        <item m="1" x="7719"/>
        <item m="1" x="7636"/>
        <item m="1" x="4443"/>
        <item m="1" x="4238"/>
        <item m="1" x="4949"/>
        <item m="1" x="6778"/>
        <item m="1" x="7327"/>
        <item m="1" x="3563"/>
        <item m="1" x="3953"/>
        <item m="1" x="6899"/>
        <item m="1" x="4113"/>
        <item m="1" x="1359"/>
        <item m="1" x="3187"/>
        <item m="1" x="7087"/>
        <item m="1" x="5945"/>
        <item m="1" x="3202"/>
        <item m="1" x="515"/>
        <item m="1" x="4129"/>
        <item m="1" x="6692"/>
        <item m="1" x="7473"/>
        <item m="1" x="4172"/>
        <item m="1" x="7489"/>
        <item m="1" x="572"/>
        <item m="1" x="7804"/>
        <item m="1" x="1549"/>
        <item m="1" x="4264"/>
        <item m="1" x="7380"/>
        <item m="1" x="3706"/>
        <item m="1" x="2786"/>
        <item m="1" x="1606"/>
        <item m="1" x="6780"/>
        <item m="1" x="4738"/>
        <item m="1" x="5189"/>
        <item m="1" x="4324"/>
        <item m="1" x="3529"/>
        <item m="1" x="6542"/>
        <item m="1" x="6261"/>
        <item m="1" x="4798"/>
        <item m="1" x="3797"/>
        <item m="1" x="4267"/>
        <item m="1" x="3038"/>
        <item m="1" x="3591"/>
        <item m="1" x="6761"/>
        <item m="1" x="1642"/>
        <item m="1" x="122"/>
        <item m="1" x="6509"/>
        <item m="1" x="123"/>
        <item m="1" x="144"/>
        <item m="1" x="6759"/>
        <item m="1" x="3972"/>
        <item m="1" x="4623"/>
        <item m="1" x="3232"/>
        <item m="1" x="5762"/>
        <item m="1" x="3714"/>
        <item m="1" x="5692"/>
        <item m="1" x="5256"/>
        <item m="1" x="3973"/>
        <item m="1" x="1915"/>
        <item m="1" x="6478"/>
        <item m="1" x="1319"/>
        <item m="1" x="2408"/>
        <item m="1" x="1201"/>
        <item m="1" x="3970"/>
        <item m="1" x="2628"/>
        <item m="1" x="4751"/>
        <item m="1" x="6283"/>
        <item m="1" x="3135"/>
        <item m="1" x="3136"/>
        <item m="1" x="6179"/>
        <item m="1" x="4610"/>
        <item m="1" x="1340"/>
        <item m="1" x="4567"/>
        <item m="1" x="5578"/>
        <item m="1" x="1202"/>
        <item m="1" x="5725"/>
        <item m="1" x="6547"/>
        <item m="1" x="5771"/>
        <item m="1" x="2901"/>
        <item m="1" x="6458"/>
        <item m="1" x="7148"/>
        <item m="1" x="3331"/>
        <item m="1" x="7045"/>
        <item m="1" x="7046"/>
        <item m="1" x="4991"/>
        <item m="1" x="1525"/>
        <item m="1" x="7819"/>
        <item m="1" x="7833"/>
        <item m="1" x="1072"/>
        <item m="1" x="3512"/>
        <item m="1" x="3990"/>
        <item m="1" x="2034"/>
        <item m="1" x="4946"/>
        <item m="1" x="3549"/>
        <item m="1" x="7577"/>
        <item m="1" x="924"/>
        <item m="1" x="4649"/>
        <item m="1" x="6705"/>
        <item m="1" x="3239"/>
        <item m="1" x="3723"/>
        <item m="1" x="6510"/>
        <item m="1" x="5521"/>
        <item m="1" x="4650"/>
        <item m="1" x="6706"/>
        <item m="1" x="611"/>
        <item m="1" x="7911"/>
        <item m="1" x="7484"/>
        <item m="1" x="1149"/>
        <item m="1" x="7260"/>
        <item m="1" x="3674"/>
        <item m="1" x="4205"/>
        <item m="1" x="2360"/>
        <item m="1" x="1194"/>
        <item m="1" x="7783"/>
        <item m="1" x="6775"/>
        <item m="1" x="5717"/>
        <item m="1" x="5018"/>
        <item m="1" x="6969"/>
        <item m="1" x="5681"/>
        <item m="1" x="2438"/>
        <item m="1" x="5053"/>
        <item m="1" x="1244"/>
        <item m="1" x="197"/>
        <item m="1" x="4006"/>
        <item m="1" x="4971"/>
        <item m="1" x="4504"/>
        <item m="1" x="549"/>
        <item m="1" x="3718"/>
        <item m="1" x="2811"/>
        <item m="1" x="2612"/>
        <item m="1" x="3687"/>
        <item m="1" x="3250"/>
        <item m="1" x="1995"/>
        <item m="1" x="6127"/>
        <item m="1" x="671"/>
        <item m="1" x="5685"/>
        <item m="1" x="723"/>
        <item m="1" x="724"/>
        <item m="1" x="2611"/>
        <item m="1" x="6693"/>
        <item m="1" x="4537"/>
        <item m="1" x="4101"/>
        <item m="1" x="4360"/>
        <item m="1" x="4272"/>
        <item m="1" x="2444"/>
        <item m="1" x="1996"/>
        <item m="1" x="1997"/>
        <item m="1" x="6128"/>
        <item m="1" x="5686"/>
        <item m="1" x="5394"/>
        <item m="1" x="6211"/>
        <item m="1" x="5971"/>
        <item m="1" x="616"/>
        <item m="1" x="4008"/>
        <item m="1" x="4451"/>
        <item m="1" x="5186"/>
        <item m="1" x="2191"/>
        <item m="1" x="5897"/>
        <item m="1" x="6005"/>
        <item m="1" x="628"/>
        <item m="1" x="3513"/>
        <item m="1" x="63"/>
        <item m="1" x="6297"/>
        <item m="1" x="3547"/>
        <item m="1" x="4163"/>
        <item m="1" x="5217"/>
        <item m="1" x="2126"/>
        <item m="1" x="7449"/>
        <item m="1" x="247"/>
        <item m="1" x="4244"/>
        <item m="1" x="6387"/>
        <item m="1" x="3014"/>
        <item m="1" x="2803"/>
        <item m="1" x="1857"/>
        <item m="1" x="5953"/>
        <item m="1" x="3338"/>
        <item m="1" x="1173"/>
        <item m="1" x="2525"/>
        <item m="1" x="3290"/>
        <item m="1" x="5990"/>
        <item m="1" x="2779"/>
        <item m="1" x="1459"/>
        <item m="1" x="6192"/>
        <item m="1" x="2620"/>
        <item m="1" x="3965"/>
        <item m="1" x="1672"/>
        <item m="1" x="650"/>
        <item m="1" x="1481"/>
        <item m="1" x="5527"/>
        <item m="1" x="5773"/>
        <item m="1" x="6443"/>
        <item m="1" x="4227"/>
        <item m="1" x="591"/>
        <item m="1" x="174"/>
        <item m="1" x="150"/>
        <item m="1" x="237"/>
        <item m="1" x="307"/>
        <item m="1" x="1834"/>
        <item m="1" x="113"/>
        <item m="1" x="1718"/>
        <item m="1" x="2777"/>
        <item m="1" x="4301"/>
        <item m="1" x="1560"/>
        <item m="1" x="6513"/>
        <item m="1" x="1249"/>
        <item m="1" x="5482"/>
        <item m="1" x="3886"/>
        <item m="1" x="6783"/>
        <item m="1" x="5106"/>
        <item m="1" x="3820"/>
        <item m="1" x="4015"/>
        <item m="1" x="3865"/>
        <item m="1" x="4174"/>
        <item m="1" x="5395"/>
        <item m="1" x="3791"/>
        <item m="1" x="6486"/>
        <item m="1" x="5580"/>
        <item m="1" x="5253"/>
        <item m="1" x="5861"/>
        <item m="1" x="1948"/>
        <item m="1" x="5554"/>
        <item m="1" x="3012"/>
        <item m="1" x="1137"/>
        <item m="1" x="272"/>
        <item m="1" x="2187"/>
        <item m="1" x="4028"/>
        <item m="1" x="3729"/>
        <item m="1" x="1670"/>
        <item m="1" x="711"/>
        <item m="1" x="1325"/>
        <item m="1" x="5723"/>
        <item m="1" x="5038"/>
        <item m="1" x="4956"/>
        <item m="1" x="4395"/>
        <item m="1" x="1291"/>
        <item m="1" x="5925"/>
        <item m="1" x="27"/>
        <item m="1" x="3100"/>
        <item m="1" x="5005"/>
        <item m="1" x="3113"/>
        <item m="1" x="2324"/>
        <item m="1" x="1577"/>
        <item m="1" x="3406"/>
        <item m="1" x="6643"/>
        <item m="1" x="1369"/>
        <item m="1" x="5348"/>
        <item m="1" x="3063"/>
        <item m="1" x="2718"/>
        <item m="1" x="593"/>
        <item m="1" x="718"/>
        <item m="1" x="4757"/>
        <item m="1" x="2387"/>
        <item m="1" x="3394"/>
        <item m="1" x="1344"/>
        <item m="1" x="3084"/>
        <item m="1" x="3218"/>
        <item m="1" x="3991"/>
        <item m="1" x="5744"/>
        <item m="1" x="4055"/>
        <item m="1" x="2847"/>
        <item m="1" x="4551"/>
        <item m="1" x="4552"/>
        <item m="1" x="4553"/>
        <item m="1" x="6057"/>
        <item m="1" x="4647"/>
        <item m="1" x="1258"/>
        <item m="1" x="6187"/>
        <item m="1" x="3172"/>
        <item m="1" x="5557"/>
        <item m="1" x="5323"/>
        <item m="1" x="977"/>
        <item m="1" x="5502"/>
        <item m="1" x="5656"/>
        <item m="1" x="5233"/>
        <item m="1" x="2789"/>
        <item m="1" x="551"/>
        <item m="1" x="4197"/>
        <item m="1" x="3255"/>
        <item m="1" x="2035"/>
        <item m="1" x="5734"/>
        <item m="1" x="1974"/>
        <item m="1" x="4554"/>
        <item m="1" x="896"/>
        <item m="1" x="3258"/>
        <item m="1" x="6181"/>
        <item m="1" x="1310"/>
        <item m="1" x="4424"/>
        <item m="1" x="328"/>
        <item m="1" x="1472"/>
        <item m="1" x="1942"/>
        <item m="1" x="231"/>
        <item m="1" x="1438"/>
        <item m="1" x="3434"/>
        <item m="1" x="6242"/>
        <item m="1" x="1907"/>
        <item m="1" x="314"/>
        <item m="1" x="3946"/>
        <item m="1" x="783"/>
        <item m="1" x="2209"/>
        <item m="1" x="2950"/>
        <item m="1" x="6566"/>
        <item m="1" x="4573"/>
        <item m="1" x="1157"/>
        <item m="1" x="6263"/>
        <item m="1" x="3620"/>
        <item m="1" x="6035"/>
        <item m="1" x="1784"/>
        <item m="1" x="5009"/>
        <item m="1" x="1345"/>
        <item m="1" x="3073"/>
        <item m="1" x="4364"/>
        <item m="1" x="5515"/>
        <item m="1" x="6372"/>
        <item m="1" x="6087"/>
        <item m="1" x="4770"/>
        <item m="1" x="2460"/>
        <item m="1" x="3178"/>
        <item m="1" x="2821"/>
        <item m="1" x="3786"/>
        <item m="1" x="5846"/>
        <item m="1" x="5569"/>
        <item m="1" x="6503"/>
        <item m="1" x="3748"/>
        <item m="1" x="1273"/>
        <item m="1" x="938"/>
        <item m="1" x="3992"/>
        <item m="1" x="3772"/>
        <item m="1" x="3799"/>
        <item m="1" x="6066"/>
        <item m="1" x="4683"/>
        <item m="1" x="5066"/>
        <item m="1" x="2671"/>
        <item m="1" x="6472"/>
        <item m="1" x="2963"/>
        <item m="1" x="2604"/>
        <item m="1" x="3572"/>
        <item m="1" x="5593"/>
        <item m="1" x="2672"/>
        <item m="1" x="2964"/>
        <item m="1" x="848"/>
        <item m="1" x="2965"/>
        <item m="1" x="6041"/>
        <item m="1" x="2523"/>
        <item m="1" x="7409"/>
        <item m="1" x="5399"/>
        <item m="1" x="4037"/>
        <item m="1" x="1403"/>
        <item m="1" x="5984"/>
        <item m="1" x="6338"/>
        <item m="1" x="2595"/>
        <item m="1" x="6553"/>
        <item m="1" x="6587"/>
        <item m="1" x="6144"/>
        <item m="1" x="830"/>
        <item m="1" x="6473"/>
        <item m="1" x="3477"/>
        <item m="1" x="2966"/>
        <item m="1" x="2747"/>
        <item m="1" x="201"/>
        <item m="1" x="1265"/>
        <item m="1" x="2572"/>
        <item m="1" x="6722"/>
        <item m="1" x="1798"/>
        <item m="1" x="2306"/>
        <item m="1" x="3039"/>
        <item m="1" x="6714"/>
        <item m="1" x="3523"/>
        <item m="1" x="1243"/>
        <item m="1" x="3374"/>
        <item m="1" x="4026"/>
        <item m="1" x="4854"/>
        <item m="1" x="4544"/>
        <item m="1" x="4402"/>
        <item m="1" x="5910"/>
        <item m="1" x="4116"/>
        <item m="1" x="3458"/>
        <item m="1" x="5002"/>
        <item m="1" x="5077"/>
        <item m="1" x="54"/>
        <item m="1" x="6277"/>
        <item m="1" x="5876"/>
        <item m="1" x="4011"/>
        <item m="1" x="1536"/>
        <item m="1" x="5494"/>
        <item m="1" x="4848"/>
        <item m="1" x="1430"/>
        <item m="1" x="2278"/>
        <item m="1" x="6617"/>
        <item m="1" x="3459"/>
        <item m="1" x="6488"/>
        <item m="1" x="178"/>
        <item m="1" x="3514"/>
        <item m="1" x="2386"/>
        <item m="1" x="5400"/>
        <item m="1" x="6291"/>
        <item m="1" x="1421"/>
        <item m="1" x="5540"/>
        <item m="1" x="3141"/>
        <item m="1" x="4112"/>
        <item m="1" x="6527"/>
        <item m="1" x="2851"/>
        <item m="1" x="4384"/>
        <item m="1" x="4840"/>
        <item m="1" x="2086"/>
        <item m="1" x="4447"/>
        <item m="1" x="6323"/>
        <item m="1" x="3581"/>
        <item m="1" x="2018"/>
        <item m="1" x="4300"/>
        <item m="1" x="1029"/>
        <item m="1" x="202"/>
        <item m="1" x="3083"/>
        <item m="1" x="88"/>
        <item m="1" x="4765"/>
        <item m="1" x="2167"/>
        <item m="1" x="5495"/>
        <item m="1" x="1443"/>
        <item m="1" x="5802"/>
        <item m="1" x="2116"/>
        <item m="1" x="5294"/>
        <item m="1" x="4252"/>
        <item m="1" x="6786"/>
        <item m="1" x="3033"/>
        <item m="1" x="2501"/>
        <item m="1" x="4299"/>
        <item m="1" x="1811"/>
        <item m="1" x="1494"/>
        <item m="1" x="2933"/>
        <item m="1" x="762"/>
        <item m="1" x="3064"/>
        <item m="1" x="663"/>
        <item m="1" x="2014"/>
        <item m="1" x="4750"/>
        <item m="1" x="6293"/>
        <item m="1" x="2753"/>
        <item m="1" x="5141"/>
        <item m="1" x="5497"/>
        <item m="1" x="2115"/>
        <item m="1" x="6017"/>
        <item m="1" x="6605"/>
        <item m="1" x="3247"/>
        <item m="1" x="5142"/>
        <item m="1" x="995"/>
        <item m="1" x="2932"/>
        <item m="1" x="1303"/>
        <item m="1" x="3480"/>
        <item m="1" x="5439"/>
        <item m="1" x="445"/>
        <item m="1" x="1304"/>
        <item m="1" x="2062"/>
        <item m="1" x="5929"/>
        <item m="1" x="2619"/>
        <item m="1" x="1059"/>
        <item m="1" x="1424"/>
        <item m="1" x="2015"/>
        <item m="1" x="111"/>
        <item m="1" x="5869"/>
        <item m="1" x="3004"/>
        <item m="1" x="1329"/>
        <item m="1" x="36"/>
        <item m="1" x="3932"/>
        <item m="1" x="99"/>
        <item m="1" x="5809"/>
        <item m="1" x="5570"/>
        <item m="1" x="2866"/>
        <item m="1" x="2618"/>
        <item m="1" x="979"/>
        <item m="1" x="6064"/>
        <item m="1" x="5288"/>
        <item m="1" x="5671"/>
        <item m="1" x="2288"/>
        <item m="1" x="3877"/>
        <item m="1" x="5610"/>
        <item m="1" x="3688"/>
        <item m="1" x="936"/>
        <item m="1" x="2673"/>
        <item m="1" x="3116"/>
        <item m="1" x="5695"/>
        <item m="1" x="3573"/>
        <item m="1" x="748"/>
        <item m="1" x="6155"/>
        <item m="1" x="4963"/>
        <item m="1" x="2674"/>
        <item m="1" x="3117"/>
        <item m="1" x="749"/>
        <item m="1" x="4221"/>
        <item m="1" x="2856"/>
        <item m="1" x="420"/>
        <item m="1" x="905"/>
        <item m="1" x="4430"/>
        <item m="1" x="4020"/>
        <item m="1" x="5965"/>
        <item m="1" x="6611"/>
        <item m="1" x="2330"/>
        <item m="1" x="4754"/>
        <item m="1" x="4637"/>
        <item m="1" x="5248"/>
        <item m="1" x="6548"/>
        <item m="1" x="1324"/>
        <item m="1" x="3931"/>
        <item m="1" x="2095"/>
        <item m="1" x="3758"/>
        <item m="1" x="4926"/>
        <item m="1" x="1521"/>
        <item m="1" x="548"/>
        <item m="1" x="3291"/>
        <item m="1" x="4559"/>
        <item m="1" x="5302"/>
        <item m="1" x="3128"/>
        <item m="1" x="5800"/>
        <item m="1" x="6746"/>
        <item m="1" x="6667"/>
        <item m="1" x="2279"/>
        <item m="1" x="1876"/>
        <item m="1" x="4753"/>
        <item m="1" x="5119"/>
        <item m="1" x="792"/>
        <item m="1" x="1531"/>
        <item m="1" x="4859"/>
        <item m="1" x="4302"/>
        <item m="1" x="4510"/>
        <item m="1" x="3200"/>
        <item m="1" x="4383"/>
        <item m="1" x="5158"/>
        <item m="1" x="5093"/>
        <item m="1" x="6141"/>
        <item m="1" x="5193"/>
        <item m="1" x="3943"/>
        <item m="1" x="5949"/>
        <item m="1" x="4667"/>
        <item m="1" x="5065"/>
        <item m="1" x="3190"/>
        <item m="1" x="452"/>
        <item m="1" x="2132"/>
        <item m="1" x="3324"/>
        <item m="1" x="6325"/>
        <item m="1" x="2333"/>
        <item m="1" x="6286"/>
        <item m="1" x="1283"/>
        <item m="1" x="5607"/>
        <item m="1" x="2801"/>
        <item m="1" x="4947"/>
        <item m="1" x="2144"/>
        <item m="1" x="6350"/>
        <item m="1" x="486"/>
        <item m="1" x="4209"/>
        <item m="1" x="943"/>
        <item m="1" x="817"/>
        <item m="1" x="3947"/>
        <item m="1" x="6373"/>
        <item m="1" x="6088"/>
        <item m="1" x="2887"/>
        <item m="1" x="4606"/>
        <item m="1" x="4950"/>
        <item m="1" x="6501"/>
        <item m="1" x="2004"/>
        <item m="1" x="4766"/>
        <item m="1" x="2228"/>
        <item m="1" x="2417"/>
        <item m="1" x="3129"/>
        <item m="1" x="2411"/>
        <item m="1" x="767"/>
        <item m="1" x="3664"/>
        <item m="1" x="2776"/>
        <item m="1" x="543"/>
        <item m="1" x="5160"/>
        <item m="1" x="4273"/>
        <item m="1" x="3185"/>
        <item m="1" x="6126"/>
        <item m="1" x="3053"/>
        <item m="1" x="2113"/>
        <item m="1" x="800"/>
        <item m="1" x="214"/>
        <item m="1" x="1771"/>
        <item m="1" x="659"/>
        <item m="1" x="3341"/>
        <item m="1" x="2257"/>
        <item m="1" x="3676"/>
        <item m="1" x="1961"/>
        <item m="1" x="3839"/>
        <item m="1" x="5272"/>
        <item m="1" x="6345"/>
        <item m="1" x="1675"/>
        <item m="1" x="597"/>
        <item m="1" x="6674"/>
        <item m="1" x="5321"/>
        <item m="1" x="4343"/>
        <item m="1" x="6260"/>
        <item m="1" x="5780"/>
        <item m="1" x="4167"/>
        <item m="1" x="3893"/>
        <item m="1" x="280"/>
        <item m="1" x="1744"/>
        <item m="1" x="2601"/>
        <item m="1" x="5775"/>
        <item m="1" x="5720"/>
        <item m="1" x="764"/>
        <item m="1" x="3179"/>
        <item m="1" x="6439"/>
        <item m="1" x="1004"/>
        <item m="1" x="3712"/>
        <item m="1" x="5551"/>
        <item m="1" x="128"/>
        <item m="1" x="6132"/>
        <item m="1" x="4729"/>
        <item m="1" x="2383"/>
        <item m="1" x="4906"/>
        <item m="1" x="2959"/>
        <item m="1" x="4527"/>
        <item m="1" x="6474"/>
        <item m="1" x="3574"/>
        <item m="1" x="2605"/>
        <item m="1" x="2967"/>
        <item m="1" x="5696"/>
        <item m="1" x="849"/>
        <item m="1" x="750"/>
        <item m="1" x="3575"/>
        <item m="1" x="5697"/>
        <item m="1" x="4245"/>
        <item m="1" x="5698"/>
        <item m="1" x="3049"/>
        <item m="1" x="1661"/>
        <item m="1" x="6018"/>
        <item m="1" x="3248"/>
        <item m="1" x="2289"/>
        <item m="1" x="3878"/>
        <item m="1" x="4120"/>
        <item m="1" x="2114"/>
        <item m="1" x="1849"/>
        <item m="1" x="1656"/>
        <item m="1" x="6096"/>
        <item m="1" x="2596"/>
        <item m="1" x="5750"/>
        <item m="1" x="2081"/>
        <item m="1" x="2807"/>
        <item m="1" x="467"/>
        <item m="1" x="4884"/>
        <item m="1" x="2566"/>
        <item m="1" x="6475"/>
        <item m="1" x="6294"/>
        <item m="1" x="5194"/>
        <item m="1" x="1447"/>
        <item m="1" x="6209"/>
        <item m="1" x="678"/>
        <item m="1" x="5877"/>
        <item m="1" x="5529"/>
        <item m="1" x="3265"/>
        <item m="1" x="5980"/>
        <item m="1" x="5007"/>
        <item m="1" x="523"/>
        <item m="1" x="5590"/>
        <item m="1" x="2367"/>
        <item m="1" x="5801"/>
        <item m="1" x="215"/>
        <item m="1" x="1412"/>
        <item m="1" x="134"/>
        <item m="1" x="5811"/>
        <item m="1" x="5878"/>
        <item m="1" x="6736"/>
        <item m="1" x="2153"/>
        <item m="1" x="1937"/>
        <item m="1" x="1799"/>
        <item m="1" x="1261"/>
        <item m="1" x="181"/>
        <item m="1" x="6425"/>
        <item m="1" x="5879"/>
        <item m="1" x="3604"/>
        <item m="1" x="1787"/>
        <item m="1" x="175"/>
        <item m="1" x="5751"/>
        <item m="1" x="388"/>
        <item m="1" x="3503"/>
        <item m="1" x="914"/>
        <item m="1" x="4304"/>
        <item m="1" x="1022"/>
        <item m="1" x="3375"/>
        <item m="1" x="4397"/>
        <item m="1" x="3868"/>
        <item m="1" x="1578"/>
        <item m="1" x="300"/>
        <item m="1" x="4266"/>
        <item m="1" x="4376"/>
        <item m="1" x="3727"/>
        <item m="1" x="2354"/>
        <item m="1" x="1604"/>
        <item m="1" x="1800"/>
        <item m="1" x="3124"/>
        <item m="1" x="2610"/>
        <item m="1" x="603"/>
        <item m="1" x="3960"/>
        <item m="1" x="2195"/>
        <item m="1" x="5320"/>
        <item m="1" x="946"/>
        <item m="1" x="5853"/>
        <item m="1" x="906"/>
        <item m="1" x="260"/>
        <item m="1" x="5813"/>
        <item m="1" x="5281"/>
        <item m="1" x="4489"/>
        <item m="1" x="2781"/>
        <item m="1" x="4134"/>
        <item m="1" x="430"/>
        <item m="1" x="4377"/>
        <item m="1" x="673"/>
        <item m="1" x="295"/>
        <item m="1" x="4732"/>
        <item m="1" x="4762"/>
        <item m="1" x="3082"/>
        <item m="1" x="2441"/>
        <item m="1" x="2597"/>
        <item m="1" x="1184"/>
        <item m="1" x="4456"/>
        <item m="1" x="6698"/>
        <item m="1" x="2533"/>
        <item m="1" x="222"/>
        <item m="1" x="5815"/>
        <item m="1" x="1814"/>
        <item m="1" x="1393"/>
        <item m="1" x="6577"/>
        <item m="1" x="125"/>
        <item m="1" x="2052"/>
        <item m="1" x="5273"/>
        <item m="1" x="3074"/>
        <item m="1" x="1330"/>
        <item m="1" x="5314"/>
        <item m="1" x="5161"/>
        <item m="1" x="1872"/>
        <item m="1" x="6644"/>
        <item m="1" x="5308"/>
        <item m="1" x="4951"/>
        <item m="1" x="5102"/>
        <item m="1" x="1311"/>
        <item m="1" x="2280"/>
        <item m="1" x="5269"/>
        <item m="1" x="992"/>
        <item m="1" x="2464"/>
        <item m="1" x="4454"/>
        <item m="1" x="2748"/>
        <item m="1" x="4259"/>
        <item m="1" x="3745"/>
        <item m="1" x="425"/>
        <item m="1" x="3823"/>
        <item m="1" x="2061"/>
        <item m="1" x="3846"/>
        <item m="1" x="428"/>
        <item m="1" x="362"/>
        <item m="1" x="1706"/>
        <item m="1" x="3689"/>
        <item m="1" x="5645"/>
        <item m="1" x="1169"/>
        <item m="1" x="3755"/>
        <item m="1" x="5898"/>
        <item m="1" x="3993"/>
        <item m="1" x="1926"/>
        <item m="1" x="763"/>
        <item m="1" x="296"/>
        <item m="1" x="521"/>
        <item m="1" x="2481"/>
        <item m="1" x="6560"/>
        <item m="1" x="2001"/>
        <item m="1" x="5301"/>
        <item m="1" x="3769"/>
        <item m="1" x="4588"/>
        <item m="1" x="5265"/>
        <item m="1" x="361"/>
        <item m="1" x="3739"/>
        <item m="1" x="6537"/>
        <item m="1" x="4792"/>
        <item m="1" x="2650"/>
        <item m="1" x="1751"/>
        <item m="1" x="5776"/>
        <item m="1" x="2221"/>
        <item m="1" x="6666"/>
        <item m="1" x="980"/>
        <item m="1" x="3367"/>
        <item m="1" x="5103"/>
        <item m="1" x="3310"/>
        <item m="1" x="2733"/>
        <item m="1" x="6019"/>
        <item m="1" x="2984"/>
        <item m="1" x="3713"/>
        <item m="1" x="4476"/>
        <item m="1" x="935"/>
        <item m="1" x="6435"/>
        <item m="1" x="5440"/>
        <item m="1" x="1060"/>
        <item m="1" x="3186"/>
        <item m="1" x="1425"/>
        <item m="1" x="720"/>
        <item m="1" x="112"/>
        <item m="1" x="2896"/>
        <item m="1" x="850"/>
        <item m="1" x="2675"/>
        <item m="1" x="3576"/>
        <item m="1" x="5699"/>
        <item m="1" x="4322"/>
        <item m="1" x="4222"/>
        <item m="1" x="3118"/>
        <item m="1" x="4336"/>
        <item m="1" x="3577"/>
        <item m="1" x="851"/>
        <item m="1" x="852"/>
        <item m="1" x="3578"/>
        <item m="1" x="4964"/>
        <item m="1" x="853"/>
        <item m="1" x="4121"/>
        <item m="1" x="4952"/>
        <item m="1" x="3279"/>
        <item m="1" x="1074"/>
        <item m="1" x="3181"/>
        <item m="1" x="6256"/>
        <item m="1" x="561"/>
        <item m="1" x="2946"/>
        <item m="1" x="2298"/>
        <item m="1" x="1877"/>
        <item m="1" x="2465"/>
        <item m="1" x="562"/>
        <item m="1" x="2012"/>
        <item m="1" x="3251"/>
        <item m="1" x="2250"/>
        <item m="1" x="2899"/>
        <item m="1" x="3570"/>
        <item m="1" x="1846"/>
        <item m="1" x="1878"/>
        <item m="1" x="5296"/>
        <item m="1" x="504"/>
        <item m="1" x="5582"/>
        <item m="1" x="1262"/>
        <item m="1" x="142"/>
        <item m="1" x="278"/>
        <item m="1" x="5470"/>
        <item m="1" x="583"/>
        <item m="1" x="6115"/>
        <item m="1" x="6251"/>
        <item m="1" x="3887"/>
        <item m="1" x="3826"/>
        <item m="1" x="6125"/>
        <item m="1" x="1691"/>
        <item m="1" x="6514"/>
        <item m="1" x="5911"/>
        <item m="1" x="6071"/>
        <item m="1" x="2008"/>
        <item m="1" x="182"/>
        <item m="1" x="2890"/>
        <item m="1" x="5948"/>
        <item m="1" x="5716"/>
        <item m="1" x="1134"/>
        <item m="1" x="2709"/>
        <item m="1" x="1069"/>
        <item m="1" x="3795"/>
        <item m="1" x="5318"/>
        <item m="1" x="999"/>
        <item m="1" x="4369"/>
        <item m="1" x="2342"/>
        <item m="1" x="2442"/>
        <item m="1" x="5385"/>
        <item m="1" x="3336"/>
        <item m="1" x="354"/>
        <item m="1" x="3553"/>
        <item m="1" x="155"/>
        <item m="1" x="987"/>
        <item m="1" x="2647"/>
        <item m="1" x="752"/>
        <item m="1" x="5761"/>
        <item m="1" x="3528"/>
        <item m="1" x="953"/>
        <item m="1" x="5705"/>
        <item m="1" x="5082"/>
        <item m="1" x="3543"/>
        <item m="1" x="5072"/>
        <item m="1" x="1770"/>
        <item m="1" x="2828"/>
        <item m="1" x="2689"/>
        <item m="1" x="6056"/>
        <item m="1" x="2164"/>
        <item m="1" x="6684"/>
        <item m="1" x="4936"/>
        <item m="1" x="932"/>
        <item m="1" x="2026"/>
        <item m="1" x="6147"/>
        <item m="1" x="1873"/>
        <item m="1" x="6212"/>
        <item m="1" x="5085"/>
        <item m="1" x="5195"/>
        <item m="1" x="657"/>
        <item m="1" x="1643"/>
        <item m="1" x="5230"/>
        <item m="1" x="2149"/>
        <item m="1" x="627"/>
        <item m="1" x="1936"/>
        <item m="1" x="1170"/>
        <item m="1" x="1218"/>
        <item m="1" x="3756"/>
        <item m="1" x="1266"/>
        <item m="1" x="1927"/>
        <item m="1" x="5166"/>
        <item m="1" x="6416"/>
        <item m="1" x="84"/>
        <item m="1" x="2345"/>
        <item m="1" x="1594"/>
        <item m="1" x="2454"/>
        <item m="1" x="5299"/>
        <item m="1" x="6255"/>
        <item m="1" x="1035"/>
        <item m="1" x="5117"/>
        <item m="1" x="5058"/>
        <item m="1" x="1644"/>
        <item m="1" x="3008"/>
        <item m="1" x="3252"/>
        <item m="1" x="1676"/>
        <item m="1" x="2165"/>
        <item m="1" x="194"/>
        <item m="1" x="5484"/>
        <item m="1" x="5768"/>
        <item m="1" x="6396"/>
        <item m="1" x="4549"/>
        <item m="1" x="2100"/>
        <item m="1" x="5875"/>
        <item m="1" x="6506"/>
        <item m="1" x="5760"/>
        <item m="1" x="5109"/>
        <item m="1" x="4546"/>
        <item m="1" x="490"/>
        <item m="1" x="6123"/>
        <item m="1" x="6423"/>
        <item m="1" x="4004"/>
        <item m="1" x="2158"/>
        <item m="1" x="600"/>
        <item m="1" x="2920"/>
        <item m="1" x="1148"/>
        <item m="1" x="6718"/>
        <item m="1" x="4399"/>
        <item m="1" x="4144"/>
        <item m="1" x="957"/>
        <item m="1" x="5996"/>
        <item m="1" x="5874"/>
        <item m="1" x="6246"/>
        <item m="1" x="4104"/>
        <item m="1" x="6213"/>
        <item m="1" x="6763"/>
        <item m="1" x="6496"/>
        <item m="1" x="5062"/>
        <item m="1" x="6374"/>
        <item m="1" x="1141"/>
        <item m="1" x="4945"/>
        <item m="1" x="6543"/>
        <item m="1" x="242"/>
        <item m="1" x="346"/>
        <item m="1" x="2511"/>
        <item m="1" x="1662"/>
        <item m="1" x="981"/>
        <item m="1" x="6440"/>
        <item m="1" x="5777"/>
        <item m="1" x="2355"/>
        <item m="1" x="2867"/>
        <item m="1" x="3994"/>
        <item m="1" x="3271"/>
        <item m="1" x="5602"/>
        <item m="1" x="158"/>
        <item m="1" x="45"/>
        <item m="1" x="2016"/>
        <item m="1" x="5274"/>
        <item m="1" x="3119"/>
        <item m="1" x="6156"/>
        <item m="1" x="4223"/>
        <item m="1" x="6476"/>
        <item m="1" x="5797"/>
        <item m="1" x="5700"/>
        <item m="1" x="2567"/>
        <item m="1" x="6157"/>
        <item m="1" x="2968"/>
        <item m="1" x="2606"/>
        <item m="1" x="3478"/>
        <item m="1" x="4246"/>
        <item m="1" x="6388"/>
        <item m="1" x="3015"/>
        <item m="1" x="2804"/>
        <item m="1" x="1858"/>
        <item m="1" x="5954"/>
        <item m="1" x="3339"/>
        <item m="1" x="1174"/>
        <item m="1" x="2526"/>
        <item m="1" x="3292"/>
        <item m="1" x="5991"/>
        <item m="1" x="2780"/>
        <item m="1" x="1460"/>
        <item m="1" x="6193"/>
        <item m="1" x="2659"/>
        <item m="1" x="2621"/>
        <item m="1" x="4740"/>
        <item m="1" x="3966"/>
        <item m="1" x="33"/>
        <item m="1" x="1673"/>
        <item m="1" x="651"/>
        <item m="1" x="1482"/>
        <item m="1" x="5528"/>
        <item m="1" x="5774"/>
        <item m="1" x="6444"/>
        <item m="1" x="4228"/>
        <item m="1" x="592"/>
        <item m="1" x="176"/>
        <item m="1" x="151"/>
        <item m="1" x="238"/>
        <item m="1" x="308"/>
        <item m="1" x="1835"/>
        <item m="1" x="114"/>
        <item m="1" x="1719"/>
        <item m="1" x="2778"/>
        <item m="1" x="4303"/>
        <item m="1" x="1561"/>
        <item m="1" x="6515"/>
        <item m="1" x="1250"/>
        <item m="1" x="5483"/>
        <item m="1" x="3888"/>
        <item m="1" x="6784"/>
        <item m="1" x="5107"/>
        <item m="1" x="3821"/>
        <item m="1" x="4016"/>
        <item m="1" x="3866"/>
        <item m="1" x="4175"/>
        <item m="1" x="5396"/>
        <item m="1" x="3792"/>
        <item m="1" x="6487"/>
        <item m="1" x="5581"/>
        <item m="1" x="5254"/>
        <item m="1" x="5862"/>
        <item m="1" x="1949"/>
        <item m="1" x="5555"/>
        <item m="1" x="3013"/>
        <item m="1" x="1138"/>
        <item m="1" x="273"/>
        <item m="1" x="2188"/>
        <item m="1" x="4029"/>
        <item m="1" x="3730"/>
        <item m="1" x="1671"/>
        <item m="1" x="712"/>
        <item m="1" x="1326"/>
        <item m="1" x="5724"/>
        <item m="1" x="5039"/>
        <item m="1" x="4957"/>
        <item m="1" x="4396"/>
        <item m="1" x="1292"/>
        <item m="1" x="5926"/>
        <item m="1" x="28"/>
        <item m="1" x="3101"/>
        <item m="1" x="5006"/>
        <item m="1" x="3114"/>
        <item m="1" x="2325"/>
        <item m="1" x="1579"/>
        <item m="1" x="3407"/>
        <item m="1" x="5939"/>
        <item m="1" x="6645"/>
        <item m="1" x="1370"/>
        <item m="1" x="5349"/>
        <item m="1" x="3065"/>
        <item m="1" x="2719"/>
        <item m="1" x="594"/>
        <item m="1" x="719"/>
        <item m="1" x="5407"/>
        <item m="1" x="4758"/>
        <item m="1" x="2388"/>
        <item m="1" x="3395"/>
        <item m="1" x="1346"/>
        <item m="1" x="3085"/>
        <item m="1" x="3219"/>
        <item m="1" x="1920"/>
        <item m="1" x="3995"/>
        <item m="1" x="4056"/>
        <item m="1" x="2848"/>
        <item m="1" x="6058"/>
        <item m="1" x="552"/>
        <item m="1" x="1633"/>
        <item m="1" x="3173"/>
        <item m="1" x="3621"/>
        <item m="1" x="6375"/>
        <item m="1" x="6089"/>
        <item m="1" x="5324"/>
        <item m="1" x="978"/>
        <item m="1" x="5503"/>
        <item m="1" x="2942"/>
        <item m="1" x="5657"/>
        <item m="1" x="5234"/>
        <item m="1" x="2790"/>
        <item m="1" x="1288"/>
        <item m="1" x="536"/>
        <item m="1" x="3256"/>
        <item m="1" x="2036"/>
        <item m="1" x="5735"/>
        <item m="1" x="1975"/>
        <item m="1" x="897"/>
        <item m="1" x="6182"/>
        <item m="1" x="1312"/>
        <item m="1" x="4425"/>
        <item m="1" x="1473"/>
        <item m="1" x="1943"/>
        <item m="1" x="232"/>
        <item m="1" x="1439"/>
        <item m="1" x="3435"/>
        <item m="1" x="6243"/>
        <item m="1" x="1259"/>
        <item m="1" x="6188"/>
        <item m="1" x="1908"/>
        <item m="1" x="3420"/>
        <item m="1" x="367"/>
        <item m="1" x="315"/>
        <item m="1" x="3948"/>
        <item m="1" x="784"/>
        <item m="1" x="2210"/>
        <item m="1" x="2951"/>
        <item m="1" x="6567"/>
        <item m="1" x="5614"/>
        <item m="1" x="4574"/>
        <item m="1" x="1158"/>
        <item m="1" x="6264"/>
        <item m="1" x="3622"/>
        <item m="1" x="1785"/>
        <item m="1" x="1347"/>
        <item m="1" x="4365"/>
        <item m="1" x="5516"/>
        <item m="1" x="6314"/>
        <item m="1" x="4771"/>
        <item m="1" x="2461"/>
        <item m="1" x="5558"/>
        <item m="1" x="3180"/>
        <item m="1" x="2822"/>
        <item m="1" x="3787"/>
        <item m="1" x="5847"/>
        <item m="1" x="5571"/>
        <item m="1" x="6504"/>
        <item m="1" x="1274"/>
        <item m="1" x="3623"/>
        <item m="1" x="939"/>
        <item m="1" x="3996"/>
        <item m="1" x="3773"/>
        <item m="1" x="5067"/>
        <item m="1" x="2676"/>
        <item m="1" x="6477"/>
        <item m="1" x="2969"/>
        <item m="1" x="2607"/>
        <item m="1" x="3579"/>
        <item m="1" x="5594"/>
        <item m="1" x="2677"/>
        <item m="1" x="2970"/>
        <item m="1" x="854"/>
        <item m="1" x="2971"/>
        <item m="1" x="6042"/>
        <item m="1" x="5350"/>
        <item m="1" x="2405"/>
        <item m="1" x="3399"/>
        <item m="1" x="5249"/>
        <item m="1" x="3841"/>
        <item m="1" x="3137"/>
        <item m="1" x="5615"/>
        <item m="1" x="1859"/>
        <item m="1" x="4344"/>
        <item m="1" x="6646"/>
        <item m="1" x="2768"/>
        <item m="1" x="863"/>
        <item m="1" x="3066"/>
        <item m="1" x="6274"/>
        <item m="1" x="2275"/>
        <item m="1" x="4361"/>
        <item m="1" x="2912"/>
        <item m="1" x="1348"/>
        <item m="1" x="1050"/>
        <item m="1" x="873"/>
        <item m="1" x="6021"/>
        <item m="1" x="6214"/>
        <item m="1" x="6429"/>
        <item m="1" x="3997"/>
        <item m="1" x="6145"/>
        <item m="1" x="6538"/>
        <item m="1" x="2844"/>
        <item m="1" x="5598"/>
        <item m="1" x="4000"/>
        <item m="1" x="2139"/>
        <item m="1" x="5942"/>
        <item m="1" x="1999"/>
        <item m="1" x="5542"/>
        <item m="1" x="1130"/>
        <item m="1" x="1760"/>
        <item m="1" x="3174"/>
        <item m="1" x="3955"/>
        <item m="1" x="1371"/>
        <item m="1" x="6037"/>
        <item m="1" x="2720"/>
        <item m="1" x="4759"/>
        <item m="1" x="3386"/>
        <item m="1" x="3220"/>
        <item m="1" x="3211"/>
        <item m="1" x="3171"/>
        <item m="1" x="5737"/>
        <item m="1" x="2101"/>
        <item m="1" x="3869"/>
        <item m="1" x="709"/>
        <item m="1" x="5182"/>
        <item m="1" x="2039"/>
        <item m="1" x="5817"/>
        <item m="1" x="2157"/>
        <item m="1" x="2300"/>
        <item m="1" x="1950"/>
        <item m="1" x="2326"/>
        <item m="1" x="5444"/>
        <item m="1" x="4763"/>
        <item m="1" x="6043"/>
        <item m="1" x="855"/>
        <item m="1" x="658"/>
        <item m="1" x="3998"/>
        <item m="1" x="2868"/>
        <item m="1" x="4584"/>
        <item m="1" x="3856"/>
        <item m="1" x="2273"/>
        <item m="1" x="4394"/>
        <item m="1" x="5389"/>
        <item m="1" x="6355"/>
        <item m="1" x="3483"/>
        <item m="1" x="3923"/>
        <item m="1" x="3889"/>
        <item m="1" x="183"/>
        <item m="1" x="483"/>
        <item m="1" x="1696"/>
        <item m="1" x="563"/>
        <item m="1" x="2652"/>
        <item m="1" x="2231"/>
        <item m="1" x="5003"/>
        <item m="1" x="554"/>
        <item m="1" x="3770"/>
        <item m="1" x="491"/>
        <item m="1" x="226"/>
        <item m="1" x="732"/>
        <item m="1" x="1442"/>
        <item m="1" x="5489"/>
        <item m="1" x="2009"/>
        <item m="1" x="5297"/>
        <item m="1" x="564"/>
        <item m="1" x="1044"/>
        <item m="1" x="3276"/>
        <item m="1" x="742"/>
        <item m="1" x="234"/>
        <item m="1" x="1465"/>
        <item m="1" x="4855"/>
        <item m="1" x="1280"/>
        <item m="1" x="1335"/>
        <item m="1" x="5613"/>
        <item m="1" x="337"/>
        <item m="1" x="1176"/>
        <item m="1" x="4513"/>
        <item m="1" x="1778"/>
        <item m="1" x="5207"/>
        <item m="1" x="3659"/>
        <item m="1" x="5763"/>
        <item m="1" x="4070"/>
        <item m="1" x="1384"/>
        <item m="1" x="5998"/>
        <item m="1" x="3590"/>
        <item m="1" x="6732"/>
        <item m="1" x="475"/>
        <item m="1" x="5329"/>
        <item m="1" x="3855"/>
        <item m="1" x="3560"/>
        <item m="1" x="5992"/>
        <item m="1" x="2066"/>
        <item m="1" x="4845"/>
        <item m="1" x="2462"/>
        <item m="1" x="5795"/>
        <item m="1" x="1017"/>
        <item m="1" x="2796"/>
        <item m="1" x="3699"/>
        <item m="1" x="2471"/>
        <item m="1" x="5358"/>
        <item m="1" x="2888"/>
        <item m="1" x="2875"/>
        <item m="1" x="5275"/>
        <item m="1" x="3044"/>
        <item m="1" x="1755"/>
        <item m="1" x="5196"/>
        <item m="1" x="2418"/>
        <item m="1" x="5621"/>
        <item m="1" x="6588"/>
        <item m="1" x="2203"/>
        <item m="1" x="6215"/>
        <item m="1" x="3945"/>
        <item m="1" x="3894"/>
        <item m="1" x="5968"/>
        <item m="1" x="1054"/>
        <item m="1" x="6628"/>
        <item m="1" x="16"/>
        <item m="1" x="3592"/>
        <item m="1" x="1108"/>
        <item m="1" x="3843"/>
        <item m="1" x="2532"/>
        <item m="1" x="4102"/>
        <item m="1" x="803"/>
        <item m="1" x="1142"/>
        <item m="1" x="3421"/>
        <item m="1" x="6502"/>
        <item m="1" x="3677"/>
        <item m="1" x="2005"/>
        <item m="1" x="6235"/>
        <item m="1" x="37"/>
        <item m="1" x="1860"/>
        <item m="1" x="793"/>
        <item m="1" x="4767"/>
        <item m="1" x="2065"/>
        <item m="1" x="4057"/>
        <item m="1" x="3054"/>
        <item m="1" x="3585"/>
        <item m="1" x="1094"/>
        <item m="1" x="383"/>
        <item m="1" x="4083"/>
        <item m="1" x="2263"/>
        <item m="1" x="4853"/>
        <item m="1" x="2309"/>
        <item m="1" x="5704"/>
        <item m="1" x="705"/>
        <item m="1" x="2952"/>
        <item m="1" x="5572"/>
        <item m="1" x="2665"/>
        <item m="1" x="5276"/>
        <item m="1" x="3075"/>
        <item m="1" x="3783"/>
        <item m="1" x="38"/>
        <item m="1" x="6148"/>
        <item m="1" x="4345"/>
        <item m="1" x="5940"/>
        <item m="1" x="1284"/>
        <item m="1" x="2356"/>
        <item m="1" x="2222"/>
        <item m="1" x="145"/>
        <item m="1" x="2823"/>
        <item m="1" x="5778"/>
        <item m="1" x="2379"/>
        <item m="1" x="2038"/>
        <item m="1" x="1677"/>
        <item m="1" x="6417"/>
        <item m="1" x="6258"/>
        <item m="1" x="2346"/>
        <item m="1" x="4005"/>
        <item m="1" x="2041"/>
        <item m="1" x="4337"/>
        <item m="1" x="5701"/>
        <item m="1" x="5068"/>
        <item m="1" x="3016"/>
        <item m="1" x="4224"/>
        <item m="1" x="2972"/>
        <item m="1" x="5702"/>
        <item m="1" x="5069"/>
        <item m="1" x="4225"/>
        <item m="1" x="3017"/>
        <item m="1" x="3018"/>
        <item m="1" x="4226"/>
        <item m="1" x="2568"/>
        <item m="1" x="2805"/>
        <item m="1" x="3540"/>
        <item m="1" x="716"/>
        <item m="1" x="139"/>
        <item m="1" x="6310"/>
        <item m="1" x="3941"/>
        <item m="1" x="1437"/>
        <item m="1" x="140"/>
        <item m="1" x="5198"/>
        <item m="1" x="2145"/>
        <item m="1" x="4150"/>
        <item m="1" x="5915"/>
        <item m="1" x="1776"/>
        <item m="1" x="6679"/>
        <item m="1" x="1490"/>
        <item m="1" x="6750"/>
        <item m="1" x="1419"/>
        <item m="1" x="5057"/>
        <item m="1" x="6695"/>
        <item m="1" x="810"/>
        <item m="1" x="5255"/>
        <item m="1" x="2668"/>
        <item m="1" x="6751"/>
        <item m="1" x="2669"/>
        <item m="1" x="4654"/>
        <item m="1" x="2240"/>
        <item m="1" x="5789"/>
        <item m="1" x="294"/>
        <item m="1" x="2194"/>
        <item m="1" x="1188"/>
        <item m="1" x="3539"/>
        <item m="1" x="6315"/>
        <item m="1" x="972"/>
        <item m="1" x="3939"/>
        <item m="1" x="2608"/>
        <item m="1" x="1919"/>
        <item m="1" x="1618"/>
        <item m="1" x="2102"/>
        <item m="1" x="5377"/>
        <item m="1" x="1562"/>
        <item m="1" x="6641"/>
        <item m="1" x="5703"/>
        <item m="1" x="3690"/>
        <item m="1" x="702"/>
        <item m="1" x="501"/>
        <item m="1" x="225"/>
        <item m="1" x="1635"/>
        <item m="1" x="5408"/>
        <item m="1" x="5063"/>
        <item m="1" x="5212"/>
        <item m="1" x="380"/>
        <item m="1" x="1991"/>
        <item m="1" x="389"/>
        <item m="1" x="5202"/>
        <item m="1" x="6533"/>
        <item m="1" x="5812"/>
        <item m="1" x="2369"/>
        <item m="1" x="2874"/>
        <item m="1" x="4126"/>
        <item m="1" x="3511"/>
        <item m="1" x="5171"/>
        <item m="1" x="5626"/>
        <item m="1" x="5504"/>
        <item m="1" x="4686"/>
        <item m="1" x="1655"/>
        <item m="1" x="2339"/>
        <item m="1" x="190"/>
        <item m="1" x="1769"/>
        <item m="1" x="4633"/>
        <item m="1" x="257"/>
        <item m="1" x="5567"/>
        <item m="1" x="2484"/>
        <item m="1" x="2478"/>
        <item m="1" x="2997"/>
        <item m="1" x="2989"/>
        <item m="1" x="64"/>
        <item m="1" x="3153"/>
        <item m="1" x="4999"/>
        <item m="1" x="384"/>
        <item m="1" x="5616"/>
        <item m="1" x="2745"/>
        <item m="1" x="1349"/>
        <item m="1" x="5951"/>
        <item m="1" x="4994"/>
        <item m="1" x="5030"/>
        <item m="1" x="5307"/>
        <item m="1" x="2632"/>
        <item m="1" x="3639"/>
        <item m="1" x="2960"/>
        <item m="1" x="5650"/>
        <item m="1" x="3524"/>
        <item m="1" x="1009"/>
        <item m="1" x="5086"/>
        <item m="1" x="1702"/>
        <item m="1" x="811"/>
        <item m="1" x="4995"/>
        <item m="1" x="3944"/>
        <item m="1" x="80"/>
        <item m="1" x="94"/>
        <item m="1" x="3627"/>
        <item m="1" x="908"/>
        <item m="1" x="2699"/>
        <item m="1" x="2398"/>
        <item m="1" x="2410"/>
        <item m="1" x="5498"/>
        <item m="1" x="3402"/>
        <item m="1" x="6186"/>
        <item m="1" x="2072"/>
        <item m="1" x="2111"/>
        <item m="1" x="5689"/>
        <item m="1" x="5822"/>
        <item m="1" x="3852"/>
        <item m="1" x="3935"/>
        <item m="1" x="5174"/>
        <item m="1" x="5417"/>
        <item m="1" x="376"/>
        <item m="1" x="3427"/>
        <item m="1" x="6231"/>
        <item m="1" x="3350"/>
        <item m="1" x="5691"/>
        <item m="1" x="6306"/>
        <item m="1" x="3831"/>
        <item m="1" x="918"/>
        <item m="1" x="5837"/>
        <item m="1" x="4166"/>
        <item m="1" x="2112"/>
        <item m="1" x="1228"/>
        <item m="1" x="1322"/>
        <item m="1" x="2824"/>
        <item m="1" x="2260"/>
        <item m="1" x="1632"/>
        <item m="1" x="6403"/>
        <item m="1" x="3072"/>
        <item m="1" x="6441"/>
        <item m="1" x="1932"/>
        <item m="1" x="1062"/>
        <item m="1" x="3999"/>
        <item m="1" x="5452"/>
        <item m="1" x="95"/>
        <item m="1" x="2859"/>
        <item m="1" x="5544"/>
        <item m="1" x="1356"/>
        <item m="1" x="542"/>
        <item m="1" x="5173"/>
        <item m="1" x="2973"/>
        <item m="1" x="2569"/>
        <item m="1" x="5595"/>
        <item m="1" x="4247"/>
        <item m="1" x="3479"/>
        <item m="1" x="5070"/>
        <item m="1" x="4965"/>
        <item m="1" x="2904"/>
        <item m="1" x="4248"/>
        <item m="1" x="652"/>
        <item m="1" x="6044"/>
        <item m="1" x="5596"/>
        <item m="1" x="5597"/>
        <item m="1" x="4249"/>
        <item m="1" x="3642"/>
        <item m="1" x="821"/>
        <item m="1" x="1678"/>
        <item m="1" x="1495"/>
        <item m="1" x="5766"/>
        <item m="1" x="4379"/>
        <item m="1" x="1410"/>
        <item m="1" x="876"/>
        <item m="1" x="1807"/>
        <item m="1" x="2586"/>
        <item m="1" x="5672"/>
        <item m="1" x="3314"/>
        <item m="1" x="675"/>
        <item m="1" x="5231"/>
        <item m="1" x="1496"/>
        <item m="1" x="4380"/>
        <item m="1" x="2587"/>
        <item m="1" x="3315"/>
        <item m="1" x="676"/>
        <item m="1" x="1808"/>
        <item m="1" x="4482"/>
        <item m="1" x="2193"/>
        <item m="1" x="1298"/>
        <item m="1" x="3882"/>
        <item m="1" x="2316"/>
        <item m="1" x="5369"/>
        <item m="1" x="965"/>
        <item m="1" x="6312"/>
        <item m="1" x="5956"/>
        <item m="1" x="5957"/>
        <item m="1" x="1299"/>
        <item m="1" x="5370"/>
        <item m="1" x="966"/>
        <item m="1" x="2317"/>
        <item m="1" x="5864"/>
        <item m="1" x="1728"/>
        <item m="1" x="137"/>
        <item m="1" x="769"/>
        <item m="1" x="6709"/>
        <item m="1" x="3273"/>
        <item m="1" x="48"/>
        <item m="1" x="30"/>
        <item m="1" x="3295"/>
        <item m="1" x="6756"/>
        <item m="1" x="6757"/>
        <item m="1" x="3445"/>
        <item m="1" x="3274"/>
        <item m="1" x="3296"/>
        <item m="1" x="645"/>
        <item m="1" x="1497"/>
        <item m="1" x="159"/>
        <item m="1" x="4517"/>
        <item m="1" x="2690"/>
        <item m="1" x="6362"/>
        <item m="1" x="4581"/>
        <item m="1" x="1879"/>
        <item m="1" x="1045"/>
        <item m="1" x="3700"/>
        <item m="1" x="1601"/>
        <item m="1" x="400"/>
        <item m="1" x="5566"/>
        <item m="1" x="2730"/>
        <item m="1" x="5611"/>
        <item m="1" x="6419"/>
        <item m="1" x="887"/>
        <item m="1" x="4317"/>
        <item m="1" x="1365"/>
        <item m="1" x="5140"/>
        <item m="1" x="47"/>
        <item m="1" x="2200"/>
        <item m="1" x="2795"/>
        <item m="1" x="1415"/>
        <item m="1" x="2651"/>
        <item m="1" x="5051"/>
        <item m="1" x="5052"/>
        <item m="1" x="3696"/>
        <item m="1" x="6556"/>
        <item m="1" x="996"/>
        <item m="1" x="5471"/>
        <item m="1" x="1381"/>
        <item m="1" x="3205"/>
        <item m="1" x="5603"/>
        <item m="1" x="2691"/>
        <item m="1" x="575"/>
        <item m="1" x="2485"/>
        <item m="1" x="4235"/>
        <item m="1" x="6308"/>
        <item m="1" x="3245"/>
        <item m="1" x="4179"/>
        <item m="1" x="5108"/>
        <item m="1" x="1905"/>
        <item m="1" x="2133"/>
        <item m="1" x="5271"/>
        <item m="1" x="3564"/>
        <item m="1" x="3607"/>
        <item m="1" x="4907"/>
        <item m="1" x="1061"/>
        <item m="1" x="6877"/>
        <item m="1" x="3026"/>
        <item m="1" x="4180"/>
        <item m="1" x="3451"/>
        <item m="1" x="1906"/>
        <item m="1" x="4022"/>
        <item m="1" x="2130"/>
        <item m="1" x="6068"/>
        <item m="1" x="5999"/>
        <item m="1" x="2131"/>
        <item m="1" x="3565"/>
        <item m="1" x="3608"/>
        <item m="1" x="5906"/>
        <item m="1" x="4908"/>
        <item m="1" x="2351"/>
        <item m="1" x="6733"/>
        <item m="1" x="5831"/>
        <item m="1" x="4874"/>
        <item m="1" x="6124"/>
        <item m="1" x="5208"/>
        <item m="1" x="697"/>
        <item m="1" x="5511"/>
        <item m="1" x="6927"/>
        <item m="1" x="2404"/>
        <item m="1" x="7711"/>
        <item m="1" x="6928"/>
        <item m="1" x="5634"/>
        <item m="1" x="3827"/>
        <item m="1" x="1238"/>
        <item m="1" x="2817"/>
        <item m="1" x="5754"/>
        <item m="1" x="3027"/>
        <item m="1" x="4127"/>
        <item m="1" x="5397"/>
        <item m="1" x="5832"/>
        <item m="1" x="368"/>
        <item m="1" x="4875"/>
        <item m="1" x="1679"/>
        <item m="1" x="5104"/>
        <item m="1" x="2573"/>
        <item m="1" x="6600"/>
        <item m="1" x="5690"/>
        <item m="1" x="4660"/>
        <item m="1" x="947"/>
        <item m="1" x="6244"/>
        <item m="1" x="5962"/>
        <item m="1" x="921"/>
        <item m="1" x="7171"/>
        <item m="1" x="5134"/>
        <item m="1" x="7527"/>
        <item m="1" x="6930"/>
        <item m="1" x="7864"/>
        <item m="1" x="6998"/>
        <item m="1" x="796"/>
        <item m="1" x="3160"/>
        <item m="1" x="5854"/>
        <item m="1" x="920"/>
        <item m="1" x="1090"/>
        <item m="1" x="5682"/>
        <item m="1" x="5259"/>
        <item m="1" x="6008"/>
        <item m="1" x="4793"/>
        <item m="1" x="2724"/>
        <item m="1" x="5791"/>
        <item m="1" x="5371"/>
        <item m="1" x="604"/>
        <item m="1" x="4459"/>
        <item m="1" x="605"/>
        <item m="1" x="606"/>
        <item m="1" x="607"/>
        <item m="1" x="608"/>
        <item m="1" x="227"/>
        <item m="1" x="6119"/>
        <item m="1" x="228"/>
        <item m="1" x="6120"/>
        <item m="1" x="1081"/>
        <item m="1" x="5115"/>
        <item m="1" x="2021"/>
        <item m="1" x="1160"/>
        <item m="1" x="771"/>
        <item m="1" x="3836"/>
        <item m="1" x="5372"/>
        <item m="1" x="4460"/>
        <item m="1" x="6150"/>
        <item m="1" x="1275"/>
        <item m="1" x="7737"/>
        <item m="1" x="1301"/>
        <item m="1" x="224"/>
        <item x="0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6">
    <i>
      <x v="25"/>
    </i>
    <i r="1">
      <x v="10"/>
    </i>
    <i r="2">
      <x v="190"/>
    </i>
    <i r="3">
      <x v="22"/>
    </i>
    <i r="4">
      <x v="2902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34">
      <pivotArea field="22" type="button" dataOnly="0" labelOnly="1" outline="0" axis="axisRow" fieldPosition="0"/>
    </format>
    <format dxfId="133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32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31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30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29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28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27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26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25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24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2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21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20">
      <pivotArea outline="0" fieldPosition="0">
        <references count="1">
          <reference field="4294967294" count="1">
            <x v="14"/>
          </reference>
        </references>
      </pivotArea>
    </format>
    <format dxfId="119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18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17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16">
      <pivotArea outline="0" fieldPosition="0">
        <references count="1">
          <reference field="4294967294" count="1">
            <x v="12"/>
          </reference>
        </references>
      </pivotArea>
    </format>
    <format dxfId="115">
      <pivotArea outline="0" fieldPosition="0">
        <references count="1">
          <reference field="4294967294" count="1">
            <x v="12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3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12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393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defaultSubtotal="0">
      <items count="23">
        <item sd="0" m="1" x="19"/>
        <item sd="0" m="1" x="13"/>
        <item sd="0" m="1" x="5"/>
        <item m="1" x="6"/>
        <item sd="0" x="0"/>
        <item sd="0" m="1" x="21"/>
        <item sd="0" m="1" x="3"/>
        <item sd="0" m="1" x="22"/>
        <item sd="0" m="1" x="18"/>
        <item sd="0" m="1" x="15"/>
        <item sd="0" m="1" x="12"/>
        <item sd="0" m="1" x="1"/>
        <item sd="0" m="1" x="17"/>
        <item sd="0" m="1" x="14"/>
        <item sd="0" m="1" x="9"/>
        <item sd="0" m="1" x="4"/>
        <item sd="0" m="1" x="20"/>
        <item sd="0" m="1" x="8"/>
        <item sd="0" m="1" x="2"/>
        <item sd="0" m="1" x="16"/>
        <item sd="0" m="1" x="10"/>
        <item m="1" x="7"/>
        <item m="1" x="11"/>
      </items>
    </pivotField>
    <pivotField axis="axisRow" showAll="0" defaultSubtotal="0">
      <items count="57">
        <item m="1" x="8"/>
        <item sd="0" m="1" x="55"/>
        <item sd="0" m="1" x="52"/>
        <item m="1" x="50"/>
        <item m="1" x="20"/>
        <item x="0"/>
        <item m="1" x="45"/>
        <item m="1" x="31"/>
        <item m="1" x="25"/>
        <item m="1" x="48"/>
        <item m="1" x="33"/>
        <item m="1" x="22"/>
        <item m="1" x="43"/>
        <item m="1" x="47"/>
        <item m="1" x="12"/>
        <item m="1" x="21"/>
        <item m="1" x="42"/>
        <item m="1" x="24"/>
        <item m="1" x="53"/>
        <item m="1" x="18"/>
        <item m="1" x="13"/>
        <item m="1" x="10"/>
        <item m="1" x="14"/>
        <item m="1" x="35"/>
        <item m="1" x="28"/>
        <item m="1" x="26"/>
        <item m="1" x="38"/>
        <item m="1" x="39"/>
        <item m="1" x="1"/>
        <item m="1" x="27"/>
        <item m="1" x="30"/>
        <item m="1" x="51"/>
        <item m="1" x="37"/>
        <item m="1" x="29"/>
        <item m="1" x="4"/>
        <item m="1" x="41"/>
        <item m="1" x="9"/>
        <item m="1" x="44"/>
        <item m="1" x="19"/>
        <item m="1" x="7"/>
        <item m="1" x="40"/>
        <item m="1" x="23"/>
        <item m="1" x="3"/>
        <item m="1" x="56"/>
        <item m="1" x="49"/>
        <item m="1" x="6"/>
        <item m="1" x="15"/>
        <item m="1" x="11"/>
        <item m="1" x="2"/>
        <item m="1" x="32"/>
        <item m="1" x="34"/>
        <item sd="0" m="1" x="46"/>
        <item sd="0" m="1" x="17"/>
        <item sd="0" m="1" x="36"/>
        <item m="1" x="54"/>
        <item sd="0" m="1" x="5"/>
        <item sd="0" m="1" x="16"/>
      </items>
    </pivotField>
    <pivotField axis="axisRow" showAll="0" sortType="ascending" defaultSubtotal="0">
      <items count="400">
        <item m="1" x="36"/>
        <item m="1" x="247"/>
        <item m="1" x="81"/>
        <item m="1" x="236"/>
        <item m="1" x="208"/>
        <item m="1" x="80"/>
        <item m="1" x="9"/>
        <item m="1" x="145"/>
        <item m="1" x="50"/>
        <item m="1" x="315"/>
        <item m="1" x="134"/>
        <item m="1" x="383"/>
        <item m="1" x="90"/>
        <item m="1" x="353"/>
        <item m="1" x="346"/>
        <item m="1" x="112"/>
        <item m="1" x="130"/>
        <item m="1" x="298"/>
        <item m="1" x="6"/>
        <item m="1" x="294"/>
        <item m="1" x="313"/>
        <item m="1" x="92"/>
        <item m="1" x="32"/>
        <item m="1" x="238"/>
        <item m="1" x="337"/>
        <item m="1" x="228"/>
        <item m="1" x="229"/>
        <item m="1" x="42"/>
        <item m="1" x="84"/>
        <item m="1" x="89"/>
        <item m="1" x="217"/>
        <item m="1" x="148"/>
        <item m="1" x="399"/>
        <item m="1" x="8"/>
        <item m="1" x="341"/>
        <item m="1" x="344"/>
        <item m="1" x="12"/>
        <item m="1" x="395"/>
        <item m="1" x="357"/>
        <item m="1" x="121"/>
        <item m="1" x="100"/>
        <item m="1" x="38"/>
        <item m="1" x="169"/>
        <item m="1" x="253"/>
        <item m="1" x="266"/>
        <item m="1" x="61"/>
        <item m="1" x="164"/>
        <item m="1" x="102"/>
        <item m="1" x="82"/>
        <item m="1" x="260"/>
        <item m="1" x="24"/>
        <item m="1" x="152"/>
        <item m="1" x="348"/>
        <item m="1" x="280"/>
        <item m="1" x="219"/>
        <item m="1" x="249"/>
        <item m="1" x="205"/>
        <item m="1" x="242"/>
        <item m="1" x="255"/>
        <item m="1" x="257"/>
        <item m="1" x="250"/>
        <item m="1" x="48"/>
        <item m="1" x="375"/>
        <item m="1" x="54"/>
        <item m="1" x="241"/>
        <item m="1" x="151"/>
        <item m="1" x="343"/>
        <item m="1" x="386"/>
        <item m="1" x="5"/>
        <item m="1" x="292"/>
        <item m="1" x="176"/>
        <item m="1" x="123"/>
        <item m="1" x="182"/>
        <item m="1" x="4"/>
        <item m="1" x="187"/>
        <item m="1" x="227"/>
        <item m="1" x="268"/>
        <item m="1" x="76"/>
        <item m="1" x="385"/>
        <item m="1" x="389"/>
        <item m="1" x="282"/>
        <item m="1" x="338"/>
        <item m="1" x="177"/>
        <item m="1" x="316"/>
        <item m="1" x="203"/>
        <item m="1" x="109"/>
        <item m="1" x="358"/>
        <item m="1" x="378"/>
        <item m="1" x="14"/>
        <item m="1" x="141"/>
        <item m="1" x="394"/>
        <item m="1" x="64"/>
        <item m="1" x="297"/>
        <item m="1" x="262"/>
        <item m="1" x="190"/>
        <item m="1" x="184"/>
        <item m="1" x="63"/>
        <item m="1" x="70"/>
        <item m="1" x="263"/>
        <item m="1" x="231"/>
        <item m="1" x="125"/>
        <item m="1" x="155"/>
        <item m="1" x="156"/>
        <item m="1" x="197"/>
        <item m="1" x="350"/>
        <item m="1" x="88"/>
        <item m="1" x="72"/>
        <item m="1" x="39"/>
        <item m="1" x="351"/>
        <item m="1" x="362"/>
        <item m="1" x="223"/>
        <item m="1" x="66"/>
        <item m="1" x="334"/>
        <item m="1" x="372"/>
        <item m="1" x="17"/>
        <item m="1" x="272"/>
        <item m="1" x="222"/>
        <item m="1" x="78"/>
        <item m="1" x="183"/>
        <item m="1" x="283"/>
        <item m="1" x="27"/>
        <item m="1" x="173"/>
        <item m="1" x="230"/>
        <item m="1" x="53"/>
        <item m="1" x="359"/>
        <item m="1" x="68"/>
        <item m="1" x="55"/>
        <item m="1" x="248"/>
        <item m="1" x="364"/>
        <item m="1" x="16"/>
        <item m="1" x="149"/>
        <item m="1" x="209"/>
        <item m="1" x="220"/>
        <item m="1" x="258"/>
        <item m="1" x="293"/>
        <item m="1" x="240"/>
        <item m="1" x="368"/>
        <item m="1" x="120"/>
        <item m="1" x="161"/>
        <item m="1" x="376"/>
        <item m="1" x="224"/>
        <item m="1" x="301"/>
        <item m="1" x="140"/>
        <item m="1" x="254"/>
        <item m="1" x="83"/>
        <item m="1" x="234"/>
        <item m="1" x="377"/>
        <item m="1" x="28"/>
        <item m="1" x="111"/>
        <item sd="0" m="1" x="371"/>
        <item sd="0" m="1" x="105"/>
        <item sd="0" m="1" x="165"/>
        <item sd="0" m="1" x="43"/>
        <item sd="0" m="1" x="67"/>
        <item sd="0" m="1" x="33"/>
        <item sd="0" m="1" x="261"/>
        <item sd="0" m="1" x="21"/>
        <item sd="0" m="1" x="15"/>
        <item sd="0" m="1" x="259"/>
        <item m="1" x="185"/>
        <item m="1" x="138"/>
        <item sd="0" m="1" x="380"/>
        <item sd="0" m="1" x="322"/>
        <item m="1" x="128"/>
        <item m="1" x="363"/>
        <item m="1" x="113"/>
        <item sd="0" m="1" x="221"/>
        <item m="1" x="41"/>
        <item m="1" x="159"/>
        <item m="1" x="373"/>
        <item m="1" x="300"/>
        <item m="1" x="126"/>
        <item sd="0" m="1" x="274"/>
        <item m="1" x="69"/>
        <item m="1" x="342"/>
        <item sd="0" m="1" x="135"/>
        <item m="1" x="59"/>
        <item m="1" x="106"/>
        <item m="1" x="35"/>
        <item sd="0" m="1" x="387"/>
        <item m="1" x="19"/>
        <item m="1" x="180"/>
        <item m="1" x="333"/>
        <item sd="0" m="1" x="235"/>
        <item m="1" x="307"/>
        <item m="1" x="391"/>
        <item sd="0" m="1" x="91"/>
        <item m="1" x="171"/>
        <item m="1" x="166"/>
        <item sd="0" m="1" x="198"/>
        <item m="1" x="275"/>
        <item m="1" x="131"/>
        <item sd="0" m="1" x="270"/>
        <item m="1" x="34"/>
        <item m="1" x="168"/>
        <item m="1" x="73"/>
        <item m="1" x="281"/>
        <item m="1" x="212"/>
        <item m="1" x="244"/>
        <item m="1" x="51"/>
        <item m="1" x="3"/>
        <item m="1" x="192"/>
        <item m="1" x="167"/>
        <item m="1" x="181"/>
        <item m="1" x="179"/>
        <item m="1" x="1"/>
        <item m="1" x="287"/>
        <item m="1" x="216"/>
        <item m="1" x="355"/>
        <item m="1" x="49"/>
        <item m="1" x="150"/>
        <item m="1" x="311"/>
        <item m="1" x="374"/>
        <item m="1" x="354"/>
        <item m="1" x="329"/>
        <item m="1" x="31"/>
        <item m="1" x="277"/>
        <item m="1" x="213"/>
        <item m="1" x="339"/>
        <item m="1" x="114"/>
        <item m="1" x="118"/>
        <item m="1" x="308"/>
        <item m="1" x="207"/>
        <item m="1" x="317"/>
        <item m="1" x="137"/>
        <item m="1" x="326"/>
        <item m="1" x="286"/>
        <item m="1" x="13"/>
        <item m="1" x="18"/>
        <item m="1" x="65"/>
        <item m="1" x="46"/>
        <item m="1" x="98"/>
        <item m="1" x="200"/>
        <item m="1" x="384"/>
        <item m="1" x="290"/>
        <item m="1" x="119"/>
        <item m="1" x="87"/>
        <item m="1" x="361"/>
        <item m="1" x="142"/>
        <item m="1" x="45"/>
        <item m="1" x="29"/>
        <item m="1" x="202"/>
        <item m="1" x="302"/>
        <item m="1" x="178"/>
        <item m="1" x="299"/>
        <item m="1" x="396"/>
        <item m="1" x="288"/>
        <item m="1" x="327"/>
        <item m="1" x="331"/>
        <item m="1" x="345"/>
        <item m="1" x="279"/>
        <item m="1" x="157"/>
        <item m="1" x="136"/>
        <item m="1" x="94"/>
        <item m="1" x="22"/>
        <item m="1" x="60"/>
        <item m="1" x="170"/>
        <item m="1" x="26"/>
        <item m="1" x="139"/>
        <item m="1" x="398"/>
        <item m="1" x="233"/>
        <item m="1" x="388"/>
        <item m="1" x="330"/>
        <item m="1" x="381"/>
        <item m="1" x="352"/>
        <item m="1" x="252"/>
        <item m="1" x="71"/>
        <item m="1" x="117"/>
        <item m="1" x="390"/>
        <item m="1" x="160"/>
        <item m="1" x="127"/>
        <item m="1" x="199"/>
        <item m="1" x="340"/>
        <item m="1" x="20"/>
        <item m="1" x="174"/>
        <item m="1" x="245"/>
        <item m="1" x="158"/>
        <item m="1" x="237"/>
        <item m="1" x="195"/>
        <item m="1" x="291"/>
        <item m="1" x="30"/>
        <item m="1" x="52"/>
        <item m="1" x="276"/>
        <item m="1" x="162"/>
        <item m="1" x="129"/>
        <item m="1" x="132"/>
        <item m="1" x="278"/>
        <item m="1" x="369"/>
        <item m="1" x="273"/>
        <item m="1" x="264"/>
        <item m="1" x="356"/>
        <item m="1" x="74"/>
        <item m="1" x="206"/>
        <item m="1" x="226"/>
        <item m="1" x="37"/>
        <item m="1" x="319"/>
        <item m="1" x="318"/>
        <item m="1" x="284"/>
        <item m="1" x="325"/>
        <item m="1" x="122"/>
        <item m="1" x="77"/>
        <item m="1" x="265"/>
        <item m="1" x="79"/>
        <item m="1" x="367"/>
        <item m="1" x="188"/>
        <item m="1" x="153"/>
        <item m="1" x="99"/>
        <item m="1" x="349"/>
        <item m="1" x="7"/>
        <item m="1" x="116"/>
        <item m="1" x="324"/>
        <item m="1" x="86"/>
        <item m="1" x="107"/>
        <item m="1" x="56"/>
        <item m="1" x="11"/>
        <item m="1" x="314"/>
        <item m="1" x="256"/>
        <item m="1" x="93"/>
        <item m="1" x="312"/>
        <item m="1" x="296"/>
        <item m="1" x="10"/>
        <item m="1" x="154"/>
        <item m="1" x="347"/>
        <item m="1" x="191"/>
        <item m="1" x="2"/>
        <item m="1" x="323"/>
        <item m="1" x="335"/>
        <item m="1" x="321"/>
        <item m="1" x="101"/>
        <item m="1" x="97"/>
        <item sd="0" m="1" x="210"/>
        <item sd="0" m="1" x="305"/>
        <item sd="0" m="1" x="379"/>
        <item sd="0" m="1" x="382"/>
        <item sd="0" m="1" x="189"/>
        <item sd="0" m="1" x="392"/>
        <item sd="0" m="1" x="211"/>
        <item sd="0" m="1" x="271"/>
        <item sd="0" m="1" x="246"/>
        <item sd="0" m="1" x="218"/>
        <item sd="0" m="1" x="58"/>
        <item sd="0" m="1" x="239"/>
        <item sd="0" m="1" x="303"/>
        <item sd="0" m="1" x="47"/>
        <item m="1" x="332"/>
        <item m="1" x="124"/>
        <item sd="0" m="1" x="214"/>
        <item m="1" x="251"/>
        <item sd="0" m="1" x="196"/>
        <item m="1" x="232"/>
        <item m="1" x="366"/>
        <item m="1" x="365"/>
        <item m="1" x="193"/>
        <item m="1" x="108"/>
        <item m="1" x="304"/>
        <item m="1" x="295"/>
        <item m="1" x="285"/>
        <item m="1" x="175"/>
        <item m="1" x="25"/>
        <item m="1" x="267"/>
        <item m="1" x="370"/>
        <item m="1" x="204"/>
        <item m="1" x="360"/>
        <item m="1" x="95"/>
        <item m="1" x="243"/>
        <item m="1" x="57"/>
        <item m="1" x="133"/>
        <item m="1" x="225"/>
        <item m="1" x="310"/>
        <item m="1" x="186"/>
        <item m="1" x="143"/>
        <item m="1" x="147"/>
        <item m="1" x="393"/>
        <item m="1" x="215"/>
        <item m="1" x="103"/>
        <item m="1" x="144"/>
        <item m="1" x="110"/>
        <item m="1" x="172"/>
        <item m="1" x="328"/>
        <item m="1" x="336"/>
        <item m="1" x="163"/>
        <item m="1" x="146"/>
        <item m="1" x="23"/>
        <item m="1" x="96"/>
        <item m="1" x="40"/>
        <item m="1" x="397"/>
        <item m="1" x="306"/>
        <item m="1" x="309"/>
        <item m="1" x="85"/>
        <item m="1" x="44"/>
        <item m="1" x="104"/>
        <item m="1" x="115"/>
        <item m="1" x="194"/>
        <item m="1" x="201"/>
        <item m="1" x="289"/>
        <item m="1" x="75"/>
        <item m="1" x="62"/>
        <item m="1" x="320"/>
        <item m="1" x="269"/>
        <item x="0"/>
      </items>
    </pivotField>
    <pivotField axis="axisRow" showAll="0" defaultSubtotal="0">
      <items count="927">
        <item m="1" x="132"/>
        <item m="1" x="90"/>
        <item m="1" x="498"/>
        <item m="1" x="215"/>
        <item sd="0" m="1" x="541"/>
        <item m="1" x="165"/>
        <item m="1" x="359"/>
        <item m="1" x="365"/>
        <item m="1" x="592"/>
        <item m="1" x="72"/>
        <item m="1" x="36"/>
        <item m="1" x="296"/>
        <item m="1" x="755"/>
        <item m="1" x="468"/>
        <item m="1" x="839"/>
        <item m="1" x="297"/>
        <item m="1" x="455"/>
        <item m="1" x="298"/>
        <item sd="0" m="1" x="53"/>
        <item m="1" x="367"/>
        <item m="1" x="76"/>
        <item m="1" x="60"/>
        <item m="1" x="711"/>
        <item m="1" x="539"/>
        <item m="1" x="63"/>
        <item m="1" x="71"/>
        <item m="1" x="534"/>
        <item m="1" x="549"/>
        <item m="1" x="196"/>
        <item m="1" x="136"/>
        <item m="1" x="657"/>
        <item m="1" x="456"/>
        <item x="0"/>
        <item m="1" x="221"/>
        <item m="1" x="835"/>
        <item m="1" x="73"/>
        <item m="1" x="42"/>
        <item m="1" x="205"/>
        <item m="1" x="134"/>
        <item m="1" x="7"/>
        <item m="1" x="138"/>
        <item m="1" x="410"/>
        <item m="1" x="11"/>
        <item m="1" x="650"/>
        <item m="1" x="615"/>
        <item m="1" x="219"/>
        <item m="1" x="1"/>
        <item m="1" x="324"/>
        <item m="1" x="16"/>
        <item m="1" x="389"/>
        <item m="1" x="122"/>
        <item m="1" x="829"/>
        <item m="1" x="879"/>
        <item m="1" x="330"/>
        <item m="1" x="235"/>
        <item m="1" x="210"/>
        <item m="1" x="315"/>
        <item m="1" x="848"/>
        <item m="1" x="915"/>
        <item m="1" x="450"/>
        <item m="1" x="294"/>
        <item m="1" x="388"/>
        <item m="1" x="130"/>
        <item m="1" x="726"/>
        <item m="1" x="849"/>
        <item m="1" x="719"/>
        <item m="1" x="474"/>
        <item m="1" x="374"/>
        <item m="1" x="516"/>
        <item m="1" x="639"/>
        <item m="1" x="754"/>
        <item m="1" x="834"/>
        <item m="1" x="821"/>
        <item m="1" x="320"/>
        <item m="1" x="491"/>
        <item m="1" x="741"/>
        <item m="1" x="538"/>
        <item m="1" x="206"/>
        <item m="1" x="192"/>
        <item m="1" x="681"/>
        <item m="1" x="247"/>
        <item m="1" x="616"/>
        <item m="1" x="291"/>
        <item m="1" x="570"/>
        <item m="1" x="171"/>
        <item m="1" x="189"/>
        <item m="1" x="383"/>
        <item m="1" x="840"/>
        <item m="1" x="155"/>
        <item m="1" x="655"/>
        <item m="1" x="302"/>
        <item m="1" x="622"/>
        <item m="1" x="718"/>
        <item m="1" x="798"/>
        <item m="1" x="460"/>
        <item m="1" x="530"/>
        <item m="1" x="3"/>
        <item m="1" x="226"/>
        <item m="1" x="126"/>
        <item m="1" x="515"/>
        <item m="1" x="638"/>
        <item m="1" x="875"/>
        <item m="1" x="254"/>
        <item m="1" x="815"/>
        <item m="1" x="674"/>
        <item m="1" x="244"/>
        <item m="1" x="680"/>
        <item m="1" x="332"/>
        <item m="1" x="341"/>
        <item m="1" x="20"/>
        <item m="1" x="125"/>
        <item m="1" x="161"/>
        <item m="1" x="224"/>
        <item m="1" x="100"/>
        <item m="1" x="290"/>
        <item m="1" x="553"/>
        <item m="1" x="334"/>
        <item m="1" x="513"/>
        <item m="1" x="900"/>
        <item m="1" x="162"/>
        <item m="1" x="360"/>
        <item m="1" x="847"/>
        <item m="1" x="444"/>
        <item m="1" x="866"/>
        <item m="1" x="408"/>
        <item m="1" x="409"/>
        <item m="1" x="483"/>
        <item m="1" x="870"/>
        <item m="1" x="820"/>
        <item m="1" x="780"/>
        <item m="1" x="595"/>
        <item m="1" x="70"/>
        <item m="1" x="585"/>
        <item m="1" x="740"/>
        <item m="1" x="537"/>
        <item m="1" x="897"/>
        <item m="1" x="573"/>
        <item m="1" x="395"/>
        <item m="1" x="191"/>
        <item m="1" x="691"/>
        <item m="1" x="494"/>
        <item m="1" x="4"/>
        <item m="1" x="669"/>
        <item m="1" x="31"/>
        <item m="1" x="510"/>
        <item m="1" x="475"/>
        <item m="1" x="218"/>
        <item m="1" x="387"/>
        <item m="1" x="846"/>
        <item m="1" x="182"/>
        <item m="1" x="667"/>
        <item m="1" x="778"/>
        <item m="1" x="666"/>
        <item m="1" x="173"/>
        <item m="1" x="842"/>
        <item m="1" x="109"/>
        <item m="1" x="687"/>
        <item m="1" x="426"/>
        <item m="1" x="770"/>
        <item m="1" x="271"/>
        <item m="1" x="603"/>
        <item m="1" x="8"/>
        <item m="1" x="658"/>
        <item m="1" x="659"/>
        <item m="1" x="597"/>
        <item m="1" x="621"/>
        <item m="1" x="299"/>
        <item m="1" x="713"/>
        <item m="1" x="261"/>
        <item m="1" x="714"/>
        <item m="1" x="23"/>
        <item m="1" x="335"/>
        <item m="1" x="916"/>
        <item m="1" x="554"/>
        <item m="1" x="629"/>
        <item m="1" x="753"/>
        <item m="1" x="898"/>
        <item m="1" x="64"/>
        <item m="1" x="97"/>
        <item m="1" x="745"/>
        <item m="1" x="95"/>
        <item m="1" x="336"/>
        <item m="1" x="62"/>
        <item m="1" x="761"/>
        <item m="1" x="844"/>
        <item m="1" x="476"/>
        <item m="1" x="565"/>
        <item m="1" x="331"/>
        <item m="1" x="485"/>
        <item m="1" x="620"/>
        <item m="1" x="417"/>
        <item m="1" x="619"/>
        <item m="1" x="81"/>
        <item m="1" x="156"/>
        <item m="1" x="404"/>
        <item m="1" x="5"/>
        <item m="1" x="628"/>
        <item m="1" x="58"/>
        <item m="1" x="153"/>
        <item m="1" x="329"/>
        <item m="1" x="375"/>
        <item m="1" x="289"/>
        <item m="1" x="457"/>
        <item m="1" x="256"/>
        <item m="1" x="48"/>
        <item m="1" x="381"/>
        <item m="1" x="392"/>
        <item m="1" x="482"/>
        <item m="1" x="145"/>
        <item m="1" x="686"/>
        <item m="1" x="551"/>
        <item m="1" x="263"/>
        <item m="1" x="94"/>
        <item m="1" x="514"/>
        <item m="1" x="26"/>
        <item m="1" x="57"/>
        <item m="1" x="757"/>
        <item m="1" x="727"/>
        <item m="1" x="856"/>
        <item m="1" x="865"/>
        <item m="1" x="13"/>
        <item m="1" x="643"/>
        <item m="1" x="179"/>
        <item m="1" x="421"/>
        <item m="1" x="868"/>
        <item m="1" x="120"/>
        <item m="1" x="269"/>
        <item m="1" x="441"/>
        <item m="1" x="188"/>
        <item m="1" x="792"/>
        <item m="1" x="431"/>
        <item m="1" x="710"/>
        <item m="1" x="518"/>
        <item m="1" x="32"/>
        <item m="1" x="396"/>
        <item m="1" x="903"/>
        <item m="1" x="112"/>
        <item m="1" x="702"/>
        <item m="1" x="871"/>
        <item m="1" x="323"/>
        <item m="1" x="735"/>
        <item m="1" x="316"/>
        <item m="1" x="594"/>
        <item m="1" x="41"/>
        <item m="1" x="720"/>
        <item m="1" x="751"/>
        <item m="1" x="581"/>
        <item m="1" x="212"/>
        <item m="1" x="75"/>
        <item m="1" x="193"/>
        <item m="1" x="912"/>
        <item m="1" x="59"/>
        <item m="1" x="827"/>
        <item m="1" x="583"/>
        <item m="1" x="340"/>
        <item m="1" x="12"/>
        <item m="1" x="52"/>
        <item m="1" x="148"/>
        <item m="1" x="636"/>
        <item m="1" x="30"/>
        <item m="1" x="163"/>
        <item m="1" x="883"/>
        <item m="1" x="707"/>
        <item m="1" x="598"/>
        <item m="1" x="463"/>
        <item m="1" x="110"/>
        <item m="1" x="348"/>
        <item m="1" x="265"/>
        <item m="1" x="101"/>
        <item m="1" x="21"/>
        <item m="1" x="82"/>
        <item m="1" x="47"/>
        <item m="1" x="920"/>
        <item m="1" x="260"/>
        <item m="1" x="347"/>
        <item m="1" x="888"/>
        <item m="1" x="697"/>
        <item m="1" x="37"/>
        <item m="1" x="96"/>
        <item m="1" x="61"/>
        <item m="1" x="405"/>
        <item m="1" x="268"/>
        <item m="1" x="564"/>
        <item m="1" x="197"/>
        <item m="1" x="93"/>
        <item m="1" x="74"/>
        <item m="1" x="306"/>
        <item m="1" x="618"/>
        <item m="1" x="679"/>
        <item m="1" x="66"/>
        <item m="1" x="200"/>
        <item m="1" x="311"/>
        <item m="1" x="80"/>
        <item m="1" x="465"/>
        <item m="1" x="577"/>
        <item m="1" x="584"/>
        <item m="1" x="22"/>
        <item m="1" x="328"/>
        <item m="1" x="17"/>
        <item m="1" x="344"/>
        <item m="1" x="416"/>
        <item m="1" x="887"/>
        <item m="1" x="824"/>
        <item m="1" x="401"/>
        <item m="1" x="377"/>
        <item m="1" x="756"/>
        <item m="1" x="325"/>
        <item m="1" x="593"/>
        <item m="1" x="131"/>
        <item m="1" x="284"/>
        <item m="1" x="759"/>
        <item m="1" x="819"/>
        <item m="1" x="147"/>
        <item m="1" x="746"/>
        <item m="1" x="826"/>
        <item m="1" x="672"/>
        <item m="1" x="240"/>
        <item m="1" x="459"/>
        <item m="1" x="169"/>
        <item m="1" x="614"/>
        <item m="1" x="728"/>
        <item m="1" x="664"/>
        <item m="1" x="575"/>
        <item m="1" x="190"/>
        <item m="1" x="651"/>
        <item m="1" x="35"/>
        <item m="1" x="158"/>
        <item m="1" x="506"/>
        <item m="1" x="531"/>
        <item m="1" x="85"/>
        <item m="1" x="146"/>
        <item m="1" x="625"/>
        <item m="1" x="730"/>
        <item m="1" x="591"/>
        <item m="1" x="894"/>
        <item m="1" x="225"/>
        <item m="1" x="763"/>
        <item m="1" x="729"/>
        <item m="1" x="68"/>
        <item m="1" x="497"/>
        <item m="1" x="237"/>
        <item m="1" x="195"/>
        <item m="1" x="725"/>
        <item m="1" x="601"/>
        <item m="1" x="411"/>
        <item m="1" x="545"/>
        <item m="1" x="277"/>
        <item m="1" x="721"/>
        <item m="1" x="507"/>
        <item m="1" x="427"/>
        <item m="1" x="793"/>
        <item m="1" x="737"/>
        <item m="1" x="303"/>
        <item m="1" x="111"/>
        <item m="1" x="547"/>
        <item m="1" x="454"/>
        <item m="1" x="245"/>
        <item m="1" x="140"/>
        <item m="1" x="810"/>
        <item m="1" x="376"/>
        <item m="1" x="889"/>
        <item m="1" x="550"/>
        <item m="1" x="45"/>
        <item m="1" x="801"/>
        <item m="1" x="151"/>
        <item m="1" x="668"/>
        <item m="1" x="128"/>
        <item m="1" x="568"/>
        <item m="1" x="443"/>
        <item m="1" x="25"/>
        <item m="1" x="67"/>
        <item m="1" x="881"/>
        <item m="1" x="233"/>
        <item m="1" x="49"/>
        <item m="1" x="84"/>
        <item m="1" x="904"/>
        <item m="1" x="293"/>
        <item m="1" x="833"/>
        <item m="1" x="692"/>
        <item m="1" x="752"/>
        <item m="1" x="440"/>
        <item m="1" x="500"/>
        <item m="1" x="685"/>
        <item m="1" x="517"/>
        <item m="1" x="338"/>
        <item m="1" x="54"/>
        <item m="1" x="211"/>
        <item m="1" x="626"/>
        <item m="1" x="234"/>
        <item m="1" x="273"/>
        <item m="1" x="278"/>
        <item m="1" x="882"/>
        <item m="1" x="582"/>
        <item m="1" x="446"/>
        <item m="1" x="451"/>
        <item m="1" x="368"/>
        <item m="1" x="473"/>
        <item m="1" x="512"/>
        <item m="1" x="608"/>
        <item m="1" x="739"/>
        <item m="1" x="609"/>
        <item m="1" x="640"/>
        <item m="1" x="343"/>
        <item m="1" x="321"/>
        <item m="1" x="105"/>
        <item m="1" x="873"/>
        <item m="1" x="363"/>
        <item m="1" x="522"/>
        <item m="1" x="362"/>
        <item m="1" x="521"/>
        <item m="1" x="204"/>
        <item m="1" x="526"/>
        <item m="1" x="432"/>
        <item m="1" x="560"/>
        <item m="1" x="230"/>
        <item m="1" x="133"/>
        <item m="1" x="394"/>
        <item m="1" x="683"/>
        <item m="1" x="766"/>
        <item m="1" x="562"/>
        <item m="1" x="118"/>
        <item m="1" x="607"/>
        <item m="1" x="722"/>
        <item m="1" x="708"/>
        <item m="1" x="589"/>
        <item m="1" x="509"/>
        <item m="1" x="220"/>
        <item m="1" x="428"/>
        <item m="1" x="671"/>
        <item m="1" x="480"/>
        <item m="1" x="580"/>
        <item m="1" x="345"/>
        <item m="1" x="176"/>
        <item m="1" x="393"/>
        <item m="1" x="337"/>
        <item m="1" x="863"/>
        <item m="1" x="270"/>
        <item m="1" x="250"/>
        <item m="1" x="447"/>
        <item m="1" x="590"/>
        <item m="1" x="310"/>
        <item m="1" x="65"/>
        <item m="1" x="185"/>
        <item m="1" x="318"/>
        <item m="1" x="391"/>
        <item m="1" x="390"/>
        <item m="1" x="758"/>
        <item m="1" x="106"/>
        <item m="1" x="682"/>
        <item m="1" x="765"/>
        <item m="1" x="152"/>
        <item m="1" x="561"/>
        <item m="1" x="129"/>
        <item m="1" x="92"/>
        <item m="1" x="38"/>
        <item m="1" x="543"/>
        <item m="1" x="78"/>
        <item m="1" x="749"/>
        <item m="1" x="556"/>
        <item m="1" x="373"/>
        <item m="1" x="602"/>
        <item m="1" x="533"/>
        <item m="1" x="663"/>
        <item m="1" x="355"/>
        <item m="1" x="654"/>
        <item m="1" x="864"/>
        <item m="1" x="121"/>
        <item m="1" x="437"/>
        <item m="1" x="252"/>
        <item m="1" x="813"/>
        <item m="1" x="783"/>
        <item m="1" x="782"/>
        <item m="1" x="637"/>
        <item m="1" x="251"/>
        <item m="1" x="255"/>
        <item m="1" x="501"/>
        <item m="1" x="911"/>
        <item m="1" x="91"/>
        <item m="1" x="542"/>
        <item m="1" x="77"/>
        <item m="1" x="748"/>
        <item m="1" x="555"/>
        <item m="1" x="372"/>
        <item m="1" x="40"/>
        <item m="1" x="272"/>
        <item m="1" x="532"/>
        <item m="1" x="662"/>
        <item m="1" x="830"/>
        <item m="1" x="354"/>
        <item m="1" x="653"/>
        <item m="1" x="831"/>
        <item m="1" x="587"/>
        <item m="1" x="832"/>
        <item m="1" x="415"/>
        <item m="1" x="779"/>
        <item m="1" x="886"/>
        <item m="1" x="902"/>
        <item m="1" x="661"/>
        <item m="1" x="495"/>
        <item m="1" x="656"/>
        <item m="1" x="599"/>
        <item m="1" x="511"/>
        <item m="1" x="767"/>
        <item m="1" x="458"/>
        <item m="1" x="860"/>
        <item m="1" x="781"/>
        <item m="1" x="760"/>
        <item m="1" x="917"/>
        <item m="1" x="698"/>
        <item m="1" x="572"/>
        <item m="1" x="901"/>
        <item m="1" x="823"/>
        <item m="1" x="723"/>
        <item m="1" x="762"/>
        <item m="1" x="684"/>
        <item m="1" x="262"/>
        <item m="1" x="922"/>
        <item m="1" x="851"/>
        <item m="1" x="768"/>
        <item m="1" x="174"/>
        <item m="1" x="358"/>
        <item m="1" x="797"/>
        <item m="1" x="913"/>
        <item m="1" x="695"/>
        <item m="1" x="69"/>
        <item m="1" x="812"/>
        <item m="1" x="217"/>
        <item m="1" x="51"/>
        <item m="1" x="117"/>
        <item m="1" x="579"/>
        <item m="1" x="135"/>
        <item m="1" x="733"/>
        <item m="1" x="660"/>
        <item m="1" x="627"/>
        <item m="1" x="571"/>
        <item m="1" x="924"/>
        <item m="1" x="414"/>
        <item m="1" x="642"/>
        <item m="1" x="921"/>
        <item m="1" x="925"/>
        <item m="1" x="350"/>
        <item m="1" x="202"/>
        <item m="1" x="859"/>
        <item m="1" x="46"/>
        <item m="1" x="631"/>
        <item m="1" x="736"/>
        <item m="1" x="429"/>
        <item m="1" x="670"/>
        <item m="1" x="142"/>
        <item m="1" x="83"/>
        <item m="1" x="690"/>
        <item m="1" x="488"/>
        <item m="1" x="525"/>
        <item m="1" x="292"/>
        <item m="1" x="808"/>
        <item m="1" x="379"/>
        <item m="1" x="804"/>
        <item m="1" x="435"/>
        <item m="1" x="696"/>
        <item m="1" x="246"/>
        <item m="1" x="149"/>
        <item m="1" x="789"/>
        <item m="1" x="536"/>
        <item m="1" x="307"/>
        <item m="1" x="412"/>
        <item m="1" x="361"/>
        <item m="1" x="249"/>
        <item m="1" x="896"/>
        <item m="1" x="352"/>
        <item m="1" x="850"/>
        <item m="1" x="471"/>
        <item m="1" x="79"/>
        <item m="1" x="449"/>
        <item m="1" x="194"/>
        <item m="1" x="448"/>
        <item m="1" x="279"/>
        <item m="1" x="665"/>
        <item m="1" x="229"/>
        <item m="1" x="802"/>
        <item m="1" x="742"/>
        <item m="1" x="187"/>
        <item m="1" x="423"/>
        <item m="1" x="519"/>
        <item m="1" x="646"/>
        <item m="1" x="380"/>
        <item m="1" x="862"/>
        <item m="1" x="918"/>
        <item m="1" x="24"/>
        <item m="1" x="641"/>
        <item m="1" x="841"/>
        <item m="1" x="559"/>
        <item m="1" x="317"/>
        <item m="1" x="470"/>
        <item m="1" x="407"/>
        <item m="1" x="814"/>
        <item m="1" x="910"/>
        <item m="1" x="828"/>
        <item m="1" x="113"/>
        <item m="1" x="186"/>
        <item m="1" x="384"/>
        <item m="1" x="836"/>
        <item m="1" x="159"/>
        <item m="1" x="304"/>
        <item m="1" x="453"/>
        <item m="1" x="811"/>
        <item m="1" x="10"/>
        <item m="1" x="349"/>
        <item m="1" x="400"/>
        <item m="1" x="787"/>
        <item m="1" x="39"/>
        <item m="1" x="837"/>
        <item m="1" x="784"/>
        <item m="1" x="529"/>
        <item m="1" x="19"/>
        <item m="1" x="420"/>
        <item m="1" x="817"/>
        <item m="1" x="566"/>
        <item m="1" x="201"/>
        <item m="1" x="610"/>
        <item m="1" x="908"/>
        <item m="1" x="103"/>
        <item m="1" x="845"/>
        <item m="1" x="600"/>
        <item m="1" x="586"/>
        <item m="1" x="852"/>
        <item m="1" x="479"/>
        <item m="1" x="791"/>
        <item m="1" x="891"/>
        <item m="1" x="281"/>
        <item m="1" x="137"/>
        <item m="1" x="413"/>
        <item m="1" x="238"/>
        <item m="1" x="287"/>
        <item m="1" x="838"/>
        <item m="1" x="43"/>
        <item m="1" x="168"/>
        <item m="1" x="649"/>
        <item m="1" x="264"/>
        <item m="1" x="508"/>
        <item m="1" x="487"/>
        <item m="1" x="242"/>
        <item m="1" x="198"/>
        <item m="1" x="18"/>
        <item m="1" x="861"/>
        <item m="1" x="709"/>
        <item m="1" x="477"/>
        <item m="1" x="884"/>
        <item m="1" x="433"/>
        <item m="1" x="462"/>
        <item m="1" x="717"/>
        <item m="1" x="382"/>
        <item m="1" x="267"/>
        <item m="1" x="357"/>
        <item m="1" x="399"/>
        <item m="1" x="478"/>
        <item m="1" x="557"/>
        <item m="1" x="178"/>
        <item m="1" x="175"/>
        <item m="1" x="790"/>
        <item m="1" x="890"/>
        <item m="1" x="280"/>
        <item m="1" x="167"/>
        <item m="1" x="648"/>
        <item m="1" x="546"/>
        <item m="1" x="364"/>
        <item m="1" x="731"/>
        <item m="1" x="874"/>
        <item m="1" x="803"/>
        <item m="1" x="15"/>
        <item m="1" x="172"/>
        <item m="1" x="795"/>
        <item m="1" x="481"/>
        <item m="1" x="2"/>
        <item m="1" x="366"/>
        <item m="1" x="558"/>
        <item m="1" x="796"/>
        <item m="1" x="107"/>
        <item m="1" x="398"/>
        <item m="1" x="232"/>
        <item m="1" x="694"/>
        <item m="1" x="505"/>
        <item m="1" x="493"/>
        <item m="1" x="700"/>
        <item m="1" x="486"/>
        <item m="1" x="241"/>
        <item m="1" x="386"/>
        <item m="1" x="805"/>
        <item m="1" x="425"/>
        <item m="1" x="55"/>
        <item m="1" x="771"/>
        <item m="1" x="89"/>
        <item m="1" x="774"/>
        <item m="1" x="339"/>
        <item m="1" x="346"/>
        <item m="1" x="716"/>
        <item m="1" x="773"/>
        <item m="1" x="141"/>
        <item m="1" x="464"/>
        <item m="1" x="88"/>
        <item m="1" x="853"/>
        <item m="1" x="257"/>
        <item m="1" x="378"/>
        <item m="1" x="119"/>
        <item m="1" x="893"/>
        <item m="1" x="403"/>
        <item m="1" x="177"/>
        <item m="1" x="419"/>
        <item m="1" x="701"/>
        <item m="1" x="794"/>
        <item m="1" x="170"/>
        <item m="1" x="528"/>
        <item m="1" x="154"/>
        <item m="1" x="876"/>
        <item m="1" x="645"/>
        <item m="1" x="769"/>
        <item m="1" x="877"/>
        <item m="1" x="333"/>
        <item m="1" x="504"/>
        <item m="1" x="492"/>
        <item m="1" x="693"/>
        <item m="1" x="369"/>
        <item m="1" x="385"/>
        <item m="1" x="724"/>
        <item m="1" x="800"/>
        <item m="1" x="499"/>
        <item m="1" x="356"/>
        <item m="1" x="108"/>
        <item m="1" x="775"/>
        <item m="1" x="160"/>
        <item m="1" x="799"/>
        <item m="1" x="402"/>
        <item m="1" x="283"/>
        <item m="1" x="854"/>
        <item m="1" x="520"/>
        <item m="1" x="150"/>
        <item m="1" x="430"/>
        <item m="1" x="705"/>
        <item m="1" x="715"/>
        <item m="1" x="689"/>
        <item m="1" x="166"/>
        <item m="1" x="885"/>
        <item m="1" x="858"/>
        <item m="1" x="675"/>
        <item m="1" x="208"/>
        <item m="1" x="578"/>
        <item m="1" x="44"/>
        <item m="1" x="203"/>
        <item m="1" x="524"/>
        <item m="1" x="734"/>
        <item m="1" x="502"/>
        <item m="1" x="312"/>
        <item m="1" x="157"/>
        <item m="1" x="116"/>
        <item m="1" x="569"/>
        <item m="1" x="253"/>
        <item m="1" x="469"/>
        <item m="1" x="342"/>
        <item m="1" x="282"/>
        <item m="1" x="397"/>
        <item m="1" x="223"/>
        <item m="1" x="630"/>
        <item m="1" x="869"/>
        <item m="1" x="919"/>
        <item m="1" x="777"/>
        <item m="1" x="743"/>
        <item m="1" x="99"/>
        <item m="1" x="540"/>
        <item m="1" x="50"/>
        <item m="1" x="644"/>
        <item m="1" x="563"/>
        <item m="1" x="744"/>
        <item m="1" x="9"/>
        <item m="1" x="617"/>
        <item m="1" x="351"/>
        <item m="1" x="231"/>
        <item m="1" x="747"/>
        <item m="1" x="926"/>
        <item m="1" x="923"/>
        <item m="1" x="326"/>
        <item m="1" x="895"/>
        <item m="1" x="124"/>
        <item m="1" x="236"/>
        <item m="1" x="207"/>
        <item m="1" x="544"/>
        <item m="1" x="738"/>
        <item m="1" x="880"/>
        <item m="1" x="33"/>
        <item m="1" x="313"/>
        <item m="1" x="34"/>
        <item m="1" x="818"/>
        <item m="1" x="213"/>
        <item m="1" x="243"/>
        <item m="1" x="612"/>
        <item m="1" x="214"/>
        <item m="1" x="314"/>
        <item m="1" x="86"/>
        <item m="1" x="574"/>
        <item m="1" x="300"/>
        <item m="1" x="857"/>
        <item m="1" x="905"/>
        <item m="1" x="27"/>
        <item m="1" x="899"/>
        <item m="1" x="424"/>
        <item m="1" x="104"/>
        <item m="1" x="567"/>
        <item m="1" x="164"/>
        <item m="1" x="248"/>
        <item m="1" x="678"/>
        <item m="1" x="452"/>
        <item m="1" x="472"/>
        <item m="1" x="115"/>
        <item m="1" x="301"/>
        <item m="1" x="87"/>
        <item m="1" x="906"/>
        <item m="1" x="28"/>
        <item m="1" x="183"/>
        <item m="1" x="209"/>
        <item m="1" x="442"/>
        <item m="1" x="872"/>
        <item m="1" x="56"/>
        <item m="1" x="490"/>
        <item m="1" x="867"/>
        <item m="1" x="489"/>
        <item m="1" x="699"/>
        <item m="1" x="184"/>
        <item m="1" x="673"/>
        <item m="1" x="552"/>
        <item m="1" x="434"/>
        <item m="1" x="712"/>
        <item m="1" x="288"/>
        <item m="1" x="806"/>
        <item m="1" x="523"/>
        <item m="1" x="496"/>
        <item m="1" x="222"/>
        <item m="1" x="855"/>
        <item m="1" x="422"/>
        <item m="1" x="527"/>
        <item m="1" x="466"/>
        <item m="1" x="461"/>
        <item m="1" x="907"/>
        <item m="1" x="588"/>
        <item m="1" x="825"/>
        <item m="1" x="14"/>
        <item m="1" x="647"/>
        <item m="1" x="29"/>
        <item m="1" x="613"/>
        <item m="1" x="418"/>
        <item m="1" x="274"/>
        <item m="1" x="816"/>
        <item m="1" x="786"/>
        <item m="1" x="634"/>
        <item m="1" x="216"/>
        <item m="1" x="227"/>
        <item m="1" x="576"/>
        <item m="1" x="275"/>
        <item m="1" x="635"/>
        <item m="1" x="228"/>
        <item m="1" x="308"/>
        <item m="1" x="438"/>
        <item m="1" x="309"/>
        <item m="1" x="327"/>
        <item m="1" x="676"/>
        <item m="1" x="652"/>
        <item m="1" x="371"/>
        <item m="1" x="772"/>
        <item m="1" x="266"/>
        <item m="1" x="843"/>
        <item m="1" x="785"/>
        <item m="1" x="611"/>
        <item m="1" x="370"/>
        <item m="1" x="98"/>
        <item m="1" x="909"/>
        <item m="1" x="439"/>
        <item m="1" x="677"/>
        <item m="1" x="704"/>
        <item m="1" x="102"/>
        <item m="1" x="703"/>
        <item m="1" x="143"/>
        <item m="1" x="732"/>
        <item m="1" x="503"/>
        <item m="1" x="809"/>
        <item m="1" x="239"/>
        <item m="1" x="144"/>
        <item m="1" x="605"/>
        <item m="1" x="286"/>
        <item m="1" x="604"/>
        <item m="1" x="788"/>
        <item m="1" x="688"/>
        <item m="1" x="285"/>
        <item m="1" x="623"/>
        <item m="1" x="180"/>
        <item m="1" x="353"/>
        <item m="1" x="624"/>
        <item m="1" x="181"/>
        <item m="1" x="295"/>
        <item m="1" x="535"/>
        <item m="1" x="878"/>
        <item m="1" x="319"/>
        <item m="1" x="606"/>
        <item m="1" x="406"/>
        <item m="1" x="199"/>
        <item m="1" x="276"/>
        <item m="1" x="548"/>
        <item m="1" x="305"/>
        <item m="1" x="632"/>
        <item m="1" x="706"/>
        <item m="1" x="914"/>
        <item m="1" x="822"/>
        <item m="1" x="445"/>
        <item m="1" x="484"/>
        <item m="1" x="892"/>
        <item m="1" x="259"/>
        <item m="1" x="807"/>
        <item m="1" x="436"/>
        <item m="1" x="322"/>
        <item m="1" x="123"/>
        <item m="1" x="764"/>
        <item m="1" x="750"/>
        <item m="1" x="776"/>
        <item m="1" x="127"/>
        <item m="1" x="258"/>
        <item m="1" x="467"/>
        <item m="1" x="6"/>
        <item m="1" x="596"/>
        <item m="1" x="633"/>
        <item m="1" x="139"/>
        <item m="1" x="114"/>
      </items>
    </pivotField>
    <pivotField axis="axisRow" showAll="0" defaultSubtotal="0">
      <items count="7">
        <item m="1" x="4"/>
        <item m="1" x="6"/>
        <item x="0"/>
        <item m="1" x="2"/>
        <item m="1" x="1"/>
        <item m="1" x="3"/>
        <item m="1" x="5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1"/>
        <item x="0"/>
        <item m="1" x="2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8">
        <item m="1" x="1"/>
        <item m="1" x="3"/>
        <item x="0"/>
        <item m="1" x="6"/>
        <item m="1" x="5"/>
        <item m="1" x="7"/>
        <item m="1" x="2"/>
        <item m="1" x="4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4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58">
    <format dxfId="86">
      <pivotArea dataOnly="0" labelOnly="1" grandCol="1" outline="0" fieldPosition="0"/>
    </format>
    <format dxfId="85">
      <pivotArea dataOnly="0" labelOnly="1" grandCol="1" outline="0" fieldPosition="0"/>
    </format>
    <format dxfId="84">
      <pivotArea dataOnly="0" labelOnly="1" grandCol="1" outline="0" fieldPosition="0"/>
    </format>
    <format dxfId="83">
      <pivotArea dataOnly="0" labelOnly="1" grandCol="1" outline="0" fieldPosition="0"/>
    </format>
    <format dxfId="82">
      <pivotArea dataOnly="0" labelOnly="1" grandCol="1" outline="0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type="origin" dataOnly="0" labelOnly="1" outline="0" fieldPosition="0"/>
    </format>
    <format dxfId="77">
      <pivotArea type="topRight" dataOnly="0" labelOnly="1" outline="0" fieldPosition="0"/>
    </format>
    <format dxfId="76">
      <pivotArea type="origin" dataOnly="0" labelOnly="1" outline="0" fieldPosition="0"/>
    </format>
    <format dxfId="75">
      <pivotArea type="topRight" dataOnly="0" labelOnly="1" outline="0" fieldPosition="0"/>
    </format>
    <format dxfId="74">
      <pivotArea type="origin" dataOnly="0" labelOnly="1" outline="0" fieldPosition="0"/>
    </format>
    <format dxfId="73">
      <pivotArea type="topRight" dataOnly="0" labelOnly="1" outline="0" fieldPosition="0"/>
    </format>
    <format dxfId="72">
      <pivotArea type="origin" dataOnly="0" labelOnly="1" outline="0" fieldPosition="0"/>
    </format>
    <format dxfId="71">
      <pivotArea type="topRight" dataOnly="0" labelOnly="1" outline="0" fieldPosition="0"/>
    </format>
    <format dxfId="70">
      <pivotArea field="0" type="button" dataOnly="0" labelOnly="1" outline="0" axis="axisRow" fieldPosition="0"/>
    </format>
    <format dxfId="69">
      <pivotArea dataOnly="0" labelOnly="1" fieldPosition="0">
        <references count="1">
          <reference field="12" count="0"/>
        </references>
      </pivotArea>
    </format>
    <format dxfId="68">
      <pivotArea dataOnly="0" labelOnly="1" grandCol="1" outline="0" fieldPosition="0"/>
    </format>
    <format dxfId="67">
      <pivotArea field="0" type="button" dataOnly="0" labelOnly="1" outline="0" axis="axisRow" fieldPosition="0"/>
    </format>
    <format dxfId="66">
      <pivotArea dataOnly="0" labelOnly="1" fieldPosition="0">
        <references count="1">
          <reference field="12" count="0"/>
        </references>
      </pivotArea>
    </format>
    <format dxfId="65">
      <pivotArea dataOnly="0" labelOnly="1" grandCol="1" outline="0" fieldPosition="0"/>
    </format>
    <format dxfId="64">
      <pivotArea field="0" type="button" dataOnly="0" labelOnly="1" outline="0" axis="axisRow" fieldPosition="0"/>
    </format>
    <format dxfId="63">
      <pivotArea dataOnly="0" labelOnly="1" fieldPosition="0">
        <references count="1">
          <reference field="12" count="0"/>
        </references>
      </pivotArea>
    </format>
    <format dxfId="62">
      <pivotArea dataOnly="0" labelOnly="1" grandCol="1" outline="0" fieldPosition="0"/>
    </format>
    <format dxfId="61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39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4">
        <item m="1" x="2"/>
        <item m="1" x="1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0"/>
        <item sd="0" m="1" x="5"/>
        <item sd="0" x="1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hier="-1"/>
  </pageFields>
  <dataFields count="1">
    <dataField name="Sum of Group %" fld="8" baseField="0" baseItem="0" numFmtId="10"/>
  </dataFields>
  <formats count="14"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" type="button" dataOnly="0" labelOnly="1" outline="0" axis="axisRow" fieldPosition="0"/>
    </format>
    <format dxfId="57">
      <pivotArea dataOnly="0" labelOnly="1" outline="0" axis="axisValues" fieldPosition="0"/>
    </format>
    <format dxfId="56">
      <pivotArea dataOnly="0" labelOnly="1" fieldPosition="0">
        <references count="1">
          <reference field="1" count="0"/>
        </references>
      </pivotArea>
    </format>
    <format dxfId="55">
      <pivotArea dataOnly="0" labelOnly="1" grandRow="1" outline="0" fieldPosition="0"/>
    </format>
    <format dxfId="54">
      <pivotArea dataOnly="0" labelOnly="1" outline="0" axis="axisValues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" type="button" dataOnly="0" labelOnly="1" outline="0" axis="axisRow" fieldPosition="0"/>
    </format>
    <format dxfId="50">
      <pivotArea dataOnly="0" labelOnly="1" outline="0" axis="axisValues" fieldPosition="0"/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11">
  <autoFilter ref="K1:L4"/>
  <tableColumns count="2">
    <tableColumn id="1" name="Holyday" dataDxfId="110"/>
    <tableColumn id="2" name="Date" dataDxfId="109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8">
  <autoFilter ref="N1:P10"/>
  <tableColumns count="3">
    <tableColumn id="1" name="Release Date" dataDxfId="107"/>
    <tableColumn id="3" name="Week" dataDxfId="106">
      <calculatedColumnFormula>Releases[[#This Row],[Release Date]]-WEEKDAY(Releases[[#This Row],[Release Date]],3)</calculatedColumnFormula>
    </tableColumn>
    <tableColumn id="2" name="Release Name" dataDxfId="10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04">
  <tableColumns count="9">
    <tableColumn id="1" name="Role" totalsRowLabel="Grand Total"/>
    <tableColumn id="2" name="People" totalsRowFunction="sum" dataDxfId="103" totalsRowDxfId="102"/>
    <tableColumn id="3" name="Individual Daily Effort (net)" dataDxfId="101" totalsRowDxfId="100"/>
    <tableColumn id="4" name="Team Daily Capability" totalsRowFunction="sum" dataDxfId="99" totalsRowDxfId="98"/>
    <tableColumn id="5" name="Cycle Hours  on Backlog" totalsRowFunction="sum" dataDxfId="97" totalsRowDxfId="96"/>
    <tableColumn id="6" name="Risk" totalsRowFunction="sum" dataDxfId="95" totalsRowDxfId="94">
      <calculatedColumnFormula>Timeline[[#This Row],[Cycle Hours  on Backlog]]*$B$1</calculatedColumnFormula>
    </tableColumn>
    <tableColumn id="7" name="Total" totalsRowFunction="sum" dataDxfId="93" totalsRowDxfId="92">
      <calculatedColumnFormula>Timeline[[#This Row],[Cycle Hours  on Backlog]]+Timeline[[#This Row],[Risk]]</calculatedColumnFormula>
    </tableColumn>
    <tableColumn id="11" name="Working Days" totalsRowFunction="max" dataDxfId="91" totalsRowDxfId="90">
      <calculatedColumnFormula>IF(D10=0,0,G10/D10)</calculatedColumnFormula>
    </tableColumn>
    <tableColumn id="12" name="Last Day of Work" totalsRowFunction="max" dataDxfId="89" totalsRowDxfId="88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2" totalsRowCount="1" headerRowDxfId="46" dataDxfId="45" totalsRowDxfId="44">
  <sortState ref="A2:H36">
    <sortCondition ref="B2:B36"/>
    <sortCondition ref="C2:C36"/>
    <sortCondition ref="D2:D36"/>
  </sortState>
  <tableColumns count="9">
    <tableColumn id="1" name="Project" totalsRowLabel="Total" dataDxfId="43" totalsRowDxfId="42"/>
    <tableColumn id="2" name="Group" totalsRowFunction="count" dataDxfId="41" totalsRowDxfId="40">
      <calculatedColumnFormula>IF(ISERROR(FIND("Ballpark",C2)), "Plan", "Ballpark")</calculatedColumnFormula>
    </tableColumn>
    <tableColumn id="4" name="Issue Type" dataDxfId="39" totalsRowDxfId="38"/>
    <tableColumn id="5" name="Role" dataDxfId="37" totalsRowDxfId="36"/>
    <tableColumn id="3" name="Role Allocation" dataDxfId="35" totalsRowDxfId="34"/>
    <tableColumn id="6" name="Issue Type Allocation" dataDxfId="33" totalsRowDxfId="32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31" totalsRowDxfId="30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9" totalsRowDxfId="28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7" totalsRowDxfId="26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5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4"/>
    <tableColumn id="1" name="Cycle" dataDxfId="23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3665" tableType="queryTable" totalsRowShown="0">
  <autoFilter ref="A1:AW3665"/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22"/>
    <tableColumn id="26" uniqueName="26" name="CycleEstimate" queryTableFieldId="84" dataDxfId="21"/>
    <tableColumn id="14" uniqueName="14" name="EffortOnBacklog" queryTableFieldId="88" dataDxfId="20"/>
    <tableColumn id="48" uniqueName="48" name="CycleOnBacklog" queryTableFieldId="93" dataDxfId="19"/>
    <tableColumn id="31" uniqueName="31" name="BallparkEffort" queryTableFieldId="52" dataDxfId="18"/>
    <tableColumn id="30" uniqueName="30" name="PlannedEffort" queryTableFieldId="51" dataDxfId="17"/>
    <tableColumn id="25" uniqueName="25" name="EffortDone" queryTableFieldId="25" dataDxfId="16"/>
    <tableColumn id="49" uniqueName="49" name="CycleDone" queryTableFieldId="94" dataDxfId="15"/>
    <tableColumn id="21" uniqueName="21" name="WorklogDone" queryTableFieldId="96" dataDxfId="14"/>
    <tableColumn id="27" uniqueName="27" name="WorklogDoing" queryTableFieldId="97" dataDxfId="13"/>
    <tableColumn id="37" uniqueName="37" name="CountTasks" queryTableFieldId="37" dataDxfId="12"/>
    <tableColumn id="36" uniqueName="36" name="CountDemands" queryTableFieldId="36" dataDxfId="11"/>
    <tableColumn id="38" uniqueName="38" name="CountSubtasks" queryTableFieldId="38" dataDxfId="10"/>
    <tableColumn id="34" uniqueName="34" name="SubtaskEstimativeForEEPCalculation" queryTableFieldId="34" dataDxfId="9"/>
    <tableColumn id="42" uniqueName="42" name="DemandOrderedStatus" queryTableFieldId="43" dataDxfId="8"/>
    <tableColumn id="43" uniqueName="43" name="TaskOrderedStatus" queryTableFieldId="44" dataDxfId="7"/>
    <tableColumn id="44" uniqueName="44" name="SubtaskOrderedStatus" queryTableFieldId="45" dataDxfId="6"/>
    <tableColumn id="45" uniqueName="45" name="SubtaskOrderedFullDescription" queryTableFieldId="46" dataDxfId="5"/>
    <tableColumn id="46" uniqueName="46" name="PlannedEffortOnBug" queryTableFieldId="57" dataDxfId="4"/>
    <tableColumn id="47" uniqueName="47" name="WorklogOnBug" queryTableFieldId="58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2060"/>
  </sheetPr>
  <dimension ref="A1:G367"/>
  <sheetViews>
    <sheetView zoomScaleNormal="100" zoomScalePageLayoutView="130" workbookViewId="0"/>
  </sheetViews>
  <sheetFormatPr defaultColWidth="10.7109375" defaultRowHeight="15" x14ac:dyDescent="0.25"/>
  <cols>
    <col min="1" max="1" width="37.5703125" customWidth="1"/>
    <col min="2" max="2" width="18.28515625" style="39" customWidth="1"/>
    <col min="3" max="3" width="10.7109375" style="39" bestFit="1" customWidth="1"/>
    <col min="4" max="4" width="7.7109375" style="39" bestFit="1" customWidth="1"/>
    <col min="5" max="5" width="7.28515625" style="39" customWidth="1"/>
    <col min="6" max="6" width="11.7109375" style="39" customWidth="1"/>
    <col min="7" max="7" width="11.28515625" style="39" customWidth="1"/>
    <col min="8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214</v>
      </c>
    </row>
    <row r="2" spans="1:7" x14ac:dyDescent="0.25">
      <c r="A2" s="1" t="s">
        <v>44</v>
      </c>
      <c r="B2" s="125" t="s">
        <v>214</v>
      </c>
    </row>
    <row r="4" spans="1:7" x14ac:dyDescent="0.25">
      <c r="A4" s="40" t="s">
        <v>131</v>
      </c>
      <c r="B4" s="40" t="s">
        <v>138</v>
      </c>
      <c r="C4" s="125"/>
      <c r="D4"/>
      <c r="E4"/>
      <c r="F4"/>
      <c r="G4"/>
    </row>
    <row r="5" spans="1:7" x14ac:dyDescent="0.25">
      <c r="A5" s="40" t="s">
        <v>210</v>
      </c>
      <c r="B5" s="34" t="s">
        <v>213</v>
      </c>
      <c r="C5" s="34" t="s">
        <v>211</v>
      </c>
      <c r="D5"/>
      <c r="E5"/>
      <c r="F5"/>
      <c r="G5"/>
    </row>
    <row r="6" spans="1:7" x14ac:dyDescent="0.25">
      <c r="A6" s="2" t="s">
        <v>213</v>
      </c>
      <c r="B6" s="41">
        <v>0</v>
      </c>
      <c r="C6" s="41">
        <v>0</v>
      </c>
      <c r="D6"/>
      <c r="E6"/>
      <c r="F6"/>
      <c r="G6"/>
    </row>
    <row r="7" spans="1:7" x14ac:dyDescent="0.25">
      <c r="A7" s="2" t="s">
        <v>211</v>
      </c>
      <c r="B7" s="41">
        <v>0</v>
      </c>
      <c r="C7" s="41">
        <v>0</v>
      </c>
      <c r="D7"/>
      <c r="E7"/>
      <c r="F7"/>
      <c r="G7"/>
    </row>
    <row r="8" spans="1:7" x14ac:dyDescent="0.25">
      <c r="B8"/>
      <c r="C8"/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tabSelected="1"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C15" sqref="C15"/>
    </sheetView>
  </sheetViews>
  <sheetFormatPr defaultColWidth="53.42578125" defaultRowHeight="15" x14ac:dyDescent="0.25"/>
  <cols>
    <col min="1" max="1" width="55.5703125" customWidth="1"/>
    <col min="2" max="2" width="9.28515625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0.710937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2"/>
      <c r="B1" s="13"/>
      <c r="E1" s="35"/>
      <c r="Q1" t="s">
        <v>187</v>
      </c>
    </row>
    <row r="2" spans="1:19" x14ac:dyDescent="0.25">
      <c r="A2" s="12"/>
      <c r="B2" s="12"/>
      <c r="N2" t="s">
        <v>188</v>
      </c>
      <c r="O2" s="14">
        <v>42835</v>
      </c>
      <c r="Q2" s="124">
        <f ca="1">(O4-O2-1)/(O3-O2)</f>
        <v>1.4358974358974359</v>
      </c>
    </row>
    <row r="3" spans="1:19" x14ac:dyDescent="0.25">
      <c r="A3" s="1" t="s">
        <v>0</v>
      </c>
      <c r="B3" t="s">
        <v>214</v>
      </c>
      <c r="F3" s="37"/>
      <c r="G3" s="37"/>
      <c r="H3" s="37"/>
      <c r="I3" s="37"/>
      <c r="N3" t="s">
        <v>189</v>
      </c>
      <c r="O3" s="14">
        <v>42874</v>
      </c>
    </row>
    <row r="4" spans="1:19" x14ac:dyDescent="0.25">
      <c r="A4" s="1" t="s">
        <v>16</v>
      </c>
      <c r="B4" t="s">
        <v>214</v>
      </c>
      <c r="F4" s="37"/>
      <c r="G4" s="37"/>
      <c r="H4" s="37"/>
      <c r="I4" s="37"/>
      <c r="N4" t="s">
        <v>190</v>
      </c>
      <c r="O4" s="14">
        <f ca="1">TODAY()</f>
        <v>42892</v>
      </c>
    </row>
    <row r="5" spans="1:19" s="9" customFormat="1" x14ac:dyDescent="0.25">
      <c r="A5" s="1" t="s">
        <v>14</v>
      </c>
      <c r="B5" t="s">
        <v>214</v>
      </c>
    </row>
    <row r="6" spans="1:19" s="7" customFormat="1" x14ac:dyDescent="0.25">
      <c r="A6" s="1" t="s">
        <v>15</v>
      </c>
      <c r="B6" t="s">
        <v>214</v>
      </c>
      <c r="C6"/>
      <c r="D6"/>
      <c r="E6" s="17"/>
      <c r="F6" s="37"/>
      <c r="G6" s="37"/>
      <c r="H6" s="37"/>
    </row>
    <row r="7" spans="1:19" x14ac:dyDescent="0.25">
      <c r="A7" s="1" t="s">
        <v>193</v>
      </c>
      <c r="B7" t="s">
        <v>213</v>
      </c>
      <c r="F7" s="37"/>
      <c r="G7" s="37"/>
      <c r="H7" s="37"/>
      <c r="I7" s="37"/>
    </row>
    <row r="8" spans="1:19" x14ac:dyDescent="0.25">
      <c r="A8" s="1" t="s">
        <v>194</v>
      </c>
      <c r="B8" t="s">
        <v>214</v>
      </c>
      <c r="C8"/>
      <c r="D8"/>
      <c r="E8"/>
    </row>
    <row r="9" spans="1:19" x14ac:dyDescent="0.25">
      <c r="A9" s="1" t="s">
        <v>196</v>
      </c>
      <c r="B9" t="s">
        <v>214</v>
      </c>
    </row>
    <row r="10" spans="1:19" x14ac:dyDescent="0.25">
      <c r="A10" s="1" t="s">
        <v>201</v>
      </c>
      <c r="B10" t="s">
        <v>213</v>
      </c>
      <c r="C10"/>
      <c r="D10"/>
      <c r="E10"/>
    </row>
    <row r="11" spans="1:19" x14ac:dyDescent="0.25">
      <c r="A11" s="1" t="s">
        <v>200</v>
      </c>
      <c r="B11" t="s">
        <v>213</v>
      </c>
      <c r="C11"/>
      <c r="D11"/>
      <c r="E11"/>
    </row>
    <row r="12" spans="1:19" x14ac:dyDescent="0.25">
      <c r="A12" s="1" t="s">
        <v>203</v>
      </c>
      <c r="B12" t="s">
        <v>214</v>
      </c>
    </row>
    <row r="13" spans="1:19" s="11" customFormat="1" ht="15.75" x14ac:dyDescent="0.25">
      <c r="A13"/>
      <c r="B13"/>
      <c r="C13" s="128" t="s">
        <v>37</v>
      </c>
      <c r="D13" s="129"/>
      <c r="E13" s="130"/>
      <c r="F13" s="128" t="s">
        <v>142</v>
      </c>
      <c r="G13" s="129"/>
      <c r="H13" s="129"/>
      <c r="I13" s="130"/>
      <c r="J13" s="128" t="s">
        <v>143</v>
      </c>
      <c r="K13" s="129"/>
      <c r="L13" s="130"/>
      <c r="M13" s="126" t="s">
        <v>156</v>
      </c>
      <c r="N13" s="127"/>
      <c r="O13" s="127"/>
      <c r="P13" s="127"/>
      <c r="Q13" s="131"/>
      <c r="R13" s="126" t="s">
        <v>145</v>
      </c>
      <c r="S13" s="127"/>
    </row>
    <row r="14" spans="1:19" s="46" customFormat="1" ht="30" x14ac:dyDescent="0.25">
      <c r="A14" s="47" t="s">
        <v>48</v>
      </c>
      <c r="B14" s="34" t="s">
        <v>38</v>
      </c>
      <c r="C14" s="61" t="s">
        <v>30</v>
      </c>
      <c r="D14" s="62" t="s">
        <v>148</v>
      </c>
      <c r="E14" s="63" t="s">
        <v>147</v>
      </c>
      <c r="F14" s="62" t="s">
        <v>49</v>
      </c>
      <c r="G14" s="62" t="s">
        <v>50</v>
      </c>
      <c r="H14" s="62" t="s">
        <v>146</v>
      </c>
      <c r="I14" s="63" t="s">
        <v>51</v>
      </c>
      <c r="J14" s="62" t="s">
        <v>144</v>
      </c>
      <c r="K14" s="62" t="s">
        <v>12</v>
      </c>
      <c r="L14" s="63" t="s">
        <v>141</v>
      </c>
      <c r="M14" s="34" t="s">
        <v>5</v>
      </c>
      <c r="N14" s="34" t="s">
        <v>157</v>
      </c>
      <c r="O14" s="62" t="s">
        <v>71</v>
      </c>
      <c r="P14" s="62" t="s">
        <v>149</v>
      </c>
      <c r="Q14" s="62" t="s">
        <v>90</v>
      </c>
      <c r="R14" s="61" t="s">
        <v>55</v>
      </c>
      <c r="S14" s="63" t="s">
        <v>54</v>
      </c>
    </row>
    <row r="15" spans="1:19" s="7" customFormat="1" x14ac:dyDescent="0.25">
      <c r="A15" s="2" t="s">
        <v>213</v>
      </c>
      <c r="B15" s="8"/>
      <c r="C15" s="54"/>
      <c r="D15" s="55"/>
      <c r="E15" s="56"/>
      <c r="F15" s="49"/>
      <c r="G15" s="42"/>
      <c r="H15" s="49"/>
      <c r="I15" s="43"/>
      <c r="J15" s="49"/>
      <c r="K15" s="49"/>
      <c r="L15" s="50"/>
      <c r="M15" s="4"/>
      <c r="N15" s="27"/>
      <c r="O15" s="31"/>
      <c r="P15" s="60"/>
      <c r="Q15" s="31"/>
      <c r="R15" s="48"/>
      <c r="S15" s="50"/>
    </row>
    <row r="16" spans="1:19" s="7" customFormat="1" x14ac:dyDescent="0.25">
      <c r="A16" s="119" t="s">
        <v>213</v>
      </c>
      <c r="B16" s="8"/>
      <c r="C16" s="54"/>
      <c r="D16" s="55"/>
      <c r="E16" s="56"/>
      <c r="F16" s="49"/>
      <c r="G16" s="42"/>
      <c r="H16" s="49"/>
      <c r="I16" s="43"/>
      <c r="J16" s="49"/>
      <c r="K16" s="49"/>
      <c r="L16" s="50"/>
      <c r="M16" s="4"/>
      <c r="N16" s="27"/>
      <c r="O16" s="31"/>
      <c r="P16" s="60"/>
      <c r="Q16" s="31"/>
      <c r="R16" s="48"/>
      <c r="S16" s="50"/>
    </row>
    <row r="17" spans="1:19" s="7" customFormat="1" x14ac:dyDescent="0.25">
      <c r="A17" s="120" t="s">
        <v>213</v>
      </c>
      <c r="B17" s="8">
        <v>0</v>
      </c>
      <c r="C17" s="54">
        <v>0</v>
      </c>
      <c r="D17" s="55">
        <v>0</v>
      </c>
      <c r="E17" s="56">
        <v>0</v>
      </c>
      <c r="F17" s="49">
        <v>0</v>
      </c>
      <c r="G17" s="42" t="e">
        <v>#DIV/0!</v>
      </c>
      <c r="H17" s="49">
        <v>0</v>
      </c>
      <c r="I17" s="43" t="e">
        <v>#DIV/0!</v>
      </c>
      <c r="J17" s="49">
        <v>0</v>
      </c>
      <c r="K17" s="49">
        <v>0</v>
      </c>
      <c r="L17" s="50">
        <v>0</v>
      </c>
      <c r="M17" s="4">
        <v>0</v>
      </c>
      <c r="N17" s="27">
        <v>0</v>
      </c>
      <c r="O17" s="31">
        <v>0</v>
      </c>
      <c r="P17" s="60">
        <v>0</v>
      </c>
      <c r="Q17" s="31">
        <v>0</v>
      </c>
      <c r="R17" s="48">
        <v>0</v>
      </c>
      <c r="S17" s="50">
        <v>0</v>
      </c>
    </row>
    <row r="18" spans="1:19" s="7" customFormat="1" x14ac:dyDescent="0.25">
      <c r="A18" s="133" t="s">
        <v>213</v>
      </c>
      <c r="B18" s="8"/>
      <c r="C18" s="54"/>
      <c r="D18" s="55"/>
      <c r="E18" s="56"/>
      <c r="F18" s="49"/>
      <c r="G18" s="42"/>
      <c r="H18" s="49"/>
      <c r="I18" s="43"/>
      <c r="J18" s="49"/>
      <c r="K18" s="49"/>
      <c r="L18" s="50"/>
      <c r="M18" s="4"/>
      <c r="N18" s="27"/>
      <c r="O18" s="31"/>
      <c r="P18" s="60"/>
      <c r="Q18" s="31"/>
      <c r="R18" s="48"/>
      <c r="S18" s="50"/>
    </row>
    <row r="19" spans="1:19" x14ac:dyDescent="0.25">
      <c r="A19" s="134" t="s">
        <v>213</v>
      </c>
      <c r="B19" s="8">
        <v>0</v>
      </c>
      <c r="C19" s="54">
        <v>0</v>
      </c>
      <c r="D19" s="55">
        <v>0</v>
      </c>
      <c r="E19" s="56">
        <v>0</v>
      </c>
      <c r="F19" s="49">
        <v>0</v>
      </c>
      <c r="G19" s="42" t="e">
        <v>#DIV/0!</v>
      </c>
      <c r="H19" s="49">
        <v>0</v>
      </c>
      <c r="I19" s="43" t="e">
        <v>#DIV/0!</v>
      </c>
      <c r="J19" s="49">
        <v>0</v>
      </c>
      <c r="K19" s="49">
        <v>0</v>
      </c>
      <c r="L19" s="50">
        <v>0</v>
      </c>
      <c r="M19" s="4">
        <v>0</v>
      </c>
      <c r="N19" s="27">
        <v>0</v>
      </c>
      <c r="O19" s="31">
        <v>0</v>
      </c>
      <c r="P19" s="60">
        <v>0</v>
      </c>
      <c r="Q19" s="31">
        <v>0</v>
      </c>
      <c r="R19" s="48">
        <v>0</v>
      </c>
      <c r="S19" s="50">
        <v>0</v>
      </c>
    </row>
    <row r="20" spans="1:19" x14ac:dyDescent="0.25">
      <c r="A20" s="2" t="s">
        <v>211</v>
      </c>
      <c r="B20" s="8">
        <v>0</v>
      </c>
      <c r="C20" s="57">
        <v>0</v>
      </c>
      <c r="D20" s="58">
        <v>0</v>
      </c>
      <c r="E20" s="59">
        <v>0</v>
      </c>
      <c r="F20" s="52">
        <v>0</v>
      </c>
      <c r="G20" s="44" t="e">
        <v>#DIV/0!</v>
      </c>
      <c r="H20" s="52">
        <v>0</v>
      </c>
      <c r="I20" s="45" t="e">
        <v>#DIV/0!</v>
      </c>
      <c r="J20" s="52">
        <v>0</v>
      </c>
      <c r="K20" s="52">
        <v>0</v>
      </c>
      <c r="L20" s="53">
        <v>0</v>
      </c>
      <c r="M20" s="4">
        <v>0</v>
      </c>
      <c r="N20" s="27">
        <v>0</v>
      </c>
      <c r="O20" s="31">
        <v>0</v>
      </c>
      <c r="P20" s="60">
        <v>0</v>
      </c>
      <c r="Q20" s="31">
        <v>0</v>
      </c>
      <c r="R20" s="51">
        <v>0</v>
      </c>
      <c r="S20" s="53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/>
  </sheetViews>
  <sheetFormatPr defaultColWidth="8.7109375" defaultRowHeight="15" x14ac:dyDescent="0.25"/>
  <cols>
    <col min="1" max="1" width="15.140625" bestFit="1" customWidth="1"/>
    <col min="2" max="2" width="30.710937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4" bestFit="1" customWidth="1"/>
    <col min="12" max="12" width="10" bestFit="1" customWidth="1"/>
    <col min="13" max="13" width="5.7109375" style="14" customWidth="1"/>
    <col min="14" max="15" width="35.7109375" style="76" bestFit="1" customWidth="1"/>
    <col min="16" max="16" width="15.7109375" customWidth="1"/>
    <col min="17" max="17" width="9.140625" customWidth="1"/>
    <col min="18" max="18" width="7" style="87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9" t="s">
        <v>93</v>
      </c>
      <c r="B1" s="70">
        <v>0.2</v>
      </c>
      <c r="K1" s="22" t="s">
        <v>58</v>
      </c>
      <c r="L1" s="23" t="s">
        <v>59</v>
      </c>
      <c r="N1" s="77" t="s">
        <v>109</v>
      </c>
      <c r="O1" s="77" t="s">
        <v>102</v>
      </c>
      <c r="P1" t="s">
        <v>108</v>
      </c>
      <c r="T1" t="s">
        <v>103</v>
      </c>
      <c r="U1" t="s">
        <v>64</v>
      </c>
      <c r="V1" t="s">
        <v>104</v>
      </c>
      <c r="W1" t="s">
        <v>72</v>
      </c>
    </row>
    <row r="2" spans="1:26" x14ac:dyDescent="0.25">
      <c r="A2" s="17" t="s">
        <v>166</v>
      </c>
      <c r="B2" s="71">
        <f ca="1">TODAY()</f>
        <v>42892</v>
      </c>
      <c r="K2" s="68"/>
      <c r="L2" s="115"/>
      <c r="N2" s="116">
        <v>42874</v>
      </c>
      <c r="O2" s="116">
        <f>Releases[[#This Row],[Release Date]]-WEEKDAY(Releases[[#This Row],[Release Date]],3)</f>
        <v>42870</v>
      </c>
      <c r="P2" s="117" t="s">
        <v>182</v>
      </c>
      <c r="T2" t="s">
        <v>186</v>
      </c>
      <c r="U2" t="s">
        <v>183</v>
      </c>
      <c r="V2" s="14">
        <v>42892</v>
      </c>
      <c r="W2">
        <v>0</v>
      </c>
    </row>
    <row r="3" spans="1:26" x14ac:dyDescent="0.25">
      <c r="A3" s="72" t="s">
        <v>61</v>
      </c>
      <c r="B3" s="73">
        <f>COUNTA(Holydays[Holyday])</f>
        <v>0</v>
      </c>
      <c r="K3" s="112"/>
      <c r="L3" s="33"/>
      <c r="N3" s="116"/>
      <c r="O3" s="116"/>
      <c r="P3" s="117"/>
      <c r="T3" t="s">
        <v>101</v>
      </c>
      <c r="U3" t="s">
        <v>70</v>
      </c>
      <c r="V3" s="14">
        <v>42892</v>
      </c>
      <c r="W3">
        <v>0</v>
      </c>
    </row>
    <row r="4" spans="1:26" x14ac:dyDescent="0.25">
      <c r="A4" s="17" t="s">
        <v>60</v>
      </c>
      <c r="B4" s="74">
        <f>Timeline[[#Totals],[Working Days]]</f>
        <v>0</v>
      </c>
      <c r="K4" s="113"/>
      <c r="L4" s="114"/>
      <c r="N4" s="116"/>
      <c r="O4" s="116"/>
      <c r="P4" s="117"/>
      <c r="T4" t="s">
        <v>172</v>
      </c>
      <c r="U4" t="s">
        <v>70</v>
      </c>
      <c r="V4" s="14">
        <v>42892</v>
      </c>
      <c r="W4">
        <v>0</v>
      </c>
    </row>
    <row r="5" spans="1:26" x14ac:dyDescent="0.25">
      <c r="A5" s="17" t="s">
        <v>62</v>
      </c>
      <c r="B5" s="71">
        <f ca="1">Timeline[[#Totals],[Last Day of Work]]</f>
        <v>42892</v>
      </c>
      <c r="K5" s="20"/>
      <c r="L5" s="16"/>
      <c r="N5" s="116"/>
      <c r="O5" s="116"/>
      <c r="P5" s="117"/>
    </row>
    <row r="6" spans="1:26" x14ac:dyDescent="0.25">
      <c r="A6" s="17" t="s">
        <v>63</v>
      </c>
      <c r="B6" s="75">
        <f ca="1">(B5-B2)/30</f>
        <v>0</v>
      </c>
      <c r="K6" s="21"/>
      <c r="L6" s="17"/>
      <c r="N6" s="116"/>
      <c r="O6" s="116"/>
      <c r="P6" s="117"/>
    </row>
    <row r="7" spans="1:26" x14ac:dyDescent="0.25">
      <c r="N7" s="116"/>
      <c r="O7" s="116"/>
      <c r="P7" s="117"/>
    </row>
    <row r="8" spans="1:26" x14ac:dyDescent="0.25">
      <c r="A8" s="18"/>
      <c r="B8" s="18"/>
      <c r="C8" s="18"/>
      <c r="D8" s="18"/>
      <c r="E8" s="96">
        <f>SUM(Activities!L:L)-Timeline[[#Totals],[Cycle Hours  on Backlog]]</f>
        <v>0</v>
      </c>
      <c r="F8" s="96"/>
      <c r="G8" s="96">
        <f>Timeline[[#Totals],[Total]]-SUM(Activities!N:N)</f>
        <v>0</v>
      </c>
      <c r="H8" s="96"/>
      <c r="I8" s="19"/>
      <c r="J8" s="16"/>
      <c r="N8" s="116"/>
      <c r="O8" s="116"/>
      <c r="P8" s="117"/>
    </row>
    <row r="9" spans="1:26" s="7" customFormat="1" ht="45" x14ac:dyDescent="0.25">
      <c r="A9" s="34" t="s">
        <v>64</v>
      </c>
      <c r="B9" s="34" t="s">
        <v>65</v>
      </c>
      <c r="C9" s="34" t="s">
        <v>66</v>
      </c>
      <c r="D9" s="34" t="s">
        <v>67</v>
      </c>
      <c r="E9" s="34" t="s">
        <v>153</v>
      </c>
      <c r="F9" s="34" t="s">
        <v>93</v>
      </c>
      <c r="G9" s="34" t="s">
        <v>71</v>
      </c>
      <c r="H9" s="34" t="s">
        <v>68</v>
      </c>
      <c r="I9" s="34" t="s">
        <v>69</v>
      </c>
      <c r="J9" s="64"/>
      <c r="K9" s="65"/>
      <c r="L9" s="65"/>
      <c r="M9" s="66"/>
      <c r="N9" s="116"/>
      <c r="O9" s="116"/>
      <c r="P9" s="118"/>
      <c r="R9" s="88"/>
      <c r="S9"/>
      <c r="T9"/>
      <c r="U9"/>
      <c r="V9"/>
      <c r="W9"/>
      <c r="X9"/>
      <c r="Y9"/>
      <c r="Z9"/>
    </row>
    <row r="10" spans="1:26" x14ac:dyDescent="0.25">
      <c r="A10" t="s">
        <v>183</v>
      </c>
      <c r="B10" s="30">
        <v>1</v>
      </c>
      <c r="C10" s="30">
        <v>8</v>
      </c>
      <c r="D10" s="30">
        <f>B10*C10</f>
        <v>8</v>
      </c>
      <c r="E10" s="30">
        <f>SUMIFS(IssueTypeVsRoleMapping[Cycle on Backlog],IssueTypeVsRoleMapping[Role],Timeline[[#This Row],[Role]])</f>
        <v>0</v>
      </c>
      <c r="F10" s="30">
        <f>Timeline[[#This Row],[Cycle Hours  on Backlog]]*$B$1</f>
        <v>0</v>
      </c>
      <c r="G10" s="30">
        <f>Timeline[[#This Row],[Cycle Hours  on Backlog]]+Timeline[[#This Row],[Risk]]</f>
        <v>0</v>
      </c>
      <c r="H10" s="30">
        <f t="shared" ref="H10:H15" si="0">IF(D10=0,0,G10/D10)</f>
        <v>0</v>
      </c>
      <c r="I10" s="68">
        <f ca="1">IF(Timeline[[#This Row],[People]]&lt;=0,"",WORKDAY($B$2,Timeline[[#This Row],[Working Days]],Holydays[Holyday]))</f>
        <v>42892</v>
      </c>
      <c r="J10" s="16"/>
      <c r="K10"/>
      <c r="M10"/>
      <c r="N10" s="116"/>
      <c r="O10" s="116"/>
      <c r="P10" s="117"/>
    </row>
    <row r="11" spans="1:26" x14ac:dyDescent="0.25">
      <c r="A11" t="s">
        <v>70</v>
      </c>
      <c r="B11" s="30">
        <v>2.5</v>
      </c>
      <c r="C11" s="30">
        <v>8</v>
      </c>
      <c r="D11" s="30">
        <f t="shared" ref="D11" si="1">B11*C11</f>
        <v>20</v>
      </c>
      <c r="E11" s="30">
        <f>SUMIFS(IssueTypeVsRoleMapping[Cycle on Backlog],IssueTypeVsRoleMapping[Role],Timeline[[#This Row],[Role]])</f>
        <v>0</v>
      </c>
      <c r="F11" s="30">
        <f>Timeline[[#This Row],[Cycle Hours  on Backlog]]*$B$1</f>
        <v>0</v>
      </c>
      <c r="G11" s="30">
        <f>Timeline[[#This Row],[Cycle Hours  on Backlog]]+Timeline[[#This Row],[Risk]]</f>
        <v>0</v>
      </c>
      <c r="H11" s="30">
        <f t="shared" si="0"/>
        <v>0</v>
      </c>
      <c r="I11" s="68">
        <f ca="1">IF(Timeline[[#This Row],[People]]&lt;=0,"",WORKDAY($B$2,Timeline[[#This Row],[Working Days]],Holydays[Holyday]))</f>
        <v>42892</v>
      </c>
      <c r="J11" s="16"/>
      <c r="K11"/>
      <c r="M11"/>
    </row>
    <row r="12" spans="1:26" x14ac:dyDescent="0.25">
      <c r="B12" s="30"/>
      <c r="C12" s="30"/>
      <c r="D12" s="30">
        <f t="shared" ref="D12:D15" si="2">B12*C12</f>
        <v>0</v>
      </c>
      <c r="E12" s="30">
        <f>SUMIFS(IssueTypeVsRoleMapping[Cycle on Backlog],IssueTypeVsRoleMapping[Role],Timeline[[#This Row],[Role]])</f>
        <v>0</v>
      </c>
      <c r="F12" s="30">
        <f>Timeline[[#This Row],[Cycle Hours  on Backlog]]*$B$1</f>
        <v>0</v>
      </c>
      <c r="G12" s="30">
        <f>Timeline[[#This Row],[Cycle Hours  on Backlog]]+Timeline[[#This Row],[Risk]]</f>
        <v>0</v>
      </c>
      <c r="H12" s="30">
        <f t="shared" si="0"/>
        <v>0</v>
      </c>
      <c r="I12" s="68" t="str">
        <f>IF(Timeline[[#This Row],[People]]&lt;=0,"",WORKDAY($B$2,Timeline[[#This Row],[Working Days]],Holydays[Holyday]))</f>
        <v/>
      </c>
      <c r="J12" s="16"/>
      <c r="K12"/>
      <c r="M12"/>
    </row>
    <row r="13" spans="1:26" x14ac:dyDescent="0.25">
      <c r="B13" s="30"/>
      <c r="C13" s="30"/>
      <c r="D13" s="30">
        <f t="shared" si="2"/>
        <v>0</v>
      </c>
      <c r="E13" s="30">
        <f>SUMIFS(IssueTypeVsRoleMapping[Cycle on Backlog],IssueTypeVsRoleMapping[Role],Timeline[[#This Row],[Role]])</f>
        <v>0</v>
      </c>
      <c r="F13" s="30">
        <f>Timeline[[#This Row],[Cycle Hours  on Backlog]]*$B$1</f>
        <v>0</v>
      </c>
      <c r="G13" s="30">
        <f>Timeline[[#This Row],[Cycle Hours  on Backlog]]+Timeline[[#This Row],[Risk]]</f>
        <v>0</v>
      </c>
      <c r="H13" s="30">
        <f t="shared" si="0"/>
        <v>0</v>
      </c>
      <c r="I13" s="68" t="str">
        <f>IF(Timeline[[#This Row],[People]]&lt;=0,"",WORKDAY($B$2,Timeline[[#This Row],[Working Days]],Holydays[Holyday]))</f>
        <v/>
      </c>
      <c r="J13" s="16"/>
      <c r="K13"/>
      <c r="M13"/>
    </row>
    <row r="14" spans="1:26" x14ac:dyDescent="0.25">
      <c r="B14" s="30"/>
      <c r="C14" s="30"/>
      <c r="D14" s="30">
        <f t="shared" si="2"/>
        <v>0</v>
      </c>
      <c r="E14" s="30">
        <f>SUMIFS(IssueTypeVsRoleMapping[Cycle on Backlog],IssueTypeVsRoleMapping[Role],Timeline[[#This Row],[Role]])</f>
        <v>0</v>
      </c>
      <c r="F14" s="30">
        <f>Timeline[[#This Row],[Cycle Hours  on Backlog]]*$B$1</f>
        <v>0</v>
      </c>
      <c r="G14" s="30">
        <f>Timeline[[#This Row],[Cycle Hours  on Backlog]]+Timeline[[#This Row],[Risk]]</f>
        <v>0</v>
      </c>
      <c r="H14" s="30">
        <f t="shared" si="0"/>
        <v>0</v>
      </c>
      <c r="I14" s="68" t="str">
        <f>IF(Timeline[[#This Row],[People]]&lt;=0,"",WORKDAY($B$2,Timeline[[#This Row],[Working Days]],Holydays[Holyday]))</f>
        <v/>
      </c>
      <c r="J14" s="16"/>
      <c r="K14"/>
      <c r="M14"/>
    </row>
    <row r="15" spans="1:26" x14ac:dyDescent="0.25">
      <c r="B15" s="30"/>
      <c r="C15" s="30"/>
      <c r="D15" s="30">
        <f t="shared" si="2"/>
        <v>0</v>
      </c>
      <c r="E15" s="30">
        <f>SUMIFS(IssueTypeVsRoleMapping[Cycle on Backlog],IssueTypeVsRoleMapping[Role],Timeline[[#This Row],[Role]])</f>
        <v>0</v>
      </c>
      <c r="F15" s="30">
        <f>Timeline[[#This Row],[Cycle Hours  on Backlog]]*$B$1</f>
        <v>0</v>
      </c>
      <c r="G15" s="30">
        <f>Timeline[[#This Row],[Cycle Hours  on Backlog]]+Timeline[[#This Row],[Risk]]</f>
        <v>0</v>
      </c>
      <c r="H15" s="30">
        <f t="shared" si="0"/>
        <v>0</v>
      </c>
      <c r="I15" s="68" t="str">
        <f>IF(Timeline[[#This Row],[People]]&lt;=0,"",WORKDAY($B$2,Timeline[[#This Row],[Working Days]],Holydays[Holyday]))</f>
        <v/>
      </c>
      <c r="J15" s="16"/>
      <c r="K15"/>
      <c r="M15"/>
    </row>
    <row r="16" spans="1:26" x14ac:dyDescent="0.25">
      <c r="A16" t="s">
        <v>3</v>
      </c>
      <c r="B16" s="67">
        <f>SUBTOTAL(109,Timeline[People])</f>
        <v>3.5</v>
      </c>
      <c r="C16" s="67"/>
      <c r="D16" s="67">
        <f>SUBTOTAL(109,Timeline[Team Daily Capability])</f>
        <v>28</v>
      </c>
      <c r="E16" s="67">
        <f>SUBTOTAL(109,Timeline[Cycle Hours  on Backlog])</f>
        <v>0</v>
      </c>
      <c r="F16" s="67">
        <f>SUBTOTAL(109,Timeline[Risk])</f>
        <v>0</v>
      </c>
      <c r="G16" s="67">
        <f>SUBTOTAL(109,Timeline[Total])</f>
        <v>0</v>
      </c>
      <c r="H16" s="67">
        <f>SUBTOTAL(104,Timeline[Working Days])</f>
        <v>0</v>
      </c>
      <c r="I16" s="68">
        <f ca="1">SUBTOTAL(104,Timeline[Last Day of Work])</f>
        <v>42892</v>
      </c>
      <c r="J16" s="17"/>
      <c r="K16"/>
      <c r="M16"/>
    </row>
    <row r="17" spans="5:44" x14ac:dyDescent="0.25">
      <c r="E17" s="32"/>
      <c r="K17"/>
      <c r="M17"/>
    </row>
    <row r="18" spans="5:44" x14ac:dyDescent="0.25">
      <c r="K18"/>
      <c r="M18"/>
      <c r="N18" s="78"/>
      <c r="O18" s="78"/>
      <c r="P18" s="36"/>
    </row>
    <row r="19" spans="5:44" x14ac:dyDescent="0.25">
      <c r="K19"/>
    </row>
    <row r="20" spans="5:44" s="36" customFormat="1" x14ac:dyDescent="0.25">
      <c r="K20"/>
      <c r="L20"/>
      <c r="N20" s="76"/>
      <c r="O20" s="76"/>
      <c r="P20"/>
      <c r="R20" s="89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9" customFormat="1" x14ac:dyDescent="0.25">
      <c r="K22"/>
      <c r="L22"/>
      <c r="M22"/>
      <c r="N22"/>
      <c r="O22"/>
      <c r="P22"/>
      <c r="Q22"/>
      <c r="R22" s="87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80"/>
      <c r="AR22" s="80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20.28515625" customWidth="1"/>
    <col min="2" max="2" width="21.85546875" bestFit="1" customWidth="1"/>
    <col min="3" max="3" width="8.85546875" bestFit="1" customWidth="1"/>
    <col min="4" max="4" width="7.85546875" bestFit="1" customWidth="1"/>
    <col min="5" max="5" width="8.85546875" bestFit="1" customWidth="1"/>
    <col min="6" max="6" width="7.85546875" bestFit="1" customWidth="1"/>
    <col min="7" max="9" width="9.5703125" bestFit="1" customWidth="1"/>
    <col min="10" max="10" width="5.85546875" bestFit="1" customWidth="1"/>
    <col min="11" max="11" width="7" bestFit="1" customWidth="1"/>
    <col min="12" max="12" width="7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214</v>
      </c>
    </row>
    <row r="2" spans="1:48" x14ac:dyDescent="0.25">
      <c r="A2" s="1" t="s">
        <v>64</v>
      </c>
      <c r="B2" t="s">
        <v>214</v>
      </c>
      <c r="J2" s="36"/>
    </row>
    <row r="3" spans="1:48" s="90" customFormat="1" x14ac:dyDescent="0.25">
      <c r="A3" s="1" t="s">
        <v>100</v>
      </c>
      <c r="B3" t="s">
        <v>214</v>
      </c>
    </row>
    <row r="4" spans="1:48" s="90" customFormat="1" x14ac:dyDescent="0.25"/>
    <row r="5" spans="1:48" x14ac:dyDescent="0.25">
      <c r="A5" s="101" t="s">
        <v>171</v>
      </c>
      <c r="B5" s="40" t="s">
        <v>212</v>
      </c>
      <c r="C5" s="80"/>
    </row>
    <row r="6" spans="1:48" s="98" customFormat="1" x14ac:dyDescent="0.25">
      <c r="A6" s="97" t="s">
        <v>210</v>
      </c>
      <c r="B6" s="99" t="s">
        <v>213</v>
      </c>
      <c r="C6" s="100" t="s">
        <v>211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213</v>
      </c>
      <c r="B7" s="27"/>
      <c r="C7" s="27"/>
    </row>
    <row r="8" spans="1:48" x14ac:dyDescent="0.25">
      <c r="A8" s="2" t="s">
        <v>211</v>
      </c>
      <c r="B8" s="27"/>
      <c r="C8" s="27"/>
    </row>
  </sheetData>
  <conditionalFormatting pivot="1" sqref="B7:C8">
    <cfRule type="cellIs" dxfId="0" priority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0"/>
  <sheetViews>
    <sheetView zoomScale="115" zoomScaleNormal="115" zoomScalePageLayoutView="130" workbookViewId="0"/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6" bestFit="1" customWidth="1"/>
    <col min="7" max="7" width="17.28515625" style="32" bestFit="1" customWidth="1"/>
    <col min="8" max="8" width="17.5703125" style="32" bestFit="1" customWidth="1"/>
    <col min="9" max="9" width="8.5703125" bestFit="1" customWidth="1"/>
    <col min="11" max="11" width="31.140625" customWidth="1"/>
    <col min="12" max="12" width="15.28515625" customWidth="1"/>
  </cols>
  <sheetData>
    <row r="1" spans="1:12" s="80" customFormat="1" x14ac:dyDescent="0.25">
      <c r="A1" s="80" t="s">
        <v>76</v>
      </c>
      <c r="B1" s="80" t="s">
        <v>117</v>
      </c>
      <c r="C1" s="80" t="s">
        <v>75</v>
      </c>
      <c r="D1" s="80" t="s">
        <v>64</v>
      </c>
      <c r="E1" s="80" t="s">
        <v>91</v>
      </c>
      <c r="F1" s="102" t="s">
        <v>92</v>
      </c>
      <c r="G1" s="103" t="s">
        <v>150</v>
      </c>
      <c r="H1" s="103" t="s">
        <v>151</v>
      </c>
      <c r="I1" s="80" t="s">
        <v>130</v>
      </c>
      <c r="K1" s="101" t="s">
        <v>76</v>
      </c>
      <c r="L1" s="80" t="s">
        <v>214</v>
      </c>
    </row>
    <row r="2" spans="1:12" s="80" customFormat="1" x14ac:dyDescent="0.25">
      <c r="A2" s="104" t="s">
        <v>181</v>
      </c>
      <c r="B2" s="24" t="str">
        <f t="shared" ref="B2:B31" si="0">IF(ISERROR(FIND("Ballpark",C2)), "Plan", "Ballpark")</f>
        <v>Ballpark</v>
      </c>
      <c r="C2" s="24" t="s">
        <v>180</v>
      </c>
      <c r="D2" t="s">
        <v>70</v>
      </c>
      <c r="E2" s="15">
        <v>1</v>
      </c>
      <c r="F2" s="106">
        <f>SUMIFS(IssueTypeVsRoleMapping[Role Allocation],IssueTypeVsRoleMapping[Issue Type],IssueTypeVsRoleMapping[[#This Row],[Issue Type]])</f>
        <v>1</v>
      </c>
      <c r="G2" s="107">
        <f>SUMIFS(AllIssues[CycleOnBacklog],AllIssues[project],'Progress by Demand'!$B$3,AllIssues[SUBTASK_TYPE],IssueTypeVsRoleMapping[[#This Row],[Issue Type]])*IssueTypeVsRoleMapping[[#This Row],[Role Allocation]]</f>
        <v>0</v>
      </c>
      <c r="H2" s="103">
        <f>SUMIFS(AllIssues[EffortOnBacklog],AllIssues[project],'Progress by Demand'!$B$3,AllIssues[SUBTASK_TYPE],IssueTypeVsRoleMapping[[#This Row],[Issue Type]])*IssueTypeVsRoleMapping[[#This Row],[Role Allocation]]</f>
        <v>0</v>
      </c>
      <c r="I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5"/>
    </row>
    <row r="3" spans="1:12" s="80" customFormat="1" x14ac:dyDescent="0.25">
      <c r="A3" s="104" t="s">
        <v>181</v>
      </c>
      <c r="B3" s="24" t="str">
        <f t="shared" si="0"/>
        <v>Ballpark</v>
      </c>
      <c r="C3" s="24" t="s">
        <v>179</v>
      </c>
      <c r="D3" t="s">
        <v>70</v>
      </c>
      <c r="E3" s="15">
        <v>0.2</v>
      </c>
      <c r="F3" s="106">
        <f>SUMIFS(IssueTypeVsRoleMapping[Role Allocation],IssueTypeVsRoleMapping[Issue Type],IssueTypeVsRoleMapping[[#This Row],[Issue Type]])</f>
        <v>1</v>
      </c>
      <c r="G3" s="107">
        <f>SUMIFS(AllIssues[CycleOnBacklog],AllIssues[project],'Progress by Demand'!$B$3,AllIssues[SUBTASK_TYPE],IssueTypeVsRoleMapping[[#This Row],[Issue Type]])*IssueTypeVsRoleMapping[[#This Row],[Role Allocation]]</f>
        <v>0</v>
      </c>
      <c r="H3" s="103">
        <f>SUMIFS(AllIssues[EffortOnBacklog],AllIssues[project],'Progress by Demand'!$B$3,AllIssues[SUBTASK_TYPE],IssueTypeVsRoleMapping[[#This Row],[Issue Type]])*IssueTypeVsRoleMapping[[#This Row],[Role Allocation]]</f>
        <v>0</v>
      </c>
      <c r="I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5"/>
      <c r="K3" s="101" t="s">
        <v>210</v>
      </c>
      <c r="L3" s="80" t="s">
        <v>152</v>
      </c>
    </row>
    <row r="4" spans="1:12" s="80" customFormat="1" x14ac:dyDescent="0.25">
      <c r="A4" s="104" t="s">
        <v>181</v>
      </c>
      <c r="B4" s="24" t="str">
        <f t="shared" si="0"/>
        <v>Ballpark</v>
      </c>
      <c r="C4" s="24" t="s">
        <v>179</v>
      </c>
      <c r="D4" t="s">
        <v>183</v>
      </c>
      <c r="E4" s="15">
        <v>0.8</v>
      </c>
      <c r="F4" s="106">
        <f>SUMIFS(IssueTypeVsRoleMapping[Role Allocation],IssueTypeVsRoleMapping[Issue Type],IssueTypeVsRoleMapping[[#This Row],[Issue Type]])</f>
        <v>1</v>
      </c>
      <c r="G4" s="107">
        <f>SUMIFS(AllIssues[CycleOnBacklog],AllIssues[project],'Progress by Demand'!$B$3,AllIssues[SUBTASK_TYPE],IssueTypeVsRoleMapping[[#This Row],[Issue Type]])*IssueTypeVsRoleMapping[[#This Row],[Role Allocation]]</f>
        <v>0</v>
      </c>
      <c r="H4" s="103">
        <f>SUMIFS(AllIssues[EffortOnBacklog],AllIssues[project],'Progress by Demand'!$B$3,AllIssues[SUBTASK_TYPE],IssueTypeVsRoleMapping[[#This Row],[Issue Type]])*IssueTypeVsRoleMapping[[#This Row],[Role Allocation]]</f>
        <v>0</v>
      </c>
      <c r="I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5"/>
      <c r="K4" s="2" t="s">
        <v>49</v>
      </c>
      <c r="L4" s="108"/>
    </row>
    <row r="5" spans="1:12" s="80" customFormat="1" x14ac:dyDescent="0.25">
      <c r="A5" s="104" t="s">
        <v>181</v>
      </c>
      <c r="B5" s="24" t="str">
        <f t="shared" si="0"/>
        <v>Ballpark</v>
      </c>
      <c r="C5" s="24" t="s">
        <v>174</v>
      </c>
      <c r="D5" t="s">
        <v>70</v>
      </c>
      <c r="E5" s="15">
        <v>0.7</v>
      </c>
      <c r="F5" s="106">
        <f>SUMIFS(IssueTypeVsRoleMapping[Role Allocation],IssueTypeVsRoleMapping[Issue Type],IssueTypeVsRoleMapping[[#This Row],[Issue Type]])</f>
        <v>1</v>
      </c>
      <c r="G5" s="107">
        <f>SUMIFS(AllIssues[CycleOnBacklog],AllIssues[project],'Progress by Demand'!$B$3,AllIssues[SUBTASK_TYPE],IssueTypeVsRoleMapping[[#This Row],[Issue Type]])*IssueTypeVsRoleMapping[[#This Row],[Role Allocation]]</f>
        <v>0</v>
      </c>
      <c r="H5" s="103">
        <f>SUMIFS(AllIssues[EffortOnBacklog],AllIssues[project],'Progress by Demand'!$B$3,AllIssues[SUBTASK_TYPE],IssueTypeVsRoleMapping[[#This Row],[Issue Type]])*IssueTypeVsRoleMapping[[#This Row],[Role Allocation]]</f>
        <v>0</v>
      </c>
      <c r="I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5"/>
      <c r="K5" s="119" t="s">
        <v>180</v>
      </c>
      <c r="L5" s="108" t="e">
        <v>#DIV/0!</v>
      </c>
    </row>
    <row r="6" spans="1:12" s="80" customFormat="1" x14ac:dyDescent="0.25">
      <c r="A6" s="104" t="s">
        <v>181</v>
      </c>
      <c r="B6" s="24" t="str">
        <f t="shared" si="0"/>
        <v>Ballpark</v>
      </c>
      <c r="C6" s="24" t="s">
        <v>174</v>
      </c>
      <c r="D6" t="s">
        <v>183</v>
      </c>
      <c r="E6" s="15">
        <v>0.3</v>
      </c>
      <c r="F6" s="106">
        <f>SUMIFS(IssueTypeVsRoleMapping[Role Allocation],IssueTypeVsRoleMapping[Issue Type],IssueTypeVsRoleMapping[[#This Row],[Issue Type]])</f>
        <v>1</v>
      </c>
      <c r="G6" s="107">
        <f>SUMIFS(AllIssues[CycleOnBacklog],AllIssues[project],'Progress by Demand'!$B$3,AllIssues[SUBTASK_TYPE],IssueTypeVsRoleMapping[[#This Row],[Issue Type]])*IssueTypeVsRoleMapping[[#This Row],[Role Allocation]]</f>
        <v>0</v>
      </c>
      <c r="H6" s="103">
        <f>SUMIFS(AllIssues[EffortOnBacklog],AllIssues[project],'Progress by Demand'!$B$3,AllIssues[SUBTASK_TYPE],IssueTypeVsRoleMapping[[#This Row],[Issue Type]])*IssueTypeVsRoleMapping[[#This Row],[Role Allocation]]</f>
        <v>0</v>
      </c>
      <c r="I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5"/>
      <c r="K6" s="119" t="s">
        <v>179</v>
      </c>
      <c r="L6" s="108" t="e">
        <v>#DIV/0!</v>
      </c>
    </row>
    <row r="7" spans="1:12" s="80" customFormat="1" x14ac:dyDescent="0.25">
      <c r="A7" s="104" t="s">
        <v>181</v>
      </c>
      <c r="B7" s="24" t="str">
        <f t="shared" si="0"/>
        <v>Ballpark</v>
      </c>
      <c r="C7" s="24" t="s">
        <v>177</v>
      </c>
      <c r="D7" t="s">
        <v>70</v>
      </c>
      <c r="E7" s="15">
        <v>0.7</v>
      </c>
      <c r="F7" s="106">
        <f>SUMIFS(IssueTypeVsRoleMapping[Role Allocation],IssueTypeVsRoleMapping[Issue Type],IssueTypeVsRoleMapping[[#This Row],[Issue Type]])</f>
        <v>1</v>
      </c>
      <c r="G7" s="107">
        <f>SUMIFS(AllIssues[CycleOnBacklog],AllIssues[project],'Progress by Demand'!$B$3,AllIssues[SUBTASK_TYPE],IssueTypeVsRoleMapping[[#This Row],[Issue Type]])*IssueTypeVsRoleMapping[[#This Row],[Role Allocation]]</f>
        <v>0</v>
      </c>
      <c r="H7" s="103">
        <f>SUMIFS(AllIssues[EffortOnBacklog],AllIssues[project],'Progress by Demand'!$B$3,AllIssues[SUBTASK_TYPE],IssueTypeVsRoleMapping[[#This Row],[Issue Type]])*IssueTypeVsRoleMapping[[#This Row],[Role Allocation]]</f>
        <v>0</v>
      </c>
      <c r="I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5"/>
      <c r="K7" s="119" t="s">
        <v>174</v>
      </c>
      <c r="L7" s="108" t="e">
        <v>#DIV/0!</v>
      </c>
    </row>
    <row r="8" spans="1:12" s="80" customFormat="1" x14ac:dyDescent="0.25">
      <c r="A8" s="104" t="s">
        <v>181</v>
      </c>
      <c r="B8" s="24" t="str">
        <f t="shared" si="0"/>
        <v>Ballpark</v>
      </c>
      <c r="C8" s="24" t="s">
        <v>177</v>
      </c>
      <c r="D8" t="s">
        <v>183</v>
      </c>
      <c r="E8" s="15">
        <v>0.3</v>
      </c>
      <c r="F8" s="106">
        <f>SUMIFS(IssueTypeVsRoleMapping[Role Allocation],IssueTypeVsRoleMapping[Issue Type],IssueTypeVsRoleMapping[[#This Row],[Issue Type]])</f>
        <v>1</v>
      </c>
      <c r="G8" s="107">
        <f>SUMIFS(AllIssues[CycleOnBacklog],AllIssues[project],'Progress by Demand'!$B$3,AllIssues[SUBTASK_TYPE],IssueTypeVsRoleMapping[[#This Row],[Issue Type]])*IssueTypeVsRoleMapping[[#This Row],[Role Allocation]]</f>
        <v>0</v>
      </c>
      <c r="H8" s="103">
        <f>SUMIFS(AllIssues[EffortOnBacklog],AllIssues[project],'Progress by Demand'!$B$3,AllIssues[SUBTASK_TYPE],IssueTypeVsRoleMapping[[#This Row],[Issue Type]])*IssueTypeVsRoleMapping[[#This Row],[Role Allocation]]</f>
        <v>0</v>
      </c>
      <c r="I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5"/>
      <c r="K8" s="119" t="s">
        <v>177</v>
      </c>
      <c r="L8" s="108" t="e">
        <v>#DIV/0!</v>
      </c>
    </row>
    <row r="9" spans="1:12" s="80" customFormat="1" x14ac:dyDescent="0.25">
      <c r="A9" s="104" t="s">
        <v>181</v>
      </c>
      <c r="B9" s="24" t="str">
        <f t="shared" si="0"/>
        <v>Ballpark</v>
      </c>
      <c r="C9" s="24" t="s">
        <v>175</v>
      </c>
      <c r="D9" t="s">
        <v>183</v>
      </c>
      <c r="E9" s="15">
        <v>1</v>
      </c>
      <c r="F9" s="106">
        <f>SUMIFS(IssueTypeVsRoleMapping[Role Allocation],IssueTypeVsRoleMapping[Issue Type],IssueTypeVsRoleMapping[[#This Row],[Issue Type]])</f>
        <v>1</v>
      </c>
      <c r="G9" s="107">
        <f>SUMIFS(AllIssues[CycleOnBacklog],AllIssues[project],'Progress by Demand'!$B$3,AllIssues[SUBTASK_TYPE],IssueTypeVsRoleMapping[[#This Row],[Issue Type]])*IssueTypeVsRoleMapping[[#This Row],[Role Allocation]]</f>
        <v>0</v>
      </c>
      <c r="H9" s="103">
        <f>SUMIFS(AllIssues[EffortOnBacklog],AllIssues[project],'Progress by Demand'!$B$3,AllIssues[SUBTASK_TYPE],IssueTypeVsRoleMapping[[#This Row],[Issue Type]])*IssueTypeVsRoleMapping[[#This Row],[Role Allocation]]</f>
        <v>0</v>
      </c>
      <c r="I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5"/>
      <c r="K9" s="119" t="s">
        <v>175</v>
      </c>
      <c r="L9" s="108" t="e">
        <v>#DIV/0!</v>
      </c>
    </row>
    <row r="10" spans="1:12" s="80" customFormat="1" x14ac:dyDescent="0.25">
      <c r="A10" s="104" t="s">
        <v>181</v>
      </c>
      <c r="B10" s="24" t="str">
        <f t="shared" si="0"/>
        <v>Ballpark</v>
      </c>
      <c r="C10" s="24" t="s">
        <v>176</v>
      </c>
      <c r="D10" t="s">
        <v>70</v>
      </c>
      <c r="E10" s="15">
        <v>0.3</v>
      </c>
      <c r="F10" s="106">
        <f>SUMIFS(IssueTypeVsRoleMapping[Role Allocation],IssueTypeVsRoleMapping[Issue Type],IssueTypeVsRoleMapping[[#This Row],[Issue Type]])</f>
        <v>1</v>
      </c>
      <c r="G10" s="107">
        <f>SUMIFS(AllIssues[CycleOnBacklog],AllIssues[project],'Progress by Demand'!$B$3,AllIssues[SUBTASK_TYPE],IssueTypeVsRoleMapping[[#This Row],[Issue Type]])*IssueTypeVsRoleMapping[[#This Row],[Role Allocation]]</f>
        <v>0</v>
      </c>
      <c r="H10" s="103">
        <f>SUMIFS(AllIssues[EffortOnBacklog],AllIssues[project],'Progress by Demand'!$B$3,AllIssues[SUBTASK_TYPE],IssueTypeVsRoleMapping[[#This Row],[Issue Type]])*IssueTypeVsRoleMapping[[#This Row],[Role Allocation]]</f>
        <v>0</v>
      </c>
      <c r="I1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5"/>
      <c r="K10" s="119" t="s">
        <v>176</v>
      </c>
      <c r="L10" s="108" t="e">
        <v>#DIV/0!</v>
      </c>
    </row>
    <row r="11" spans="1:12" s="80" customFormat="1" x14ac:dyDescent="0.25">
      <c r="A11" s="104" t="s">
        <v>181</v>
      </c>
      <c r="B11" s="24" t="str">
        <f t="shared" si="0"/>
        <v>Ballpark</v>
      </c>
      <c r="C11" s="24" t="s">
        <v>176</v>
      </c>
      <c r="D11" t="s">
        <v>183</v>
      </c>
      <c r="E11" s="15">
        <v>0.7</v>
      </c>
      <c r="F11" s="106">
        <f>SUMIFS(IssueTypeVsRoleMapping[Role Allocation],IssueTypeVsRoleMapping[Issue Type],IssueTypeVsRoleMapping[[#This Row],[Issue Type]])</f>
        <v>1</v>
      </c>
      <c r="G11" s="107">
        <f>SUMIFS(AllIssues[CycleOnBacklog],AllIssues[project],'Progress by Demand'!$B$3,AllIssues[SUBTASK_TYPE],IssueTypeVsRoleMapping[[#This Row],[Issue Type]])*IssueTypeVsRoleMapping[[#This Row],[Role Allocation]]</f>
        <v>0</v>
      </c>
      <c r="H11" s="103">
        <f>SUMIFS(AllIssues[EffortOnBacklog],AllIssues[project],'Progress by Demand'!$B$3,AllIssues[SUBTASK_TYPE],IssueTypeVsRoleMapping[[#This Row],[Issue Type]])*IssueTypeVsRoleMapping[[#This Row],[Role Allocation]]</f>
        <v>0</v>
      </c>
      <c r="I1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5"/>
      <c r="K11" s="119" t="s">
        <v>178</v>
      </c>
      <c r="L11" s="108" t="e">
        <v>#DIV/0!</v>
      </c>
    </row>
    <row r="12" spans="1:12" s="80" customFormat="1" x14ac:dyDescent="0.25">
      <c r="A12" s="104" t="s">
        <v>181</v>
      </c>
      <c r="B12" s="24" t="str">
        <f t="shared" si="0"/>
        <v>Ballpark</v>
      </c>
      <c r="C12" s="24" t="s">
        <v>178</v>
      </c>
      <c r="D12" t="s">
        <v>70</v>
      </c>
      <c r="E12" s="15">
        <v>0.7</v>
      </c>
      <c r="F12" s="106">
        <f>SUMIFS(IssueTypeVsRoleMapping[Role Allocation],IssueTypeVsRoleMapping[Issue Type],IssueTypeVsRoleMapping[[#This Row],[Issue Type]])</f>
        <v>1</v>
      </c>
      <c r="G12" s="107">
        <f>SUMIFS(AllIssues[CycleOnBacklog],AllIssues[project],'Progress by Demand'!$B$3,AllIssues[SUBTASK_TYPE],IssueTypeVsRoleMapping[[#This Row],[Issue Type]])*IssueTypeVsRoleMapping[[#This Row],[Role Allocation]]</f>
        <v>0</v>
      </c>
      <c r="H12" s="103">
        <f>SUMIFS(AllIssues[EffortOnBacklog],AllIssues[project],'Progress by Demand'!$B$3,AllIssues[SUBTASK_TYPE],IssueTypeVsRoleMapping[[#This Row],[Issue Type]])*IssueTypeVsRoleMapping[[#This Row],[Role Allocation]]</f>
        <v>0</v>
      </c>
      <c r="I1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5"/>
      <c r="K12" s="119" t="s">
        <v>173</v>
      </c>
      <c r="L12" s="108" t="e">
        <v>#DIV/0!</v>
      </c>
    </row>
    <row r="13" spans="1:12" s="80" customFormat="1" x14ac:dyDescent="0.25">
      <c r="A13" s="104" t="s">
        <v>181</v>
      </c>
      <c r="B13" s="24" t="str">
        <f t="shared" si="0"/>
        <v>Ballpark</v>
      </c>
      <c r="C13" s="24" t="s">
        <v>178</v>
      </c>
      <c r="D13" t="s">
        <v>183</v>
      </c>
      <c r="E13" s="15">
        <v>0.3</v>
      </c>
      <c r="F13" s="106">
        <f>SUMIFS(IssueTypeVsRoleMapping[Role Allocation],IssueTypeVsRoleMapping[Issue Type],IssueTypeVsRoleMapping[[#This Row],[Issue Type]])</f>
        <v>1</v>
      </c>
      <c r="G13" s="107">
        <f>SUMIFS(AllIssues[CycleOnBacklog],AllIssues[project],'Progress by Demand'!$B$3,AllIssues[SUBTASK_TYPE],IssueTypeVsRoleMapping[[#This Row],[Issue Type]])*IssueTypeVsRoleMapping[[#This Row],[Role Allocation]]</f>
        <v>0</v>
      </c>
      <c r="H13" s="103">
        <f>SUMIFS(AllIssues[EffortOnBacklog],AllIssues[project],'Progress by Demand'!$B$3,AllIssues[SUBTASK_TYPE],IssueTypeVsRoleMapping[[#This Row],[Issue Type]])*IssueTypeVsRoleMapping[[#This Row],[Role Allocation]]</f>
        <v>0</v>
      </c>
      <c r="I1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5"/>
      <c r="K13" s="2" t="s">
        <v>81</v>
      </c>
      <c r="L13" s="108"/>
    </row>
    <row r="14" spans="1:12" s="80" customFormat="1" x14ac:dyDescent="0.25">
      <c r="A14" s="104" t="s">
        <v>181</v>
      </c>
      <c r="B14" s="24" t="str">
        <f t="shared" si="0"/>
        <v>Ballpark</v>
      </c>
      <c r="C14" s="24" t="s">
        <v>173</v>
      </c>
      <c r="D14" t="s">
        <v>70</v>
      </c>
      <c r="E14" s="15">
        <v>1</v>
      </c>
      <c r="F14" s="106">
        <f>SUMIFS(IssueTypeVsRoleMapping[Role Allocation],IssueTypeVsRoleMapping[Issue Type],IssueTypeVsRoleMapping[[#This Row],[Issue Type]])</f>
        <v>1</v>
      </c>
      <c r="G14" s="107">
        <f>SUMIFS(AllIssues[CycleOnBacklog],AllIssues[project],'Progress by Demand'!$B$3,AllIssues[SUBTASK_TYPE],IssueTypeVsRoleMapping[[#This Row],[Issue Type]])*IssueTypeVsRoleMapping[[#This Row],[Role Allocation]]</f>
        <v>0</v>
      </c>
      <c r="H14" s="103">
        <f>SUMIFS(AllIssues[EffortOnBacklog],AllIssues[project],'Progress by Demand'!$B$3,AllIssues[SUBTASK_TYPE],IssueTypeVsRoleMapping[[#This Row],[Issue Type]])*IssueTypeVsRoleMapping[[#This Row],[Role Allocation]]</f>
        <v>0</v>
      </c>
      <c r="I1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5"/>
      <c r="K14" s="119" t="s">
        <v>7</v>
      </c>
      <c r="L14" s="108" t="e">
        <v>#DIV/0!</v>
      </c>
    </row>
    <row r="15" spans="1:12" s="80" customFormat="1" x14ac:dyDescent="0.25">
      <c r="A15" s="104" t="s">
        <v>181</v>
      </c>
      <c r="B15" s="24" t="str">
        <f t="shared" si="0"/>
        <v>Plan</v>
      </c>
      <c r="C15" t="s">
        <v>7</v>
      </c>
      <c r="D15" t="s">
        <v>70</v>
      </c>
      <c r="E15" s="15">
        <v>1</v>
      </c>
      <c r="F15" s="106">
        <f>SUMIFS(IssueTypeVsRoleMapping[Role Allocation],IssueTypeVsRoleMapping[Issue Type],IssueTypeVsRoleMapping[[#This Row],[Issue Type]])</f>
        <v>1</v>
      </c>
      <c r="G15" s="107">
        <f>SUMIFS(AllIssues[CycleOnBacklog],AllIssues[project],'Progress by Demand'!$B$3,AllIssues[SUBTASK_TYPE],IssueTypeVsRoleMapping[[#This Row],[Issue Type]])*IssueTypeVsRoleMapping[[#This Row],[Role Allocation]]</f>
        <v>0</v>
      </c>
      <c r="H15" s="103">
        <f>SUMIFS(AllIssues[EffortOnBacklog],AllIssues[project],'Progress by Demand'!$B$3,AllIssues[SUBTASK_TYPE],IssueTypeVsRoleMapping[[#This Row],[Issue Type]])*IssueTypeVsRoleMapping[[#This Row],[Role Allocation]]</f>
        <v>0</v>
      </c>
      <c r="I1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5"/>
      <c r="K15" s="119" t="s">
        <v>26</v>
      </c>
      <c r="L15" s="108" t="e">
        <v>#DIV/0!</v>
      </c>
    </row>
    <row r="16" spans="1:12" s="80" customFormat="1" x14ac:dyDescent="0.25">
      <c r="A16" s="104" t="s">
        <v>181</v>
      </c>
      <c r="B16" s="24" t="str">
        <f t="shared" si="0"/>
        <v>Plan</v>
      </c>
      <c r="C16" t="s">
        <v>26</v>
      </c>
      <c r="D16" t="s">
        <v>70</v>
      </c>
      <c r="E16" s="15">
        <v>1</v>
      </c>
      <c r="F16" s="106">
        <f>SUMIFS(IssueTypeVsRoleMapping[Role Allocation],IssueTypeVsRoleMapping[Issue Type],IssueTypeVsRoleMapping[[#This Row],[Issue Type]])</f>
        <v>1</v>
      </c>
      <c r="G16" s="107">
        <f>SUMIFS(AllIssues[CycleOnBacklog],AllIssues[project],'Progress by Demand'!$B$3,AllIssues[SUBTASK_TYPE],IssueTypeVsRoleMapping[[#This Row],[Issue Type]])*IssueTypeVsRoleMapping[[#This Row],[Role Allocation]]</f>
        <v>0</v>
      </c>
      <c r="H16" s="103">
        <f>SUMIFS(AllIssues[EffortOnBacklog],AllIssues[project],'Progress by Demand'!$B$3,AllIssues[SUBTASK_TYPE],IssueTypeVsRoleMapping[[#This Row],[Issue Type]])*IssueTypeVsRoleMapping[[#This Row],[Role Allocation]]</f>
        <v>0</v>
      </c>
      <c r="I1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5"/>
      <c r="K16" s="119" t="s">
        <v>11</v>
      </c>
      <c r="L16" s="108" t="e">
        <v>#DIV/0!</v>
      </c>
    </row>
    <row r="17" spans="1:12" s="80" customFormat="1" x14ac:dyDescent="0.25">
      <c r="A17" s="104" t="s">
        <v>181</v>
      </c>
      <c r="B17" s="24" t="str">
        <f t="shared" si="0"/>
        <v>Plan</v>
      </c>
      <c r="C17" t="s">
        <v>11</v>
      </c>
      <c r="D17" t="s">
        <v>183</v>
      </c>
      <c r="E17" s="15">
        <v>0.3</v>
      </c>
      <c r="F17" s="106">
        <f>SUMIFS(IssueTypeVsRoleMapping[Role Allocation],IssueTypeVsRoleMapping[Issue Type],IssueTypeVsRoleMapping[[#This Row],[Issue Type]])</f>
        <v>1</v>
      </c>
      <c r="G17" s="107">
        <f>SUMIFS(AllIssues[CycleOnBacklog],AllIssues[project],'Progress by Demand'!$B$3,AllIssues[SUBTASK_TYPE],IssueTypeVsRoleMapping[[#This Row],[Issue Type]])*IssueTypeVsRoleMapping[[#This Row],[Role Allocation]]</f>
        <v>0</v>
      </c>
      <c r="H17" s="103">
        <f>SUMIFS(AllIssues[EffortOnBacklog],AllIssues[project],'Progress by Demand'!$B$3,AllIssues[SUBTASK_TYPE],IssueTypeVsRoleMapping[[#This Row],[Issue Type]])*IssueTypeVsRoleMapping[[#This Row],[Role Allocation]]</f>
        <v>0</v>
      </c>
      <c r="I1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5"/>
      <c r="K17" s="119" t="s">
        <v>6</v>
      </c>
      <c r="L17" s="108" t="e">
        <v>#DIV/0!</v>
      </c>
    </row>
    <row r="18" spans="1:12" s="80" customFormat="1" x14ac:dyDescent="0.25">
      <c r="A18" s="104" t="s">
        <v>181</v>
      </c>
      <c r="B18" s="24" t="str">
        <f t="shared" si="0"/>
        <v>Plan</v>
      </c>
      <c r="C18" t="s">
        <v>11</v>
      </c>
      <c r="D18" t="s">
        <v>70</v>
      </c>
      <c r="E18" s="15">
        <v>0.7</v>
      </c>
      <c r="F18" s="106">
        <f>SUMIFS(IssueTypeVsRoleMapping[Role Allocation],IssueTypeVsRoleMapping[Issue Type],IssueTypeVsRoleMapping[[#This Row],[Issue Type]])</f>
        <v>1</v>
      </c>
      <c r="G18" s="107">
        <f>SUMIFS(AllIssues[CycleOnBacklog],AllIssues[project],'Progress by Demand'!$B$3,AllIssues[SUBTASK_TYPE],IssueTypeVsRoleMapping[[#This Row],[Issue Type]])*IssueTypeVsRoleMapping[[#This Row],[Role Allocation]]</f>
        <v>0</v>
      </c>
      <c r="H18" s="103">
        <f>SUMIFS(AllIssues[EffortOnBacklog],AllIssues[project],'Progress by Demand'!$B$3,AllIssues[SUBTASK_TYPE],IssueTypeVsRoleMapping[[#This Row],[Issue Type]])*IssueTypeVsRoleMapping[[#This Row],[Role Allocation]]</f>
        <v>0</v>
      </c>
      <c r="I1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5"/>
      <c r="K18" s="119" t="s">
        <v>73</v>
      </c>
      <c r="L18" s="108" t="e">
        <v>#DIV/0!</v>
      </c>
    </row>
    <row r="19" spans="1:12" s="80" customFormat="1" x14ac:dyDescent="0.25">
      <c r="A19" s="104" t="s">
        <v>181</v>
      </c>
      <c r="B19" s="24" t="str">
        <f t="shared" si="0"/>
        <v>Plan</v>
      </c>
      <c r="C19" t="s">
        <v>6</v>
      </c>
      <c r="D19" t="s">
        <v>183</v>
      </c>
      <c r="E19" s="15">
        <v>0.3</v>
      </c>
      <c r="F19" s="106">
        <f>SUMIFS(IssueTypeVsRoleMapping[Role Allocation],IssueTypeVsRoleMapping[Issue Type],IssueTypeVsRoleMapping[[#This Row],[Issue Type]])</f>
        <v>1</v>
      </c>
      <c r="G19" s="107">
        <f>SUMIFS(AllIssues[CycleOnBacklog],AllIssues[project],'Progress by Demand'!$B$3,AllIssues[SUBTASK_TYPE],IssueTypeVsRoleMapping[[#This Row],[Issue Type]])*IssueTypeVsRoleMapping[[#This Row],[Role Allocation]]</f>
        <v>0</v>
      </c>
      <c r="H19" s="103">
        <f>SUMIFS(AllIssues[EffortOnBacklog],AllIssues[project],'Progress by Demand'!$B$3,AllIssues[SUBTASK_TYPE],IssueTypeVsRoleMapping[[#This Row],[Issue Type]])*IssueTypeVsRoleMapping[[#This Row],[Role Allocation]]</f>
        <v>0</v>
      </c>
      <c r="I1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5"/>
      <c r="K19" s="119" t="s">
        <v>8</v>
      </c>
      <c r="L19" s="108" t="e">
        <v>#DIV/0!</v>
      </c>
    </row>
    <row r="20" spans="1:12" s="80" customFormat="1" x14ac:dyDescent="0.25">
      <c r="A20" s="104" t="s">
        <v>181</v>
      </c>
      <c r="B20" s="24" t="str">
        <f t="shared" si="0"/>
        <v>Plan</v>
      </c>
      <c r="C20" t="s">
        <v>6</v>
      </c>
      <c r="D20" t="s">
        <v>70</v>
      </c>
      <c r="E20" s="15">
        <v>0.7</v>
      </c>
      <c r="F20" s="121">
        <f>SUMIFS(IssueTypeVsRoleMapping[Role Allocation],IssueTypeVsRoleMapping[Issue Type],IssueTypeVsRoleMapping[[#This Row],[Issue Type]])</f>
        <v>1</v>
      </c>
      <c r="G20" s="107">
        <f>SUMIFS(AllIssues[CycleOnBacklog],AllIssues[project],'Progress by Demand'!$B$3,AllIssues[SUBTASK_TYPE],IssueTypeVsRoleMapping[[#This Row],[Issue Type]])*IssueTypeVsRoleMapping[[#This Row],[Role Allocation]]</f>
        <v>0</v>
      </c>
      <c r="H20" s="103">
        <f>SUMIFS(AllIssues[EffortOnBacklog],AllIssues[project],'Progress by Demand'!$B$3,AllIssues[SUBTASK_TYPE],IssueTypeVsRoleMapping[[#This Row],[Issue Type]])*IssueTypeVsRoleMapping[[#This Row],[Role Allocation]]</f>
        <v>0</v>
      </c>
      <c r="I2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5"/>
      <c r="K20" s="119" t="s">
        <v>74</v>
      </c>
      <c r="L20" s="108" t="e">
        <v>#DIV/0!</v>
      </c>
    </row>
    <row r="21" spans="1:12" s="80" customFormat="1" x14ac:dyDescent="0.25">
      <c r="A21" s="104" t="s">
        <v>181</v>
      </c>
      <c r="B21" s="24" t="str">
        <f t="shared" si="0"/>
        <v>Plan</v>
      </c>
      <c r="C21" t="s">
        <v>73</v>
      </c>
      <c r="D21" t="s">
        <v>183</v>
      </c>
      <c r="E21" s="15">
        <v>1</v>
      </c>
      <c r="F21" s="121">
        <f>SUMIFS(IssueTypeVsRoleMapping[Role Allocation],IssueTypeVsRoleMapping[Issue Type],IssueTypeVsRoleMapping[[#This Row],[Issue Type]])</f>
        <v>1</v>
      </c>
      <c r="G21" s="107">
        <f>SUMIFS(AllIssues[CycleOnBacklog],AllIssues[project],'Progress by Demand'!$B$3,AllIssues[SUBTASK_TYPE],IssueTypeVsRoleMapping[[#This Row],[Issue Type]])*IssueTypeVsRoleMapping[[#This Row],[Role Allocation]]</f>
        <v>0</v>
      </c>
      <c r="H21" s="103">
        <f>SUMIFS(AllIssues[EffortOnBacklog],AllIssues[project],'Progress by Demand'!$B$3,AllIssues[SUBTASK_TYPE],IssueTypeVsRoleMapping[[#This Row],[Issue Type]])*IssueTypeVsRoleMapping[[#This Row],[Role Allocation]]</f>
        <v>0</v>
      </c>
      <c r="I2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5"/>
      <c r="K21" s="119" t="s">
        <v>2</v>
      </c>
      <c r="L21" s="108" t="e">
        <v>#DIV/0!</v>
      </c>
    </row>
    <row r="22" spans="1:12" s="80" customFormat="1" x14ac:dyDescent="0.25">
      <c r="A22" s="104" t="s">
        <v>181</v>
      </c>
      <c r="B22" s="24" t="str">
        <f t="shared" si="0"/>
        <v>Plan</v>
      </c>
      <c r="C22" t="s">
        <v>8</v>
      </c>
      <c r="D22" t="s">
        <v>70</v>
      </c>
      <c r="E22" s="15">
        <v>1</v>
      </c>
      <c r="F22" s="121">
        <f>SUMIFS(IssueTypeVsRoleMapping[Role Allocation],IssueTypeVsRoleMapping[Issue Type],IssueTypeVsRoleMapping[[#This Row],[Issue Type]])</f>
        <v>1</v>
      </c>
      <c r="G22" s="107">
        <f>SUMIFS(AllIssues[CycleOnBacklog],AllIssues[project],'Progress by Demand'!$B$3,AllIssues[SUBTASK_TYPE],IssueTypeVsRoleMapping[[#This Row],[Issue Type]])*IssueTypeVsRoleMapping[[#This Row],[Role Allocation]]</f>
        <v>0</v>
      </c>
      <c r="H22" s="103">
        <f>SUMIFS(AllIssues[EffortOnBacklog],AllIssues[project],'Progress by Demand'!$B$3,AllIssues[SUBTASK_TYPE],IssueTypeVsRoleMapping[[#This Row],[Issue Type]])*IssueTypeVsRoleMapping[[#This Row],[Role Allocation]]</f>
        <v>0</v>
      </c>
      <c r="I22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5"/>
      <c r="K22" s="119" t="s">
        <v>10</v>
      </c>
      <c r="L22" s="108" t="e">
        <v>#DIV/0!</v>
      </c>
    </row>
    <row r="23" spans="1:12" s="80" customFormat="1" x14ac:dyDescent="0.25">
      <c r="A23" s="104" t="s">
        <v>181</v>
      </c>
      <c r="B23" s="24" t="str">
        <f t="shared" si="0"/>
        <v>Plan</v>
      </c>
      <c r="C23" t="s">
        <v>74</v>
      </c>
      <c r="D23" t="s">
        <v>183</v>
      </c>
      <c r="E23" s="15">
        <v>0.4</v>
      </c>
      <c r="F23" s="121">
        <f>SUMIFS(IssueTypeVsRoleMapping[Role Allocation],IssueTypeVsRoleMapping[Issue Type],IssueTypeVsRoleMapping[[#This Row],[Issue Type]])</f>
        <v>1</v>
      </c>
      <c r="G23" s="107">
        <f>SUMIFS(AllIssues[CycleOnBacklog],AllIssues[project],'Progress by Demand'!$B$3,AllIssues[SUBTASK_TYPE],IssueTypeVsRoleMapping[[#This Row],[Issue Type]])*IssueTypeVsRoleMapping[[#This Row],[Role Allocation]]</f>
        <v>0</v>
      </c>
      <c r="H23" s="103">
        <f>SUMIFS(AllIssues[EffortOnBacklog],AllIssues[project],'Progress by Demand'!$B$3,AllIssues[SUBTASK_TYPE],IssueTypeVsRoleMapping[[#This Row],[Issue Type]])*IssueTypeVsRoleMapping[[#This Row],[Role Allocation]]</f>
        <v>0</v>
      </c>
      <c r="I23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5"/>
      <c r="K23" s="119" t="s">
        <v>27</v>
      </c>
      <c r="L23" s="108" t="e">
        <v>#DIV/0!</v>
      </c>
    </row>
    <row r="24" spans="1:12" s="80" customFormat="1" x14ac:dyDescent="0.25">
      <c r="A24" s="104" t="s">
        <v>181</v>
      </c>
      <c r="B24" s="24" t="str">
        <f t="shared" si="0"/>
        <v>Plan</v>
      </c>
      <c r="C24" t="s">
        <v>74</v>
      </c>
      <c r="D24" t="s">
        <v>70</v>
      </c>
      <c r="E24" s="15">
        <v>0.6</v>
      </c>
      <c r="F24" s="121">
        <f>SUMIFS(IssueTypeVsRoleMapping[Role Allocation],IssueTypeVsRoleMapping[Issue Type],IssueTypeVsRoleMapping[[#This Row],[Issue Type]])</f>
        <v>1</v>
      </c>
      <c r="G24" s="107">
        <f>SUMIFS(AllIssues[CycleOnBacklog],AllIssues[project],'Progress by Demand'!$B$3,AllIssues[SUBTASK_TYPE],IssueTypeVsRoleMapping[[#This Row],[Issue Type]])*IssueTypeVsRoleMapping[[#This Row],[Role Allocation]]</f>
        <v>0</v>
      </c>
      <c r="H24" s="103">
        <f>SUMIFS(AllIssues[EffortOnBacklog],AllIssues[project],'Progress by Demand'!$B$3,AllIssues[SUBTASK_TYPE],IssueTypeVsRoleMapping[[#This Row],[Issue Type]])*IssueTypeVsRoleMapping[[#This Row],[Role Allocation]]</f>
        <v>0</v>
      </c>
      <c r="I24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5"/>
      <c r="K24" s="119" t="s">
        <v>4</v>
      </c>
      <c r="L24" s="108" t="e">
        <v>#DIV/0!</v>
      </c>
    </row>
    <row r="25" spans="1:12" s="80" customFormat="1" x14ac:dyDescent="0.25">
      <c r="A25" s="104" t="s">
        <v>181</v>
      </c>
      <c r="B25" s="24" t="str">
        <f t="shared" si="0"/>
        <v>Plan</v>
      </c>
      <c r="C25" t="s">
        <v>2</v>
      </c>
      <c r="D25" t="s">
        <v>183</v>
      </c>
      <c r="E25" s="15">
        <v>0.6</v>
      </c>
      <c r="F25" s="121">
        <f>SUMIFS(IssueTypeVsRoleMapping[Role Allocation],IssueTypeVsRoleMapping[Issue Type],IssueTypeVsRoleMapping[[#This Row],[Issue Type]])</f>
        <v>1</v>
      </c>
      <c r="G25" s="107">
        <f>SUMIFS(AllIssues[CycleOnBacklog],AllIssues[project],'Progress by Demand'!$B$3,AllIssues[SUBTASK_TYPE],IssueTypeVsRoleMapping[[#This Row],[Issue Type]])*IssueTypeVsRoleMapping[[#This Row],[Role Allocation]]</f>
        <v>0</v>
      </c>
      <c r="H25" s="103">
        <f>SUMIFS(AllIssues[EffortOnBacklog],AllIssues[project],'Progress by Demand'!$B$3,AllIssues[SUBTASK_TYPE],IssueTypeVsRoleMapping[[#This Row],[Issue Type]])*IssueTypeVsRoleMapping[[#This Row],[Role Allocation]]</f>
        <v>0</v>
      </c>
      <c r="I25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5"/>
      <c r="K25" s="2" t="s">
        <v>211</v>
      </c>
      <c r="L25" s="108" t="e">
        <v>#DIV/0!</v>
      </c>
    </row>
    <row r="26" spans="1:12" s="80" customFormat="1" x14ac:dyDescent="0.25">
      <c r="A26" s="104" t="s">
        <v>181</v>
      </c>
      <c r="B26" s="24" t="str">
        <f t="shared" si="0"/>
        <v>Plan</v>
      </c>
      <c r="C26" t="s">
        <v>2</v>
      </c>
      <c r="D26" t="s">
        <v>70</v>
      </c>
      <c r="E26" s="15">
        <v>0.4</v>
      </c>
      <c r="F26" s="121">
        <f>SUMIFS(IssueTypeVsRoleMapping[Role Allocation],IssueTypeVsRoleMapping[Issue Type],IssueTypeVsRoleMapping[[#This Row],[Issue Type]])</f>
        <v>1</v>
      </c>
      <c r="G26" s="107">
        <f>SUMIFS(AllIssues[CycleOnBacklog],AllIssues[project],'Progress by Demand'!$B$3,AllIssues[SUBTASK_TYPE],IssueTypeVsRoleMapping[[#This Row],[Issue Type]])*IssueTypeVsRoleMapping[[#This Row],[Role Allocation]]</f>
        <v>0</v>
      </c>
      <c r="H26" s="103">
        <f>SUMIFS(AllIssues[EffortOnBacklog],AllIssues[project],'Progress by Demand'!$B$3,AllIssues[SUBTASK_TYPE],IssueTypeVsRoleMapping[[#This Row],[Issue Type]])*IssueTypeVsRoleMapping[[#This Row],[Role Allocation]]</f>
        <v>0</v>
      </c>
      <c r="I26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5"/>
    </row>
    <row r="27" spans="1:12" s="80" customFormat="1" x14ac:dyDescent="0.25">
      <c r="A27" s="104" t="s">
        <v>181</v>
      </c>
      <c r="B27" s="24" t="str">
        <f t="shared" si="0"/>
        <v>Plan</v>
      </c>
      <c r="C27" t="s">
        <v>10</v>
      </c>
      <c r="D27" t="s">
        <v>70</v>
      </c>
      <c r="E27" s="15">
        <v>0.7</v>
      </c>
      <c r="F27" s="121">
        <f>SUMIFS(IssueTypeVsRoleMapping[Role Allocation],IssueTypeVsRoleMapping[Issue Type],IssueTypeVsRoleMapping[[#This Row],[Issue Type]])</f>
        <v>1</v>
      </c>
      <c r="G27" s="107">
        <f>SUMIFS(AllIssues[CycleOnBacklog],AllIssues[project],'Progress by Demand'!$B$3,AllIssues[SUBTASK_TYPE],IssueTypeVsRoleMapping[[#This Row],[Issue Type]])*IssueTypeVsRoleMapping[[#This Row],[Role Allocation]]</f>
        <v>0</v>
      </c>
      <c r="H27" s="103">
        <f>SUMIFS(AllIssues[EffortOnBacklog],AllIssues[project],'Progress by Demand'!$B$3,AllIssues[SUBTASK_TYPE],IssueTypeVsRoleMapping[[#This Row],[Issue Type]])*IssueTypeVsRoleMapping[[#This Row],[Role Allocation]]</f>
        <v>0</v>
      </c>
      <c r="I27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5"/>
    </row>
    <row r="28" spans="1:12" s="80" customFormat="1" x14ac:dyDescent="0.25">
      <c r="A28" s="104" t="s">
        <v>181</v>
      </c>
      <c r="B28" s="24" t="str">
        <f t="shared" si="0"/>
        <v>Plan</v>
      </c>
      <c r="C28" t="s">
        <v>10</v>
      </c>
      <c r="D28" t="s">
        <v>183</v>
      </c>
      <c r="E28" s="15">
        <v>0.3</v>
      </c>
      <c r="F28" s="121">
        <f>SUMIFS(IssueTypeVsRoleMapping[Role Allocation],IssueTypeVsRoleMapping[Issue Type],IssueTypeVsRoleMapping[[#This Row],[Issue Type]])</f>
        <v>1</v>
      </c>
      <c r="G28" s="107">
        <f>SUMIFS(AllIssues[CycleOnBacklog],AllIssues[project],'Progress by Demand'!$B$3,AllIssues[SUBTASK_TYPE],IssueTypeVsRoleMapping[[#This Row],[Issue Type]])*IssueTypeVsRoleMapping[[#This Row],[Role Allocation]]</f>
        <v>0</v>
      </c>
      <c r="H28" s="103">
        <f>SUMIFS(AllIssues[EffortOnBacklog],AllIssues[project],'Progress by Demand'!$B$3,AllIssues[SUBTASK_TYPE],IssueTypeVsRoleMapping[[#This Row],[Issue Type]])*IssueTypeVsRoleMapping[[#This Row],[Role Allocation]]</f>
        <v>0</v>
      </c>
      <c r="I28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5"/>
    </row>
    <row r="29" spans="1:12" s="80" customFormat="1" x14ac:dyDescent="0.25">
      <c r="A29" s="104" t="s">
        <v>181</v>
      </c>
      <c r="B29" s="24" t="str">
        <f t="shared" si="0"/>
        <v>Plan</v>
      </c>
      <c r="C29" t="s">
        <v>27</v>
      </c>
      <c r="D29" t="s">
        <v>183</v>
      </c>
      <c r="E29" s="15">
        <v>0.4</v>
      </c>
      <c r="F29" s="121">
        <f>SUMIFS(IssueTypeVsRoleMapping[Role Allocation],IssueTypeVsRoleMapping[Issue Type],IssueTypeVsRoleMapping[[#This Row],[Issue Type]])</f>
        <v>1</v>
      </c>
      <c r="G29" s="107">
        <f>SUMIFS(AllIssues[CycleOnBacklog],AllIssues[project],'Progress by Demand'!$B$3,AllIssues[SUBTASK_TYPE],IssueTypeVsRoleMapping[[#This Row],[Issue Type]])*IssueTypeVsRoleMapping[[#This Row],[Role Allocation]]</f>
        <v>0</v>
      </c>
      <c r="H29" s="103">
        <f>SUMIFS(AllIssues[EffortOnBacklog],AllIssues[project],'Progress by Demand'!$B$3,AllIssues[SUBTASK_TYPE],IssueTypeVsRoleMapping[[#This Row],[Issue Type]])*IssueTypeVsRoleMapping[[#This Row],[Role Allocation]]</f>
        <v>0</v>
      </c>
      <c r="I29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5"/>
    </row>
    <row r="30" spans="1:12" s="80" customFormat="1" x14ac:dyDescent="0.25">
      <c r="A30" s="104" t="s">
        <v>181</v>
      </c>
      <c r="B30" s="24" t="str">
        <f t="shared" si="0"/>
        <v>Plan</v>
      </c>
      <c r="C30" t="s">
        <v>27</v>
      </c>
      <c r="D30" t="s">
        <v>70</v>
      </c>
      <c r="E30" s="15">
        <v>0.6</v>
      </c>
      <c r="F30" s="121">
        <f>SUMIFS(IssueTypeVsRoleMapping[Role Allocation],IssueTypeVsRoleMapping[Issue Type],IssueTypeVsRoleMapping[[#This Row],[Issue Type]])</f>
        <v>1</v>
      </c>
      <c r="G30" s="107">
        <f>SUMIFS(AllIssues[CycleOnBacklog],AllIssues[project],'Progress by Demand'!$B$3,AllIssues[SUBTASK_TYPE],IssueTypeVsRoleMapping[[#This Row],[Issue Type]])*IssueTypeVsRoleMapping[[#This Row],[Role Allocation]]</f>
        <v>0</v>
      </c>
      <c r="H30" s="103">
        <f>SUMIFS(AllIssues[EffortOnBacklog],AllIssues[project],'Progress by Demand'!$B$3,AllIssues[SUBTASK_TYPE],IssueTypeVsRoleMapping[[#This Row],[Issue Type]])*IssueTypeVsRoleMapping[[#This Row],[Role Allocation]]</f>
        <v>0</v>
      </c>
      <c r="I30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5"/>
    </row>
    <row r="31" spans="1:12" s="80" customFormat="1" x14ac:dyDescent="0.25">
      <c r="A31" s="104" t="s">
        <v>181</v>
      </c>
      <c r="B31" s="24" t="str">
        <f t="shared" si="0"/>
        <v>Plan</v>
      </c>
      <c r="C31" t="s">
        <v>4</v>
      </c>
      <c r="D31" t="s">
        <v>70</v>
      </c>
      <c r="E31" s="15">
        <v>1</v>
      </c>
      <c r="F31" s="106">
        <f>SUMIFS(IssueTypeVsRoleMapping[Role Allocation],IssueTypeVsRoleMapping[Issue Type],IssueTypeVsRoleMapping[[#This Row],[Issue Type]])</f>
        <v>1</v>
      </c>
      <c r="G31" s="107">
        <f>SUMIFS(AllIssues[CycleOnBacklog],AllIssues[project],'Progress by Demand'!$B$3,AllIssues[SUBTASK_TYPE],IssueTypeVsRoleMapping[[#This Row],[Issue Type]])*IssueTypeVsRoleMapping[[#This Row],[Role Allocation]]</f>
        <v>0</v>
      </c>
      <c r="H31" s="103">
        <f>SUMIFS(AllIssues[EffortOnBacklog],AllIssues[project],'Progress by Demand'!$B$3,AllIssues[SUBTASK_TYPE],IssueTypeVsRoleMapping[[#This Row],[Issue Type]])*IssueTypeVsRoleMapping[[#This Row],[Role Allocation]]</f>
        <v>0</v>
      </c>
      <c r="I31" s="102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5"/>
    </row>
    <row r="32" spans="1:12" s="80" customFormat="1" x14ac:dyDescent="0.25">
      <c r="A32" s="104" t="s">
        <v>71</v>
      </c>
      <c r="B32" s="104">
        <f>SUBTOTAL(103,IssueTypeVsRoleMapping[Group])</f>
        <v>30</v>
      </c>
      <c r="C32" s="104"/>
      <c r="F32" s="109"/>
      <c r="G32" s="110">
        <f>SUBTOTAL(109,IssueTypeVsRoleMapping[Cycle on Backlog])</f>
        <v>0</v>
      </c>
      <c r="H32" s="111">
        <f>SUBTOTAL(109,IssueTypeVsRoleMapping[Effort on Backlog])</f>
        <v>0</v>
      </c>
      <c r="I32" s="105"/>
      <c r="J32" s="105"/>
    </row>
    <row r="33" spans="1:10" s="80" customFormat="1" x14ac:dyDescent="0.25">
      <c r="A33"/>
      <c r="B33"/>
      <c r="C33"/>
      <c r="D33"/>
      <c r="E33"/>
      <c r="F33" s="26"/>
      <c r="G33" s="32"/>
      <c r="H33" s="32"/>
      <c r="I33"/>
      <c r="J33" s="105"/>
    </row>
    <row r="34" spans="1:10" x14ac:dyDescent="0.25">
      <c r="J34" s="15"/>
    </row>
    <row r="36" spans="1:10" x14ac:dyDescent="0.25">
      <c r="C36" s="2"/>
    </row>
    <row r="37" spans="1:10" x14ac:dyDescent="0.25">
      <c r="C37" s="2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workbookViewId="0"/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7" customWidth="1"/>
    <col min="5" max="5" width="14.140625" style="123" customWidth="1"/>
    <col min="6" max="6" width="11.42578125" customWidth="1"/>
    <col min="7" max="7" width="12.7109375" customWidth="1"/>
    <col min="8" max="8" width="26.28515625" style="26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80</v>
      </c>
      <c r="B1" s="5" t="s">
        <v>19</v>
      </c>
      <c r="C1" s="5" t="s">
        <v>18</v>
      </c>
      <c r="D1" s="38" t="s">
        <v>20</v>
      </c>
      <c r="E1" s="122" t="s">
        <v>127</v>
      </c>
      <c r="G1" t="s">
        <v>117</v>
      </c>
      <c r="H1" t="s">
        <v>118</v>
      </c>
      <c r="I1" s="26" t="s">
        <v>119</v>
      </c>
      <c r="J1" t="s">
        <v>120</v>
      </c>
    </row>
    <row r="2" spans="1:10" x14ac:dyDescent="0.25">
      <c r="A2" t="s">
        <v>7</v>
      </c>
      <c r="B2" t="s">
        <v>21</v>
      </c>
      <c r="C2" t="s">
        <v>87</v>
      </c>
      <c r="D2" s="87">
        <v>1.0638297872340425</v>
      </c>
      <c r="E2" s="123">
        <f>Clusters[[#This Row],[Effort]]*1.2</f>
        <v>1.2765957446808509</v>
      </c>
      <c r="G2" t="s">
        <v>49</v>
      </c>
      <c r="H2" t="s">
        <v>85</v>
      </c>
      <c r="I2" s="26">
        <v>0.1</v>
      </c>
      <c r="J2" s="26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87</v>
      </c>
      <c r="D3" s="87">
        <v>2.1276595744680851</v>
      </c>
      <c r="E3" s="123">
        <f>Clusters[[#This Row],[Effort]]*1.2</f>
        <v>2.5531914893617018</v>
      </c>
      <c r="G3" t="s">
        <v>49</v>
      </c>
      <c r="H3" s="24" t="s">
        <v>86</v>
      </c>
      <c r="I3" s="26">
        <v>0.05</v>
      </c>
      <c r="J3" s="26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87</v>
      </c>
      <c r="D4" s="87">
        <v>4.2553191489361701</v>
      </c>
      <c r="E4" s="123">
        <f>Clusters[[#This Row],[Effort]]*1.2</f>
        <v>5.1063829787234036</v>
      </c>
      <c r="G4" t="s">
        <v>49</v>
      </c>
      <c r="H4" t="s">
        <v>84</v>
      </c>
      <c r="I4" s="26">
        <v>0.5</v>
      </c>
      <c r="J4" s="26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87</v>
      </c>
      <c r="D5" s="87">
        <v>8.5106382978723403</v>
      </c>
      <c r="E5" s="123">
        <f>Clusters[[#This Row],[Effort]]*1.2</f>
        <v>10.212765957446807</v>
      </c>
      <c r="G5" t="s">
        <v>49</v>
      </c>
      <c r="H5" t="s">
        <v>82</v>
      </c>
      <c r="I5" s="26">
        <v>0.05</v>
      </c>
      <c r="J5" s="26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87</v>
      </c>
      <c r="D6" s="87">
        <v>16</v>
      </c>
      <c r="E6" s="123">
        <f>Clusters[[#This Row],[Effort]]*1.2</f>
        <v>19.2</v>
      </c>
      <c r="G6" t="s">
        <v>49</v>
      </c>
      <c r="H6" t="s">
        <v>129</v>
      </c>
      <c r="I6" s="26">
        <v>0.1</v>
      </c>
      <c r="J6" s="26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87</v>
      </c>
      <c r="D7" s="87">
        <v>1.0638297872340425</v>
      </c>
      <c r="E7" s="123">
        <f>Clusters[[#This Row],[Effort]]*1.2</f>
        <v>1.2765957446808509</v>
      </c>
      <c r="G7" t="s">
        <v>49</v>
      </c>
      <c r="H7" s="24" t="s">
        <v>126</v>
      </c>
      <c r="I7" s="26">
        <v>0.05</v>
      </c>
      <c r="J7" s="26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87</v>
      </c>
      <c r="D8" s="87">
        <v>2.1276595744680851</v>
      </c>
      <c r="E8" s="123">
        <f>Clusters[[#This Row],[Effort]]*1.2</f>
        <v>2.5531914893617018</v>
      </c>
      <c r="G8" t="s">
        <v>49</v>
      </c>
      <c r="H8" t="s">
        <v>128</v>
      </c>
      <c r="I8" s="26">
        <v>0.1</v>
      </c>
      <c r="J8" s="26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87</v>
      </c>
      <c r="D9" s="87">
        <v>3.191489361702128</v>
      </c>
      <c r="E9" s="123">
        <f>Clusters[[#This Row],[Effort]]*1.2</f>
        <v>3.8297872340425534</v>
      </c>
      <c r="G9" t="s">
        <v>49</v>
      </c>
      <c r="H9" t="s">
        <v>83</v>
      </c>
      <c r="I9" s="26">
        <v>0.05</v>
      </c>
      <c r="J9" s="26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87</v>
      </c>
      <c r="D10" s="87">
        <v>4.2553191489361701</v>
      </c>
      <c r="E10" s="123">
        <f>Clusters[[#This Row],[Effort]]*1.2</f>
        <v>5.1063829787234036</v>
      </c>
      <c r="G10" t="s">
        <v>49</v>
      </c>
      <c r="H10" t="s">
        <v>132</v>
      </c>
      <c r="I10" s="26">
        <v>1</v>
      </c>
      <c r="J10" s="26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87</v>
      </c>
      <c r="D11" s="87">
        <v>5.3191489361702127</v>
      </c>
      <c r="E11" s="123">
        <f>Clusters[[#This Row],[Effort]]*1.2</f>
        <v>6.3829787234042552</v>
      </c>
      <c r="G11" t="s">
        <v>81</v>
      </c>
      <c r="H11" s="26" t="s">
        <v>56</v>
      </c>
      <c r="I11" s="26">
        <v>0.05</v>
      </c>
      <c r="J11" s="26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87</v>
      </c>
      <c r="D12" s="87">
        <v>2.1276595744680851</v>
      </c>
      <c r="E12" s="123">
        <f>Clusters[[#This Row],[Effort]]*1.2</f>
        <v>2.5531914893617018</v>
      </c>
      <c r="G12" t="s">
        <v>81</v>
      </c>
      <c r="H12" s="26" t="s">
        <v>7</v>
      </c>
      <c r="I12" s="26">
        <v>0.05</v>
      </c>
      <c r="J12" s="26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87</v>
      </c>
      <c r="D13" s="87">
        <v>8.5106382978723403</v>
      </c>
      <c r="E13" s="123">
        <f>Clusters[[#This Row],[Effort]]*1.2</f>
        <v>10.212765957446807</v>
      </c>
      <c r="G13" t="s">
        <v>81</v>
      </c>
      <c r="H13" t="s">
        <v>11</v>
      </c>
      <c r="I13" s="26">
        <v>0.3</v>
      </c>
      <c r="J13" s="26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87</v>
      </c>
      <c r="D14" s="87">
        <v>10.638297872340425</v>
      </c>
      <c r="E14" s="123">
        <f>Clusters[[#This Row],[Effort]]*1.2</f>
        <v>12.76595744680851</v>
      </c>
      <c r="G14" t="s">
        <v>81</v>
      </c>
      <c r="H14" t="s">
        <v>6</v>
      </c>
      <c r="I14" s="26">
        <v>0.15</v>
      </c>
      <c r="J14" s="26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87</v>
      </c>
      <c r="D15" s="87">
        <v>19.148936170212767</v>
      </c>
      <c r="E15" s="123">
        <f>Clusters[[#This Row],[Effort]]*1.2</f>
        <v>22.978723404255319</v>
      </c>
      <c r="G15" t="s">
        <v>81</v>
      </c>
      <c r="H15" t="s">
        <v>73</v>
      </c>
      <c r="I15" s="26">
        <v>0.05</v>
      </c>
      <c r="J15" s="26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87</v>
      </c>
      <c r="D16" s="87">
        <v>29.787234042553195</v>
      </c>
      <c r="E16" s="123">
        <f>Clusters[[#This Row],[Effort]]*1.2</f>
        <v>35.744680851063833</v>
      </c>
      <c r="G16" t="s">
        <v>81</v>
      </c>
      <c r="H16" t="s">
        <v>8</v>
      </c>
      <c r="I16" s="26">
        <v>0.15</v>
      </c>
      <c r="J16" s="26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87</v>
      </c>
      <c r="D17" s="87">
        <v>1.0638297872340425</v>
      </c>
      <c r="E17" s="123">
        <f>Clusters[[#This Row],[Effort]]*1.2</f>
        <v>1.2765957446808509</v>
      </c>
      <c r="G17" t="s">
        <v>81</v>
      </c>
      <c r="H17" s="26" t="s">
        <v>74</v>
      </c>
      <c r="I17" s="26">
        <v>0.05</v>
      </c>
      <c r="J17" s="26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87</v>
      </c>
      <c r="D18" s="87">
        <v>2.1276595744680851</v>
      </c>
      <c r="E18" s="123">
        <f>Clusters[[#This Row],[Effort]]*1.2</f>
        <v>2.5531914893617018</v>
      </c>
      <c r="G18" t="s">
        <v>81</v>
      </c>
      <c r="H18" t="s">
        <v>2</v>
      </c>
      <c r="I18" s="26">
        <v>0.1</v>
      </c>
      <c r="J18" s="26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87</v>
      </c>
      <c r="D19" s="87">
        <v>4.2553191489361701</v>
      </c>
      <c r="E19" s="123">
        <f>Clusters[[#This Row],[Effort]]*1.2</f>
        <v>5.1063829787234036</v>
      </c>
      <c r="G19" t="s">
        <v>81</v>
      </c>
      <c r="H19" t="s">
        <v>10</v>
      </c>
      <c r="I19" s="26">
        <v>0.05</v>
      </c>
      <c r="J19" s="26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87</v>
      </c>
      <c r="D20" s="87">
        <v>8.5106382978723403</v>
      </c>
      <c r="E20" s="123">
        <f>Clusters[[#This Row],[Effort]]*1.2</f>
        <v>10.212765957446807</v>
      </c>
      <c r="G20" t="s">
        <v>81</v>
      </c>
      <c r="H20" s="26" t="s">
        <v>4</v>
      </c>
      <c r="I20" s="26">
        <v>0.05</v>
      </c>
      <c r="J20" s="26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87</v>
      </c>
      <c r="D21" s="87">
        <v>16</v>
      </c>
      <c r="E21" s="123">
        <f>Clusters[[#This Row],[Effort]]*1.2</f>
        <v>19.2</v>
      </c>
      <c r="H21"/>
      <c r="I21" s="26"/>
      <c r="J21" s="26"/>
    </row>
    <row r="22" spans="1:10" x14ac:dyDescent="0.25">
      <c r="A22" t="s">
        <v>73</v>
      </c>
      <c r="B22" t="s">
        <v>21</v>
      </c>
      <c r="C22" t="s">
        <v>87</v>
      </c>
      <c r="D22" s="87">
        <v>1.0638297872340425</v>
      </c>
      <c r="E22" s="123">
        <f>Clusters[[#This Row],[Effort]]*1.2</f>
        <v>1.2765957446808509</v>
      </c>
      <c r="I22" s="26"/>
      <c r="J22" s="26"/>
    </row>
    <row r="23" spans="1:10" x14ac:dyDescent="0.25">
      <c r="A23" t="s">
        <v>73</v>
      </c>
      <c r="B23" t="s">
        <v>22</v>
      </c>
      <c r="C23" t="s">
        <v>87</v>
      </c>
      <c r="D23" s="87">
        <v>2.1276595744680851</v>
      </c>
      <c r="E23" s="123">
        <f>Clusters[[#This Row],[Effort]]*1.2</f>
        <v>2.5531914893617018</v>
      </c>
    </row>
    <row r="24" spans="1:10" x14ac:dyDescent="0.25">
      <c r="A24" t="s">
        <v>73</v>
      </c>
      <c r="B24" t="s">
        <v>23</v>
      </c>
      <c r="C24" t="s">
        <v>87</v>
      </c>
      <c r="D24" s="87">
        <v>3.191489361702128</v>
      </c>
      <c r="E24" s="123">
        <f>Clusters[[#This Row],[Effort]]*1.2</f>
        <v>3.8297872340425534</v>
      </c>
    </row>
    <row r="25" spans="1:10" x14ac:dyDescent="0.25">
      <c r="A25" t="s">
        <v>73</v>
      </c>
      <c r="B25" t="s">
        <v>24</v>
      </c>
      <c r="C25" t="s">
        <v>87</v>
      </c>
      <c r="D25" s="87">
        <v>4.2553191489361701</v>
      </c>
      <c r="E25" s="123">
        <f>Clusters[[#This Row],[Effort]]*1.2</f>
        <v>5.1063829787234036</v>
      </c>
    </row>
    <row r="26" spans="1:10" x14ac:dyDescent="0.25">
      <c r="A26" t="s">
        <v>73</v>
      </c>
      <c r="B26" t="s">
        <v>25</v>
      </c>
      <c r="C26" t="s">
        <v>87</v>
      </c>
      <c r="D26" s="87">
        <v>8</v>
      </c>
      <c r="E26" s="123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87</v>
      </c>
      <c r="D27" s="87">
        <v>1.0638297872340425</v>
      </c>
      <c r="E27" s="123">
        <f>Clusters[[#This Row],[Effort]]*1.2</f>
        <v>1.2765957446808509</v>
      </c>
    </row>
    <row r="28" spans="1:10" x14ac:dyDescent="0.25">
      <c r="A28" t="s">
        <v>8</v>
      </c>
      <c r="B28" t="s">
        <v>22</v>
      </c>
      <c r="C28" t="s">
        <v>87</v>
      </c>
      <c r="D28" s="87">
        <v>4.2553191489361701</v>
      </c>
      <c r="E28" s="123">
        <f>Clusters[[#This Row],[Effort]]*1.2</f>
        <v>5.1063829787234036</v>
      </c>
    </row>
    <row r="29" spans="1:10" x14ac:dyDescent="0.25">
      <c r="A29" t="s">
        <v>8</v>
      </c>
      <c r="B29" t="s">
        <v>23</v>
      </c>
      <c r="C29" t="s">
        <v>87</v>
      </c>
      <c r="D29" s="87">
        <v>5.3191489361702127</v>
      </c>
      <c r="E29" s="123">
        <f>Clusters[[#This Row],[Effort]]*1.2</f>
        <v>6.3829787234042552</v>
      </c>
    </row>
    <row r="30" spans="1:10" x14ac:dyDescent="0.25">
      <c r="A30" t="s">
        <v>8</v>
      </c>
      <c r="B30" t="s">
        <v>24</v>
      </c>
      <c r="C30" t="s">
        <v>87</v>
      </c>
      <c r="D30" s="87">
        <v>9.5744680851063837</v>
      </c>
      <c r="E30" s="123">
        <f>Clusters[[#This Row],[Effort]]*1.2</f>
        <v>11.48936170212766</v>
      </c>
    </row>
    <row r="31" spans="1:10" x14ac:dyDescent="0.25">
      <c r="A31" t="s">
        <v>8</v>
      </c>
      <c r="B31" t="s">
        <v>25</v>
      </c>
      <c r="C31" t="s">
        <v>87</v>
      </c>
      <c r="D31" s="87">
        <v>14.893617021276597</v>
      </c>
      <c r="E31" s="123">
        <f>Clusters[[#This Row],[Effort]]*1.2</f>
        <v>17.872340425531917</v>
      </c>
    </row>
    <row r="32" spans="1:10" x14ac:dyDescent="0.25">
      <c r="A32" t="s">
        <v>2</v>
      </c>
      <c r="B32" t="s">
        <v>21</v>
      </c>
      <c r="C32" t="s">
        <v>87</v>
      </c>
      <c r="D32" s="87">
        <v>2.1276595744680851</v>
      </c>
      <c r="E32" s="123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87</v>
      </c>
      <c r="D33" s="87">
        <v>4.2553191489361701</v>
      </c>
      <c r="E33" s="123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87</v>
      </c>
      <c r="D34" s="87">
        <v>8.5106382978723403</v>
      </c>
      <c r="E34" s="123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87</v>
      </c>
      <c r="D35" s="87">
        <v>17.021276595744681</v>
      </c>
      <c r="E35" s="123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87</v>
      </c>
      <c r="D36" s="87">
        <v>35</v>
      </c>
      <c r="E36" s="123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87</v>
      </c>
      <c r="D37" s="87">
        <v>1.0638297872340425</v>
      </c>
      <c r="E37" s="123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87</v>
      </c>
      <c r="D38" s="87">
        <v>2.1276595744680851</v>
      </c>
      <c r="E38" s="123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87</v>
      </c>
      <c r="D39" s="87">
        <v>4.2553191489361701</v>
      </c>
      <c r="E39" s="123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87</v>
      </c>
      <c r="D40" s="87">
        <v>8.5106382978723403</v>
      </c>
      <c r="E40" s="123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87</v>
      </c>
      <c r="D41" s="87">
        <v>16</v>
      </c>
      <c r="E41" s="123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87</v>
      </c>
      <c r="D42" s="87">
        <v>1.0638297872340425</v>
      </c>
      <c r="E42" s="123">
        <f>Clusters[[#This Row],[Effort]]*1.2</f>
        <v>1.2765957446808509</v>
      </c>
    </row>
    <row r="43" spans="1:5" x14ac:dyDescent="0.25">
      <c r="A43" t="s">
        <v>27</v>
      </c>
      <c r="B43" t="s">
        <v>22</v>
      </c>
      <c r="C43" t="s">
        <v>87</v>
      </c>
      <c r="D43" s="87">
        <v>2.1276595744680851</v>
      </c>
      <c r="E43" s="123">
        <f>Clusters[[#This Row],[Effort]]*1.2</f>
        <v>2.5531914893617018</v>
      </c>
    </row>
    <row r="44" spans="1:5" x14ac:dyDescent="0.25">
      <c r="A44" t="s">
        <v>27</v>
      </c>
      <c r="B44" t="s">
        <v>23</v>
      </c>
      <c r="C44" t="s">
        <v>87</v>
      </c>
      <c r="D44" s="87">
        <v>3.191489361702128</v>
      </c>
      <c r="E44" s="123">
        <f>Clusters[[#This Row],[Effort]]*1.2</f>
        <v>3.8297872340425534</v>
      </c>
    </row>
    <row r="45" spans="1:5" x14ac:dyDescent="0.25">
      <c r="A45" t="s">
        <v>27</v>
      </c>
      <c r="B45" t="s">
        <v>24</v>
      </c>
      <c r="C45" t="s">
        <v>87</v>
      </c>
      <c r="D45" s="87">
        <v>5.3191489361702127</v>
      </c>
      <c r="E45" s="123">
        <f>Clusters[[#This Row],[Effort]]*1.2</f>
        <v>6.3829787234042552</v>
      </c>
    </row>
    <row r="46" spans="1:5" x14ac:dyDescent="0.25">
      <c r="A46" t="s">
        <v>27</v>
      </c>
      <c r="B46" t="s">
        <v>25</v>
      </c>
      <c r="C46" t="s">
        <v>87</v>
      </c>
      <c r="D46" s="87">
        <v>8</v>
      </c>
      <c r="E46" s="123">
        <f>Clusters[[#This Row],[Effort]]*1.2</f>
        <v>9.6</v>
      </c>
    </row>
    <row r="47" spans="1:5" x14ac:dyDescent="0.25">
      <c r="A47" t="s">
        <v>4</v>
      </c>
      <c r="B47" t="s">
        <v>21</v>
      </c>
      <c r="C47" t="s">
        <v>87</v>
      </c>
      <c r="D47" s="87">
        <v>2.1276595744680851</v>
      </c>
      <c r="E47" s="123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87</v>
      </c>
      <c r="D48" s="87">
        <v>4.2553191489361701</v>
      </c>
      <c r="E48" s="123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87</v>
      </c>
      <c r="D49" s="87">
        <v>8.5106382978723403</v>
      </c>
      <c r="E49" s="123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87</v>
      </c>
      <c r="D50" s="87">
        <v>17.021276595744681</v>
      </c>
      <c r="E50" s="123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87</v>
      </c>
      <c r="D51" s="87">
        <v>35</v>
      </c>
      <c r="E51" s="123">
        <f>Clusters[[#This Row],[Effort]]*1.2</f>
        <v>42</v>
      </c>
    </row>
    <row r="52" spans="1:5" x14ac:dyDescent="0.25">
      <c r="A52" t="s">
        <v>74</v>
      </c>
      <c r="B52" t="s">
        <v>21</v>
      </c>
      <c r="C52" t="s">
        <v>87</v>
      </c>
      <c r="D52" s="87">
        <v>1.0638297872340425</v>
      </c>
      <c r="E52" s="123">
        <f>Clusters[[#This Row],[Effort]]*1.2</f>
        <v>1.2765957446808509</v>
      </c>
    </row>
    <row r="53" spans="1:5" x14ac:dyDescent="0.25">
      <c r="A53" t="s">
        <v>74</v>
      </c>
      <c r="B53" t="s">
        <v>22</v>
      </c>
      <c r="C53" t="s">
        <v>87</v>
      </c>
      <c r="D53" s="87">
        <v>2.1276595744680851</v>
      </c>
      <c r="E53" s="123">
        <f>Clusters[[#This Row],[Effort]]*1.2</f>
        <v>2.5531914893617018</v>
      </c>
    </row>
    <row r="54" spans="1:5" x14ac:dyDescent="0.25">
      <c r="A54" t="s">
        <v>74</v>
      </c>
      <c r="B54" t="s">
        <v>23</v>
      </c>
      <c r="C54" t="s">
        <v>87</v>
      </c>
      <c r="D54" s="87">
        <v>3.191489361702128</v>
      </c>
      <c r="E54" s="123">
        <f>Clusters[[#This Row],[Effort]]*1.2</f>
        <v>3.8297872340425534</v>
      </c>
    </row>
    <row r="55" spans="1:5" x14ac:dyDescent="0.25">
      <c r="A55" t="s">
        <v>74</v>
      </c>
      <c r="B55" t="s">
        <v>24</v>
      </c>
      <c r="C55" t="s">
        <v>87</v>
      </c>
      <c r="D55" s="87">
        <v>5.3191489361702127</v>
      </c>
      <c r="E55" s="123">
        <f>Clusters[[#This Row],[Effort]]*1.2</f>
        <v>6.3829787234042552</v>
      </c>
    </row>
    <row r="56" spans="1:5" x14ac:dyDescent="0.25">
      <c r="A56" t="s">
        <v>74</v>
      </c>
      <c r="B56" t="s">
        <v>25</v>
      </c>
      <c r="C56" t="s">
        <v>87</v>
      </c>
      <c r="D56" s="87">
        <v>8</v>
      </c>
      <c r="E56" s="123">
        <f>Clusters[[#This Row],[Effort]]*1.2</f>
        <v>9.6</v>
      </c>
    </row>
    <row r="57" spans="1:5" x14ac:dyDescent="0.25">
      <c r="A57" s="24" t="s">
        <v>209</v>
      </c>
      <c r="B57" t="s">
        <v>21</v>
      </c>
      <c r="C57" t="s">
        <v>87</v>
      </c>
      <c r="D57" s="87">
        <v>1.0638297872340425</v>
      </c>
      <c r="E57" s="123">
        <f>Clusters[[#This Row],[Effort]]*1.2</f>
        <v>1.2765957446808509</v>
      </c>
    </row>
    <row r="58" spans="1:5" x14ac:dyDescent="0.25">
      <c r="A58" s="24" t="s">
        <v>209</v>
      </c>
      <c r="B58" t="s">
        <v>22</v>
      </c>
      <c r="C58" t="s">
        <v>87</v>
      </c>
      <c r="D58" s="87">
        <v>2.1276595744680851</v>
      </c>
      <c r="E58" s="123">
        <f>Clusters[[#This Row],[Effort]]*1.2</f>
        <v>2.5531914893617018</v>
      </c>
    </row>
    <row r="59" spans="1:5" x14ac:dyDescent="0.25">
      <c r="A59" s="24" t="s">
        <v>209</v>
      </c>
      <c r="B59" t="s">
        <v>23</v>
      </c>
      <c r="C59" t="s">
        <v>87</v>
      </c>
      <c r="D59" s="87">
        <v>4.2553191489361701</v>
      </c>
      <c r="E59" s="123">
        <f>Clusters[[#This Row],[Effort]]*1.2</f>
        <v>5.1063829787234036</v>
      </c>
    </row>
    <row r="60" spans="1:5" x14ac:dyDescent="0.25">
      <c r="A60" s="24" t="s">
        <v>209</v>
      </c>
      <c r="B60" t="s">
        <v>24</v>
      </c>
      <c r="C60" t="s">
        <v>87</v>
      </c>
      <c r="D60" s="87">
        <v>8.5106382978723403</v>
      </c>
      <c r="E60" s="123">
        <f>Clusters[[#This Row],[Effort]]*1.2</f>
        <v>10.212765957446807</v>
      </c>
    </row>
    <row r="61" spans="1:5" x14ac:dyDescent="0.25">
      <c r="A61" s="24" t="s">
        <v>209</v>
      </c>
      <c r="B61" t="s">
        <v>25</v>
      </c>
      <c r="C61" t="s">
        <v>87</v>
      </c>
      <c r="D61" s="87">
        <v>16</v>
      </c>
      <c r="E61" s="123">
        <f>Clusters[[#This Row],[Effort]]*1.2</f>
        <v>19.2</v>
      </c>
    </row>
    <row r="62" spans="1:5" x14ac:dyDescent="0.25">
      <c r="A62" s="24" t="s">
        <v>82</v>
      </c>
      <c r="B62" t="s">
        <v>21</v>
      </c>
      <c r="C62" t="s">
        <v>184</v>
      </c>
      <c r="D62" s="87">
        <v>5.3191489361702135E-2</v>
      </c>
      <c r="E62" s="123">
        <f>Clusters[[#This Row],[Effort]]*1.2</f>
        <v>6.3829787234042562E-2</v>
      </c>
    </row>
    <row r="63" spans="1:5" x14ac:dyDescent="0.25">
      <c r="A63" s="24" t="s">
        <v>82</v>
      </c>
      <c r="B63" t="s">
        <v>22</v>
      </c>
      <c r="C63" t="s">
        <v>184</v>
      </c>
      <c r="D63" s="87">
        <v>0.10638297872340427</v>
      </c>
      <c r="E63" s="123">
        <f>Clusters[[#This Row],[Effort]]*1.2</f>
        <v>0.12765957446808512</v>
      </c>
    </row>
    <row r="64" spans="1:5" x14ac:dyDescent="0.25">
      <c r="A64" s="24" t="s">
        <v>82</v>
      </c>
      <c r="B64" t="s">
        <v>23</v>
      </c>
      <c r="C64" t="s">
        <v>184</v>
      </c>
      <c r="D64" s="87">
        <v>0.15957446808510639</v>
      </c>
      <c r="E64" s="123">
        <f>Clusters[[#This Row],[Effort]]*1.2</f>
        <v>0.19148936170212766</v>
      </c>
    </row>
    <row r="65" spans="1:5" x14ac:dyDescent="0.25">
      <c r="A65" s="24" t="s">
        <v>82</v>
      </c>
      <c r="B65" t="s">
        <v>24</v>
      </c>
      <c r="C65" t="s">
        <v>184</v>
      </c>
      <c r="D65" s="87">
        <v>0.21276595744680854</v>
      </c>
      <c r="E65" s="123">
        <f>Clusters[[#This Row],[Effort]]*1.2</f>
        <v>0.25531914893617025</v>
      </c>
    </row>
    <row r="66" spans="1:5" x14ac:dyDescent="0.25">
      <c r="A66" s="24" t="s">
        <v>82</v>
      </c>
      <c r="B66" t="s">
        <v>25</v>
      </c>
      <c r="C66" t="s">
        <v>184</v>
      </c>
      <c r="D66" s="87">
        <v>0.3</v>
      </c>
      <c r="E66" s="123">
        <f>Clusters[[#This Row],[Effort]]*1.2</f>
        <v>0.36</v>
      </c>
    </row>
    <row r="67" spans="1:5" x14ac:dyDescent="0.25">
      <c r="A67" s="24" t="s">
        <v>83</v>
      </c>
      <c r="B67" t="s">
        <v>21</v>
      </c>
      <c r="C67" t="s">
        <v>87</v>
      </c>
      <c r="D67" s="87">
        <v>2.1276595744680851</v>
      </c>
      <c r="E67" s="123">
        <f>Clusters[[#This Row],[Effort]]*1.2</f>
        <v>2.5531914893617018</v>
      </c>
    </row>
    <row r="68" spans="1:5" x14ac:dyDescent="0.25">
      <c r="A68" s="24" t="s">
        <v>83</v>
      </c>
      <c r="B68" t="s">
        <v>22</v>
      </c>
      <c r="C68" t="s">
        <v>87</v>
      </c>
      <c r="D68" s="87">
        <v>4.2553191489361701</v>
      </c>
      <c r="E68" s="123">
        <f>Clusters[[#This Row],[Effort]]*1.2</f>
        <v>5.1063829787234036</v>
      </c>
    </row>
    <row r="69" spans="1:5" x14ac:dyDescent="0.25">
      <c r="A69" s="24" t="s">
        <v>83</v>
      </c>
      <c r="B69" t="s">
        <v>23</v>
      </c>
      <c r="C69" t="s">
        <v>87</v>
      </c>
      <c r="D69" s="87">
        <v>8.5106382978723403</v>
      </c>
      <c r="E69" s="123">
        <f>Clusters[[#This Row],[Effort]]*1.2</f>
        <v>10.212765957446807</v>
      </c>
    </row>
    <row r="70" spans="1:5" x14ac:dyDescent="0.25">
      <c r="A70" s="24" t="s">
        <v>83</v>
      </c>
      <c r="B70" t="s">
        <v>24</v>
      </c>
      <c r="C70" t="s">
        <v>87</v>
      </c>
      <c r="D70" s="87">
        <v>17.021276595744681</v>
      </c>
      <c r="E70" s="123">
        <f>Clusters[[#This Row],[Effort]]*1.2</f>
        <v>20.425531914893615</v>
      </c>
    </row>
    <row r="71" spans="1:5" x14ac:dyDescent="0.25">
      <c r="A71" s="24" t="s">
        <v>83</v>
      </c>
      <c r="B71" t="s">
        <v>25</v>
      </c>
      <c r="C71" t="s">
        <v>87</v>
      </c>
      <c r="D71" s="87">
        <v>35</v>
      </c>
      <c r="E71" s="123">
        <f>Clusters[[#This Row],[Effort]]*1.2</f>
        <v>42</v>
      </c>
    </row>
    <row r="72" spans="1:5" x14ac:dyDescent="0.25">
      <c r="A72" s="24" t="s">
        <v>128</v>
      </c>
      <c r="B72" t="s">
        <v>21</v>
      </c>
      <c r="C72" t="s">
        <v>87</v>
      </c>
      <c r="D72" s="87">
        <v>1.0638297872340425</v>
      </c>
      <c r="E72" s="123">
        <f>Clusters[[#This Row],[Effort]]*1.2</f>
        <v>1.2765957446808509</v>
      </c>
    </row>
    <row r="73" spans="1:5" x14ac:dyDescent="0.25">
      <c r="A73" s="24" t="s">
        <v>128</v>
      </c>
      <c r="B73" t="s">
        <v>22</v>
      </c>
      <c r="C73" t="s">
        <v>87</v>
      </c>
      <c r="D73" s="87">
        <v>2.1276595744680851</v>
      </c>
      <c r="E73" s="123">
        <f>Clusters[[#This Row],[Effort]]*1.2</f>
        <v>2.5531914893617018</v>
      </c>
    </row>
    <row r="74" spans="1:5" x14ac:dyDescent="0.25">
      <c r="A74" s="24" t="s">
        <v>128</v>
      </c>
      <c r="B74" t="s">
        <v>23</v>
      </c>
      <c r="C74" t="s">
        <v>87</v>
      </c>
      <c r="D74" s="87">
        <v>4.2553191489361701</v>
      </c>
      <c r="E74" s="123">
        <f>Clusters[[#This Row],[Effort]]*1.2</f>
        <v>5.1063829787234036</v>
      </c>
    </row>
    <row r="75" spans="1:5" x14ac:dyDescent="0.25">
      <c r="A75" s="24" t="s">
        <v>128</v>
      </c>
      <c r="B75" t="s">
        <v>24</v>
      </c>
      <c r="C75" t="s">
        <v>87</v>
      </c>
      <c r="D75" s="87">
        <v>8.5106382978723403</v>
      </c>
      <c r="E75" s="123">
        <f>Clusters[[#This Row],[Effort]]*1.2</f>
        <v>10.212765957446807</v>
      </c>
    </row>
    <row r="76" spans="1:5" x14ac:dyDescent="0.25">
      <c r="A76" s="24" t="s">
        <v>128</v>
      </c>
      <c r="B76" t="s">
        <v>25</v>
      </c>
      <c r="C76" t="s">
        <v>87</v>
      </c>
      <c r="D76" s="87">
        <v>16</v>
      </c>
      <c r="E76" s="123">
        <f>Clusters[[#This Row],[Effort]]*1.2</f>
        <v>19.2</v>
      </c>
    </row>
    <row r="77" spans="1:5" x14ac:dyDescent="0.25">
      <c r="A77" s="24" t="s">
        <v>84</v>
      </c>
      <c r="B77" t="s">
        <v>21</v>
      </c>
      <c r="C77" t="s">
        <v>87</v>
      </c>
      <c r="D77" s="87">
        <v>4.2553191489361701</v>
      </c>
      <c r="E77" s="123">
        <f>Clusters[[#This Row],[Effort]]*1.2</f>
        <v>5.1063829787234036</v>
      </c>
    </row>
    <row r="78" spans="1:5" x14ac:dyDescent="0.25">
      <c r="A78" s="24" t="s">
        <v>84</v>
      </c>
      <c r="B78" t="s">
        <v>22</v>
      </c>
      <c r="C78" t="s">
        <v>87</v>
      </c>
      <c r="D78" s="87">
        <v>17.021276595744681</v>
      </c>
      <c r="E78" s="123">
        <f>Clusters[[#This Row],[Effort]]*1.2</f>
        <v>20.425531914893615</v>
      </c>
    </row>
    <row r="79" spans="1:5" x14ac:dyDescent="0.25">
      <c r="A79" s="24" t="s">
        <v>84</v>
      </c>
      <c r="B79" t="s">
        <v>23</v>
      </c>
      <c r="C79" t="s">
        <v>87</v>
      </c>
      <c r="D79" s="87">
        <v>25.531914893617024</v>
      </c>
      <c r="E79" s="123">
        <f>Clusters[[#This Row],[Effort]]*1.2</f>
        <v>30.638297872340427</v>
      </c>
    </row>
    <row r="80" spans="1:5" x14ac:dyDescent="0.25">
      <c r="A80" s="24" t="s">
        <v>84</v>
      </c>
      <c r="B80" t="s">
        <v>24</v>
      </c>
      <c r="C80" t="s">
        <v>87</v>
      </c>
      <c r="D80" s="87">
        <v>42.553191489361701</v>
      </c>
      <c r="E80" s="123">
        <f>Clusters[[#This Row],[Effort]]*1.2</f>
        <v>51.063829787234042</v>
      </c>
    </row>
    <row r="81" spans="1:5" x14ac:dyDescent="0.25">
      <c r="A81" s="24" t="s">
        <v>84</v>
      </c>
      <c r="B81" t="s">
        <v>25</v>
      </c>
      <c r="C81" t="s">
        <v>87</v>
      </c>
      <c r="D81" s="87">
        <v>51.063829787234049</v>
      </c>
      <c r="E81" s="123">
        <f>Clusters[[#This Row],[Effort]]*1.2</f>
        <v>61.276595744680854</v>
      </c>
    </row>
    <row r="82" spans="1:5" x14ac:dyDescent="0.25">
      <c r="A82" t="s">
        <v>85</v>
      </c>
      <c r="B82" t="s">
        <v>21</v>
      </c>
      <c r="C82" t="s">
        <v>87</v>
      </c>
      <c r="D82" s="87">
        <v>1.0638297872340425</v>
      </c>
      <c r="E82" s="123">
        <f>Clusters[[#This Row],[Effort]]*1.2</f>
        <v>1.2765957446808509</v>
      </c>
    </row>
    <row r="83" spans="1:5" x14ac:dyDescent="0.25">
      <c r="A83" s="24" t="s">
        <v>85</v>
      </c>
      <c r="B83" t="s">
        <v>22</v>
      </c>
      <c r="C83" t="s">
        <v>87</v>
      </c>
      <c r="D83" s="87">
        <v>2.1276595744680851</v>
      </c>
      <c r="E83" s="123">
        <f>Clusters[[#This Row],[Effort]]*1.2</f>
        <v>2.5531914893617018</v>
      </c>
    </row>
    <row r="84" spans="1:5" x14ac:dyDescent="0.25">
      <c r="A84" s="24" t="s">
        <v>85</v>
      </c>
      <c r="B84" t="s">
        <v>23</v>
      </c>
      <c r="C84" t="s">
        <v>87</v>
      </c>
      <c r="D84" s="87">
        <v>4.2553191489361701</v>
      </c>
      <c r="E84" s="123">
        <f>Clusters[[#This Row],[Effort]]*1.2</f>
        <v>5.1063829787234036</v>
      </c>
    </row>
    <row r="85" spans="1:5" x14ac:dyDescent="0.25">
      <c r="A85" s="24" t="s">
        <v>85</v>
      </c>
      <c r="B85" t="s">
        <v>24</v>
      </c>
      <c r="C85" t="s">
        <v>87</v>
      </c>
      <c r="D85" s="87">
        <v>8.5106382978723403</v>
      </c>
      <c r="E85" s="123">
        <f>Clusters[[#This Row],[Effort]]*1.2</f>
        <v>10.212765957446807</v>
      </c>
    </row>
    <row r="86" spans="1:5" x14ac:dyDescent="0.25">
      <c r="A86" s="24" t="s">
        <v>85</v>
      </c>
      <c r="B86" t="s">
        <v>25</v>
      </c>
      <c r="C86" t="s">
        <v>87</v>
      </c>
      <c r="D86" s="87">
        <v>16</v>
      </c>
      <c r="E86" s="123">
        <f>Clusters[[#This Row],[Effort]]*1.2</f>
        <v>19.2</v>
      </c>
    </row>
    <row r="87" spans="1:5" x14ac:dyDescent="0.25">
      <c r="A87" s="24" t="s">
        <v>86</v>
      </c>
      <c r="B87" t="s">
        <v>21</v>
      </c>
      <c r="C87" t="s">
        <v>185</v>
      </c>
      <c r="D87" s="87">
        <v>5.3191489361702135E-2</v>
      </c>
      <c r="E87" s="123">
        <f>Clusters[[#This Row],[Effort]]*1.2</f>
        <v>6.3829787234042562E-2</v>
      </c>
    </row>
    <row r="88" spans="1:5" x14ac:dyDescent="0.25">
      <c r="A88" s="24" t="s">
        <v>86</v>
      </c>
      <c r="B88" t="s">
        <v>22</v>
      </c>
      <c r="C88" t="s">
        <v>185</v>
      </c>
      <c r="D88" s="87">
        <v>0.10638297872340427</v>
      </c>
      <c r="E88" s="123">
        <f>Clusters[[#This Row],[Effort]]*1.2</f>
        <v>0.12765957446808512</v>
      </c>
    </row>
    <row r="89" spans="1:5" x14ac:dyDescent="0.25">
      <c r="A89" s="24" t="s">
        <v>86</v>
      </c>
      <c r="B89" t="s">
        <v>23</v>
      </c>
      <c r="C89" t="s">
        <v>185</v>
      </c>
      <c r="D89" s="87">
        <v>0.15957446808510639</v>
      </c>
      <c r="E89" s="123">
        <f>Clusters[[#This Row],[Effort]]*1.2</f>
        <v>0.19148936170212766</v>
      </c>
    </row>
    <row r="90" spans="1:5" x14ac:dyDescent="0.25">
      <c r="A90" s="24" t="s">
        <v>86</v>
      </c>
      <c r="B90" t="s">
        <v>24</v>
      </c>
      <c r="C90" t="s">
        <v>185</v>
      </c>
      <c r="D90" s="87">
        <v>0.21276595744680854</v>
      </c>
      <c r="E90" s="123">
        <f>Clusters[[#This Row],[Effort]]*1.2</f>
        <v>0.25531914893617025</v>
      </c>
    </row>
    <row r="91" spans="1:5" x14ac:dyDescent="0.25">
      <c r="A91" s="24" t="s">
        <v>86</v>
      </c>
      <c r="B91" t="s">
        <v>25</v>
      </c>
      <c r="C91" t="s">
        <v>185</v>
      </c>
      <c r="D91" s="87">
        <v>0.3</v>
      </c>
      <c r="E91" s="123">
        <f>Clusters[[#This Row],[Effort]]*1.2</f>
        <v>0.36</v>
      </c>
    </row>
    <row r="92" spans="1:5" x14ac:dyDescent="0.25">
      <c r="A92" s="24" t="s">
        <v>126</v>
      </c>
      <c r="B92" t="s">
        <v>21</v>
      </c>
      <c r="C92" t="s">
        <v>184</v>
      </c>
      <c r="D92" s="87">
        <v>1.0638297872340427E-2</v>
      </c>
      <c r="E92" s="123">
        <f>Clusters[[#This Row],[Effort]]*1.2</f>
        <v>1.2765957446808512E-2</v>
      </c>
    </row>
    <row r="93" spans="1:5" x14ac:dyDescent="0.25">
      <c r="A93" s="24" t="s">
        <v>126</v>
      </c>
      <c r="B93" t="s">
        <v>22</v>
      </c>
      <c r="C93" t="s">
        <v>184</v>
      </c>
      <c r="D93" s="87">
        <v>5.3191489361702135E-2</v>
      </c>
      <c r="E93" s="123">
        <f>Clusters[[#This Row],[Effort]]*1.2</f>
        <v>6.3829787234042562E-2</v>
      </c>
    </row>
    <row r="94" spans="1:5" x14ac:dyDescent="0.25">
      <c r="A94" s="24" t="s">
        <v>126</v>
      </c>
      <c r="B94" t="s">
        <v>23</v>
      </c>
      <c r="C94" t="s">
        <v>184</v>
      </c>
      <c r="D94" s="87">
        <v>0.10638297872340427</v>
      </c>
      <c r="E94" s="123">
        <f>Clusters[[#This Row],[Effort]]*1.2</f>
        <v>0.12765957446808512</v>
      </c>
    </row>
    <row r="95" spans="1:5" x14ac:dyDescent="0.25">
      <c r="A95" s="24" t="s">
        <v>126</v>
      </c>
      <c r="B95" t="s">
        <v>24</v>
      </c>
      <c r="C95" t="s">
        <v>184</v>
      </c>
      <c r="D95" s="87">
        <v>0.21276595744680854</v>
      </c>
      <c r="E95" s="123">
        <f>Clusters[[#This Row],[Effort]]*1.2</f>
        <v>0.25531914893617025</v>
      </c>
    </row>
    <row r="96" spans="1:5" x14ac:dyDescent="0.25">
      <c r="A96" s="24" t="s">
        <v>126</v>
      </c>
      <c r="B96" t="s">
        <v>25</v>
      </c>
      <c r="C96" t="s">
        <v>184</v>
      </c>
      <c r="D96" s="87">
        <v>0.3</v>
      </c>
      <c r="E96" s="123">
        <f>Clusters[[#This Row],[Effort]]*1.2</f>
        <v>0.36</v>
      </c>
    </row>
    <row r="97" spans="1:5" x14ac:dyDescent="0.25">
      <c r="A97" t="s">
        <v>208</v>
      </c>
      <c r="B97" t="s">
        <v>21</v>
      </c>
      <c r="C97" t="s">
        <v>87</v>
      </c>
      <c r="D97" s="87">
        <v>2.1276595744680851</v>
      </c>
      <c r="E97" s="123">
        <f>Clusters[[#This Row],[Effort]]*1.2</f>
        <v>2.5531914893617018</v>
      </c>
    </row>
    <row r="98" spans="1:5" x14ac:dyDescent="0.25">
      <c r="A98" t="s">
        <v>208</v>
      </c>
      <c r="B98" t="s">
        <v>22</v>
      </c>
      <c r="C98" t="s">
        <v>87</v>
      </c>
      <c r="D98" s="87">
        <v>4.2553191489361701</v>
      </c>
      <c r="E98" s="123">
        <f>Clusters[[#This Row],[Effort]]*1.2</f>
        <v>5.1063829787234036</v>
      </c>
    </row>
    <row r="99" spans="1:5" x14ac:dyDescent="0.25">
      <c r="A99" t="s">
        <v>208</v>
      </c>
      <c r="B99" t="s">
        <v>23</v>
      </c>
      <c r="C99" t="s">
        <v>87</v>
      </c>
      <c r="D99" s="87">
        <v>8.5106382978723403</v>
      </c>
      <c r="E99" s="123">
        <f>Clusters[[#This Row],[Effort]]*1.2</f>
        <v>10.212765957446807</v>
      </c>
    </row>
    <row r="100" spans="1:5" x14ac:dyDescent="0.25">
      <c r="A100" t="s">
        <v>208</v>
      </c>
      <c r="B100" t="s">
        <v>24</v>
      </c>
      <c r="C100" t="s">
        <v>87</v>
      </c>
      <c r="D100" s="87">
        <v>17.021276595744681</v>
      </c>
      <c r="E100" s="123">
        <f>Clusters[[#This Row],[Effort]]*1.2</f>
        <v>20.425531914893615</v>
      </c>
    </row>
    <row r="101" spans="1:5" x14ac:dyDescent="0.25">
      <c r="A101" t="s">
        <v>208</v>
      </c>
      <c r="B101" t="s">
        <v>25</v>
      </c>
      <c r="C101" t="s">
        <v>87</v>
      </c>
      <c r="D101" s="87">
        <v>35</v>
      </c>
      <c r="E101" s="123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sqref="A1:B1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2" t="s">
        <v>30</v>
      </c>
      <c r="B1" s="132"/>
      <c r="C1" s="132" t="s">
        <v>31</v>
      </c>
      <c r="D1" s="132"/>
      <c r="E1" s="132" t="s">
        <v>35</v>
      </c>
      <c r="F1" s="132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122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123</v>
      </c>
      <c r="B8" t="s">
        <v>125</v>
      </c>
      <c r="C8" t="s">
        <v>121</v>
      </c>
      <c r="D8" t="str">
        <f t="shared" si="1"/>
        <v>6.To Alpha Test</v>
      </c>
      <c r="E8" t="s">
        <v>123</v>
      </c>
      <c r="F8" t="s">
        <v>125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123</v>
      </c>
      <c r="D12" t="s">
        <v>125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zoomScale="115" zoomScaleNormal="115" zoomScalePageLayoutView="115" workbookViewId="0">
      <selection activeCell="A2" sqref="A2:R10002"/>
    </sheetView>
  </sheetViews>
  <sheetFormatPr defaultColWidth="8.140625" defaultRowHeight="15" x14ac:dyDescent="0.25"/>
  <cols>
    <col min="1" max="1" width="15.140625" style="17" bestFit="1" customWidth="1"/>
    <col min="2" max="2" width="22.42578125" style="17" bestFit="1" customWidth="1"/>
    <col min="3" max="3" width="57.7109375" style="17" bestFit="1" customWidth="1"/>
    <col min="4" max="4" width="69.7109375" style="17" bestFit="1" customWidth="1"/>
    <col min="5" max="5" width="14.85546875" style="86" bestFit="1" customWidth="1"/>
    <col min="6" max="6" width="24.28515625" style="17" bestFit="1" customWidth="1"/>
    <col min="7" max="7" width="9" style="17" bestFit="1" customWidth="1"/>
    <col min="8" max="8" width="8.28515625" style="17" bestFit="1" customWidth="1"/>
    <col min="9" max="9" width="9.7109375" style="93" bestFit="1" customWidth="1"/>
    <col min="10" max="10" width="14.7109375" style="93" bestFit="1" customWidth="1"/>
    <col min="11" max="11" width="31.42578125" style="92" bestFit="1" customWidth="1"/>
    <col min="12" max="12" width="10.85546875" style="17" bestFit="1" customWidth="1"/>
    <col min="13" max="13" width="9.85546875" style="94" bestFit="1" customWidth="1"/>
    <col min="14" max="14" width="9.140625" style="94" bestFit="1" customWidth="1"/>
    <col min="15" max="15" width="18.28515625" style="95" bestFit="1" customWidth="1"/>
    <col min="16" max="16" width="24" style="17" bestFit="1" customWidth="1"/>
    <col min="17" max="17" width="12.28515625" style="17" bestFit="1" customWidth="1"/>
    <col min="18" max="18" width="15.7109375" style="17" bestFit="1" customWidth="1"/>
    <col min="19" max="19" width="3.7109375" style="17" bestFit="1" customWidth="1"/>
    <col min="20" max="16384" width="8.140625" style="17"/>
  </cols>
  <sheetData>
    <row r="1" spans="1:26" s="69" customFormat="1" x14ac:dyDescent="0.25">
      <c r="A1" s="81" t="s">
        <v>106</v>
      </c>
      <c r="B1" s="81" t="s">
        <v>98</v>
      </c>
      <c r="C1" s="81" t="s">
        <v>99</v>
      </c>
      <c r="D1" s="81" t="s">
        <v>105</v>
      </c>
      <c r="E1" s="81" t="s">
        <v>107</v>
      </c>
      <c r="F1" s="81" t="s">
        <v>18</v>
      </c>
      <c r="G1" s="81" t="s">
        <v>64</v>
      </c>
      <c r="H1" s="81" t="s">
        <v>96</v>
      </c>
      <c r="I1" s="81" t="s">
        <v>20</v>
      </c>
      <c r="J1" s="81" t="s">
        <v>161</v>
      </c>
      <c r="K1" s="82" t="s">
        <v>164</v>
      </c>
      <c r="L1" s="81" t="s">
        <v>100</v>
      </c>
      <c r="M1" s="83" t="s">
        <v>102</v>
      </c>
      <c r="N1" s="84" t="s">
        <v>97</v>
      </c>
      <c r="O1" s="91" t="s">
        <v>113</v>
      </c>
      <c r="P1" s="85" t="s">
        <v>168</v>
      </c>
      <c r="Q1" s="69" t="s">
        <v>169</v>
      </c>
      <c r="R1" s="69" t="s">
        <v>170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2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A2" sqref="A2:V25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8" t="s">
        <v>158</v>
      </c>
      <c r="B1" s="28" t="s">
        <v>57</v>
      </c>
      <c r="C1" s="28" t="s">
        <v>159</v>
      </c>
      <c r="D1" s="28" t="s">
        <v>160</v>
      </c>
      <c r="E1" s="28" t="s">
        <v>110</v>
      </c>
      <c r="F1" s="28" t="s">
        <v>96</v>
      </c>
      <c r="G1" s="28" t="s">
        <v>20</v>
      </c>
      <c r="H1" s="28" t="s">
        <v>127</v>
      </c>
      <c r="I1" s="28" t="s">
        <v>64</v>
      </c>
      <c r="J1" s="28" t="s">
        <v>111</v>
      </c>
      <c r="K1" s="28" t="s">
        <v>72</v>
      </c>
      <c r="L1" s="28" t="s">
        <v>163</v>
      </c>
      <c r="M1" s="28" t="s">
        <v>93</v>
      </c>
      <c r="N1" s="28" t="s">
        <v>162</v>
      </c>
      <c r="O1" s="28" t="s">
        <v>112</v>
      </c>
      <c r="P1" s="28" t="s">
        <v>103</v>
      </c>
      <c r="Q1" s="29" t="s">
        <v>113</v>
      </c>
      <c r="R1" s="29" t="s">
        <v>165</v>
      </c>
      <c r="S1" s="29" t="s">
        <v>114</v>
      </c>
      <c r="T1" s="29" t="s">
        <v>115</v>
      </c>
      <c r="U1" s="29" t="s">
        <v>116</v>
      </c>
      <c r="V1" s="29" t="s">
        <v>167</v>
      </c>
    </row>
  </sheetData>
  <sortState ref="A2:V25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developer</cp:lastModifiedBy>
  <dcterms:created xsi:type="dcterms:W3CDTF">2016-10-03T16:19:42Z</dcterms:created>
  <dcterms:modified xsi:type="dcterms:W3CDTF">2017-06-06T16:30:08Z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