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mbeddings/oleObject2.bin" ContentType="application/vnd.openxmlformats-officedocument.oleObject"/>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526-493383564\Pasta Compartilhada\FICHA 100 - RENATA\Novembro-2024\PROFESSORES\"/>
    </mc:Choice>
  </mc:AlternateContent>
  <xr:revisionPtr revIDLastSave="0" documentId="13_ncr:1_{101A80F7-81D2-43E1-B875-FCA826890275}" xr6:coauthVersionLast="45" xr6:coauthVersionMax="47" xr10:uidLastSave="{00000000-0000-0000-0000-000000000000}"/>
  <bookViews>
    <workbookView xWindow="-120" yWindow="-120" windowWidth="20730" windowHeight="11040" xr2:uid="{00000000-000D-0000-FFFF-FFFF00000000}"/>
  </bookViews>
  <sheets>
    <sheet name="Ficha de Controle FICHA 1" sheetId="1" r:id="rId1"/>
    <sheet name="Informações Gerais" sheetId="11" r:id="rId2"/>
    <sheet name="Quadro de aulas FICHA 2" sheetId="2" r:id="rId3"/>
    <sheet name="Anexo de Inscrição FICHA 3" sheetId="3" r:id="rId4"/>
    <sheet name="Anexo Atribuição FICHA 4" sheetId="4" r:id="rId5"/>
    <sheet name="BO concursado FICHA 5" sheetId="9" r:id="rId6"/>
    <sheet name="BO AdjuntosFICHA 6" sheetId="10" r:id="rId7"/>
    <sheet name="Planilha classif. na unidade" sheetId="5" r:id="rId8"/>
    <sheet name="Plan1" sheetId="12" r:id="rId9"/>
  </sheets>
  <definedNames>
    <definedName name="_xlnm.Print_Area" localSheetId="4">'Anexo Atribuição FICHA 4'!$A$1:$AB$26</definedName>
    <definedName name="_xlnm.Print_Area" localSheetId="3">'Anexo de Inscrição FICHA 3'!$A$1:$AG$51</definedName>
    <definedName name="_xlnm.Print_Area" localSheetId="6">'BO AdjuntosFICHA 6'!$A$1:$AJ$49</definedName>
    <definedName name="_xlnm.Print_Area" localSheetId="5">'BO concursado FICHA 5'!$A$1:$AJ$57</definedName>
    <definedName name="_xlnm.Print_Area" localSheetId="0">'Ficha de Controle FICHA 1'!$A$1:$BV$41</definedName>
    <definedName name="_xlnm.Print_Area" localSheetId="1">'Informações Gerais'!$A$1:$BR$31</definedName>
    <definedName name="_xlnm.Print_Area" localSheetId="7">'Planilha classif. na unidade'!$A$1:$K$40</definedName>
    <definedName name="_xlnm.Print_Area" localSheetId="2">'Quadro de aulas FICHA 2'!$A$1:$AS$58</definedName>
  </definedNames>
  <calcPr calcId="181029"/>
</workbook>
</file>

<file path=xl/calcChain.xml><?xml version="1.0" encoding="utf-8"?>
<calcChain xmlns="http://schemas.openxmlformats.org/spreadsheetml/2006/main">
  <c r="BK29" i="1" l="1"/>
  <c r="BK28" i="1"/>
  <c r="BK27" i="1"/>
  <c r="BK26" i="1"/>
  <c r="BK25" i="1"/>
  <c r="BK24" i="1"/>
  <c r="BK22" i="1"/>
  <c r="BK21" i="1"/>
  <c r="BK20" i="1"/>
  <c r="BK19" i="1"/>
  <c r="BK18" i="1"/>
  <c r="BK17" i="1"/>
  <c r="BK16" i="1"/>
  <c r="BK31" i="1" l="1"/>
  <c r="BK23" i="1"/>
  <c r="BK30" i="1"/>
  <c r="BK32" i="1" s="1"/>
  <c r="AH40" i="9" l="1"/>
  <c r="AJ40" i="9" s="1"/>
  <c r="AH38" i="9"/>
  <c r="AJ38" i="9" s="1"/>
  <c r="AH36" i="9"/>
  <c r="AI36" i="9" s="1"/>
  <c r="AJ36" i="9" s="1"/>
  <c r="AH33" i="9"/>
  <c r="AI33" i="9" s="1"/>
  <c r="AJ33" i="9" s="1"/>
  <c r="AH32" i="9"/>
  <c r="AJ32" i="9" s="1"/>
  <c r="AH30" i="9"/>
  <c r="AJ30" i="9" s="1"/>
  <c r="AH28" i="9"/>
  <c r="AI28" i="9" s="1"/>
  <c r="AJ28" i="9" s="1"/>
  <c r="AH27" i="9"/>
  <c r="AI27" i="9" s="1"/>
  <c r="AJ27" i="9" s="1"/>
  <c r="AH26" i="9"/>
  <c r="AI26" i="9" s="1"/>
  <c r="AJ26" i="9" s="1"/>
  <c r="AH25" i="9"/>
  <c r="AI25" i="9" s="1"/>
  <c r="AJ25" i="9" l="1"/>
  <c r="AJ29" i="9" s="1"/>
  <c r="AI29" i="9"/>
  <c r="AH29" i="9"/>
  <c r="T13" i="9" l="1"/>
  <c r="P13" i="9"/>
  <c r="H13" i="9"/>
  <c r="G13" i="9"/>
  <c r="F13" i="9"/>
  <c r="I12" i="9"/>
  <c r="N13" i="2"/>
  <c r="M13" i="2"/>
  <c r="L13" i="2"/>
  <c r="L14" i="2" s="1"/>
  <c r="K13" i="2"/>
  <c r="K14" i="2" s="1"/>
  <c r="K15" i="2" s="1"/>
  <c r="X8" i="2" s="1"/>
  <c r="X16" i="2" s="1"/>
  <c r="J13" i="2"/>
  <c r="I13" i="2"/>
  <c r="H13" i="2"/>
  <c r="G13" i="2"/>
  <c r="G14" i="2" s="1"/>
  <c r="F13" i="2"/>
  <c r="E13" i="2"/>
  <c r="D13" i="2"/>
  <c r="C13" i="2"/>
  <c r="C14" i="2" s="1"/>
  <c r="U12" i="9" l="1"/>
  <c r="V12" i="9" s="1"/>
  <c r="V13" i="9" s="1"/>
  <c r="AH35" i="9"/>
  <c r="AI35" i="9" s="1"/>
  <c r="AJ35" i="9" s="1"/>
  <c r="R13" i="9"/>
  <c r="AH34" i="9"/>
  <c r="S13" i="9"/>
  <c r="U13" i="9"/>
  <c r="J12" i="9"/>
  <c r="J13" i="9" s="1"/>
  <c r="I13" i="9"/>
  <c r="D13" i="9"/>
  <c r="H14" i="2"/>
  <c r="H15" i="2" s="1"/>
  <c r="W8" i="2" s="1"/>
  <c r="W16" i="2" s="1"/>
  <c r="D14" i="2"/>
  <c r="C15" i="2" s="1"/>
  <c r="V8" i="2" s="1"/>
  <c r="V16" i="2" s="1"/>
  <c r="AI34" i="9" l="1"/>
  <c r="AJ34" i="9" s="1"/>
  <c r="AJ37" i="9" s="1"/>
  <c r="AH37" i="9"/>
  <c r="AI37" i="9" s="1"/>
  <c r="D29" i="9" l="1"/>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AG29" i="9"/>
  <c r="C29" i="9" l="1"/>
  <c r="T10" i="9" l="1"/>
  <c r="U13" i="2"/>
  <c r="T13" i="2"/>
  <c r="S13" i="2"/>
  <c r="R13" i="2"/>
  <c r="Q13" i="2"/>
  <c r="H10" i="9" l="1"/>
  <c r="F9" i="3" l="1"/>
  <c r="AQ25" i="1" l="1"/>
  <c r="AQ26" i="1"/>
  <c r="AQ27" i="1"/>
  <c r="AQ28" i="1"/>
  <c r="AQ29" i="1"/>
  <c r="AQ30" i="1"/>
  <c r="AQ31" i="1"/>
  <c r="AB4" i="4" l="1"/>
  <c r="P30" i="10" l="1"/>
  <c r="K30" i="10"/>
  <c r="J30" i="10"/>
  <c r="I30" i="10"/>
  <c r="H30" i="10"/>
  <c r="D30" i="10"/>
  <c r="C30" i="10"/>
  <c r="H5" i="10" l="1"/>
  <c r="AE5" i="10"/>
  <c r="BQ3" i="11"/>
  <c r="BQ9" i="11"/>
  <c r="AC17" i="3"/>
  <c r="AC3" i="10"/>
  <c r="V3" i="9"/>
  <c r="G30" i="10"/>
  <c r="F30" i="10"/>
  <c r="E30" i="10"/>
  <c r="AA23" i="4"/>
  <c r="AA22" i="4"/>
  <c r="O2" i="2"/>
  <c r="AA8" i="11"/>
  <c r="BL10" i="11"/>
  <c r="AT11" i="11"/>
  <c r="AL11" i="11"/>
  <c r="H11" i="11"/>
  <c r="AY10" i="11"/>
  <c r="BE10" i="11"/>
  <c r="BE8" i="11"/>
  <c r="AL10" i="11"/>
  <c r="A10" i="11"/>
  <c r="AY9" i="11"/>
  <c r="AZ8" i="11"/>
  <c r="AV8" i="11"/>
  <c r="AS9" i="11"/>
  <c r="AL9" i="11"/>
  <c r="AL8" i="11"/>
  <c r="T8" i="11"/>
  <c r="A8" i="11"/>
  <c r="BQ6" i="11"/>
  <c r="BN7" i="11"/>
  <c r="BE6" i="11"/>
  <c r="AZ6" i="11"/>
  <c r="AU6" i="11"/>
  <c r="AO6" i="11"/>
  <c r="A6" i="11"/>
  <c r="BR4" i="11"/>
  <c r="BK4" i="11"/>
  <c r="AU4" i="11"/>
  <c r="AI4" i="11"/>
  <c r="R3" i="11"/>
  <c r="AQ16" i="1"/>
  <c r="AQ18" i="1" l="1"/>
  <c r="Q3" i="4"/>
  <c r="R5" i="4"/>
  <c r="D3" i="4"/>
  <c r="E22" i="4" s="1"/>
  <c r="U54" i="2"/>
  <c r="T54" i="2"/>
  <c r="S54" i="2"/>
  <c r="R54" i="2"/>
  <c r="Q54" i="2"/>
  <c r="P54" i="2"/>
  <c r="N54" i="2"/>
  <c r="M54" i="2"/>
  <c r="L54" i="2"/>
  <c r="K54" i="2"/>
  <c r="K55" i="2" s="1"/>
  <c r="J54" i="2"/>
  <c r="I54" i="2"/>
  <c r="H54" i="2"/>
  <c r="G54" i="2"/>
  <c r="G55" i="2" s="1"/>
  <c r="F54" i="2"/>
  <c r="E54" i="2"/>
  <c r="D54" i="2"/>
  <c r="C54" i="2"/>
  <c r="C55" i="2" s="1"/>
  <c r="U40" i="2"/>
  <c r="T40" i="2"/>
  <c r="S40" i="2"/>
  <c r="R40" i="2"/>
  <c r="Q40" i="2"/>
  <c r="P40" i="2"/>
  <c r="N40" i="2"/>
  <c r="M40" i="2"/>
  <c r="L40" i="2"/>
  <c r="K40" i="2"/>
  <c r="K41" i="2" s="1"/>
  <c r="J40" i="2"/>
  <c r="I40" i="2"/>
  <c r="H40" i="2"/>
  <c r="G40" i="2"/>
  <c r="G41" i="2" s="1"/>
  <c r="F40" i="2"/>
  <c r="E40" i="2"/>
  <c r="D40" i="2"/>
  <c r="C40" i="2"/>
  <c r="C41" i="2" s="1"/>
  <c r="AC2" i="2"/>
  <c r="AI4" i="2"/>
  <c r="AG8" i="3"/>
  <c r="AI17" i="2"/>
  <c r="N17" i="2"/>
  <c r="C6" i="9"/>
  <c r="D41" i="2" l="1"/>
  <c r="C42" i="2" s="1"/>
  <c r="V35" i="2" s="1"/>
  <c r="V43" i="2" s="1"/>
  <c r="H41" i="2"/>
  <c r="H42" i="2" s="1"/>
  <c r="W35" i="2" s="1"/>
  <c r="W43" i="2" s="1"/>
  <c r="L41" i="2"/>
  <c r="K42" i="2" s="1"/>
  <c r="X35" i="2" s="1"/>
  <c r="X43" i="2" s="1"/>
  <c r="D55" i="2"/>
  <c r="C56" i="2" s="1"/>
  <c r="V49" i="2" s="1"/>
  <c r="V57" i="2" s="1"/>
  <c r="H55" i="2"/>
  <c r="H56" i="2" s="1"/>
  <c r="W49" i="2" s="1"/>
  <c r="W57" i="2" s="1"/>
  <c r="L55" i="2"/>
  <c r="K56" i="2" s="1"/>
  <c r="X49" i="2" s="1"/>
  <c r="X57" i="2" s="1"/>
  <c r="AD11" i="10"/>
  <c r="I66" i="10"/>
  <c r="J66" i="10" s="1"/>
  <c r="K66" i="10" s="1"/>
  <c r="O66" i="10" s="1"/>
  <c r="C66" i="10"/>
  <c r="D66" i="10" s="1"/>
  <c r="E66" i="10" s="1"/>
  <c r="N66" i="10" s="1"/>
  <c r="S17" i="4"/>
  <c r="T17" i="4"/>
  <c r="U17" i="4"/>
  <c r="V17" i="4"/>
  <c r="W17" i="4"/>
  <c r="X17" i="4"/>
  <c r="Y17" i="4"/>
  <c r="Z17" i="4"/>
  <c r="R17" i="4"/>
  <c r="J17" i="4"/>
  <c r="K17" i="4"/>
  <c r="L17" i="4"/>
  <c r="M17" i="4"/>
  <c r="N17" i="4"/>
  <c r="J12" i="10" s="1"/>
  <c r="O17" i="4"/>
  <c r="K12" i="10" s="1"/>
  <c r="P17" i="4"/>
  <c r="L12" i="10" s="1"/>
  <c r="I17" i="4"/>
  <c r="H17" i="4"/>
  <c r="G17" i="4"/>
  <c r="F17" i="4"/>
  <c r="E17" i="4"/>
  <c r="I72" i="9"/>
  <c r="J72" i="9" s="1"/>
  <c r="K72" i="9" s="1"/>
  <c r="O72" i="9" s="1"/>
  <c r="C72" i="9"/>
  <c r="D72" i="9" s="1"/>
  <c r="AG30" i="10"/>
  <c r="AF30" i="10"/>
  <c r="AE30" i="10"/>
  <c r="X30" i="10"/>
  <c r="Y30" i="10"/>
  <c r="Z30" i="10"/>
  <c r="AA30" i="10"/>
  <c r="AB30" i="10"/>
  <c r="AC30" i="10"/>
  <c r="V30" i="10"/>
  <c r="U30" i="10"/>
  <c r="T30" i="10"/>
  <c r="S30" i="10"/>
  <c r="R30" i="10"/>
  <c r="Q30" i="10"/>
  <c r="O30" i="10"/>
  <c r="N30" i="10"/>
  <c r="M30" i="10"/>
  <c r="L30" i="10"/>
  <c r="AB20" i="4"/>
  <c r="B2" i="2"/>
  <c r="G4" i="10"/>
  <c r="AD63" i="10"/>
  <c r="AG63" i="10" s="1"/>
  <c r="AJ63" i="10" s="1"/>
  <c r="S63" i="10"/>
  <c r="V63" i="10" s="1"/>
  <c r="Y63" i="10" s="1"/>
  <c r="E63" i="10"/>
  <c r="H63" i="10" s="1"/>
  <c r="K63" i="10" s="1"/>
  <c r="AG6" i="10"/>
  <c r="R6" i="10"/>
  <c r="C7" i="10"/>
  <c r="AH39" i="10" s="1"/>
  <c r="C6" i="10"/>
  <c r="S39" i="10"/>
  <c r="P49" i="10"/>
  <c r="P48" i="10"/>
  <c r="P47" i="10"/>
  <c r="P46" i="10"/>
  <c r="P45" i="10"/>
  <c r="P44" i="10"/>
  <c r="P43" i="10"/>
  <c r="P42" i="10"/>
  <c r="AH37" i="10"/>
  <c r="AI37" i="10" s="1"/>
  <c r="AJ37" i="10" s="1"/>
  <c r="AJ42" i="10" s="1"/>
  <c r="AH33" i="10"/>
  <c r="AI33" i="10" s="1"/>
  <c r="AJ33" i="10" s="1"/>
  <c r="AJ43" i="10" s="1"/>
  <c r="AH31" i="10"/>
  <c r="AI31" i="10" s="1"/>
  <c r="AJ31" i="10" s="1"/>
  <c r="AD30" i="10"/>
  <c r="W30" i="10"/>
  <c r="AJ13" i="10"/>
  <c r="AJ11" i="10"/>
  <c r="AD70" i="9"/>
  <c r="AG70" i="9" s="1"/>
  <c r="S70" i="9"/>
  <c r="V70" i="9" s="1"/>
  <c r="Y70" i="9" s="1"/>
  <c r="E70" i="9"/>
  <c r="H70" i="9" s="1"/>
  <c r="K70" i="9" s="1"/>
  <c r="P56" i="9"/>
  <c r="P55" i="9"/>
  <c r="P54" i="9"/>
  <c r="P53" i="9"/>
  <c r="P52" i="9"/>
  <c r="P51" i="9"/>
  <c r="P50" i="9"/>
  <c r="P49" i="9"/>
  <c r="AH44" i="9"/>
  <c r="AI44" i="9" s="1"/>
  <c r="AJ44" i="9" s="1"/>
  <c r="AJ50" i="9" s="1"/>
  <c r="AJ52" i="9"/>
  <c r="AJ13" i="9"/>
  <c r="H7" i="9"/>
  <c r="C7" i="9"/>
  <c r="AG46" i="9" s="1"/>
  <c r="AG6" i="9"/>
  <c r="R6" i="9"/>
  <c r="AE5" i="9"/>
  <c r="H5" i="9"/>
  <c r="S46" i="9" s="1"/>
  <c r="G3" i="9"/>
  <c r="J10" i="3"/>
  <c r="H12" i="10"/>
  <c r="R4" i="4"/>
  <c r="T2" i="2"/>
  <c r="B3" i="5"/>
  <c r="E18" i="4" l="1"/>
  <c r="C21" i="4"/>
  <c r="P66" i="10"/>
  <c r="Q66" i="10" s="1"/>
  <c r="R66" i="10" s="1"/>
  <c r="T66" i="10" s="1"/>
  <c r="AJ51" i="9"/>
  <c r="E72" i="9"/>
  <c r="N72" i="9" s="1"/>
  <c r="P72" i="9" s="1"/>
  <c r="Q72" i="9" s="1"/>
  <c r="R72" i="9" s="1"/>
  <c r="T72" i="9" s="1"/>
  <c r="AJ70" i="9"/>
  <c r="O18" i="4"/>
  <c r="M18" i="4"/>
  <c r="K18" i="4"/>
  <c r="I18" i="4"/>
  <c r="G18" i="4"/>
  <c r="AH29" i="10"/>
  <c r="AI29" i="10" s="1"/>
  <c r="AJ29" i="10" s="1"/>
  <c r="L13" i="10"/>
  <c r="AH28" i="10"/>
  <c r="AI28" i="10" s="1"/>
  <c r="AJ28" i="10" s="1"/>
  <c r="K13" i="10"/>
  <c r="AH27" i="10"/>
  <c r="AI27" i="10" s="1"/>
  <c r="AJ27" i="10" s="1"/>
  <c r="J13" i="10"/>
  <c r="AH26" i="10"/>
  <c r="M12" i="10"/>
  <c r="N12" i="10" s="1"/>
  <c r="N13" i="10" s="1"/>
  <c r="L10" i="10" s="1"/>
  <c r="H13" i="10"/>
  <c r="Z10" i="10" s="1"/>
  <c r="M19" i="4"/>
  <c r="I19" i="4"/>
  <c r="AB2" i="4"/>
  <c r="AG7" i="3"/>
  <c r="AB8" i="3"/>
  <c r="AG1" i="2"/>
  <c r="J11" i="3"/>
  <c r="D4" i="4"/>
  <c r="D6" i="4"/>
  <c r="D5" i="4"/>
  <c r="C20" i="4"/>
  <c r="R18" i="3"/>
  <c r="V8" i="3"/>
  <c r="E19" i="4"/>
  <c r="E20" i="4" s="1"/>
  <c r="E21" i="4" s="1"/>
  <c r="D8" i="3"/>
  <c r="AC12" i="3"/>
  <c r="AC11" i="3"/>
  <c r="AH30" i="10" l="1"/>
  <c r="AJ12" i="10"/>
  <c r="Z11" i="10"/>
  <c r="Z12" i="10" s="1"/>
  <c r="Z13" i="10" s="1"/>
  <c r="AJ11" i="9"/>
  <c r="AD11" i="9"/>
  <c r="AD12" i="9"/>
  <c r="M13" i="10"/>
  <c r="AI26" i="10"/>
  <c r="AI30" i="10" s="1"/>
  <c r="M20" i="4"/>
  <c r="M21" i="4" s="1"/>
  <c r="I20" i="4"/>
  <c r="I21" i="4" s="1"/>
  <c r="BA19" i="1"/>
  <c r="Q8" i="3"/>
  <c r="AQ24" i="1"/>
  <c r="AQ17" i="1"/>
  <c r="AQ19" i="1"/>
  <c r="AQ20" i="1"/>
  <c r="AQ21" i="1"/>
  <c r="AJ48" i="9" l="1"/>
  <c r="AD13" i="9"/>
  <c r="AD14" i="9" s="1"/>
  <c r="AJ26" i="10"/>
  <c r="AJ30" i="10" s="1"/>
  <c r="AJ41" i="10" s="1"/>
  <c r="AJ12" i="9"/>
  <c r="B15" i="3"/>
  <c r="J12" i="3"/>
  <c r="AX20" i="1"/>
  <c r="AX19" i="1"/>
  <c r="AX18" i="1"/>
  <c r="AX17" i="1"/>
  <c r="AX21" i="1"/>
  <c r="E7" i="3"/>
  <c r="AJ57" i="9" l="1"/>
  <c r="B54" i="3"/>
  <c r="AE33" i="3"/>
  <c r="AE32" i="3"/>
  <c r="AE30" i="3"/>
  <c r="AE29" i="3"/>
  <c r="AE28" i="3"/>
  <c r="AE27" i="3"/>
  <c r="BD29" i="1"/>
  <c r="BC29" i="1"/>
  <c r="BB29" i="1"/>
  <c r="BA29" i="1"/>
  <c r="AZ29" i="1"/>
  <c r="AY29" i="1"/>
  <c r="AX29" i="1"/>
  <c r="AW29" i="1"/>
  <c r="AV29" i="1"/>
  <c r="AU29" i="1"/>
  <c r="AT29" i="1"/>
  <c r="AS29" i="1"/>
  <c r="AR29" i="1"/>
  <c r="AP29" i="1"/>
  <c r="AO29" i="1"/>
  <c r="AN29" i="1"/>
  <c r="AM29" i="1"/>
  <c r="AL29" i="1"/>
  <c r="BD28" i="1"/>
  <c r="BC28" i="1"/>
  <c r="BB28" i="1"/>
  <c r="BA28" i="1"/>
  <c r="AZ28" i="1"/>
  <c r="AY28" i="1"/>
  <c r="AX28" i="1"/>
  <c r="AW28" i="1"/>
  <c r="AV28" i="1"/>
  <c r="AU28" i="1"/>
  <c r="AT28" i="1"/>
  <c r="AS28" i="1"/>
  <c r="AR28" i="1"/>
  <c r="AP28" i="1"/>
  <c r="AO28" i="1"/>
  <c r="AN28" i="1"/>
  <c r="AM28" i="1"/>
  <c r="AL28" i="1"/>
  <c r="BD27" i="1"/>
  <c r="BC27" i="1"/>
  <c r="BB27" i="1"/>
  <c r="BA27" i="1"/>
  <c r="AZ27" i="1"/>
  <c r="AY27" i="1"/>
  <c r="AX27" i="1"/>
  <c r="AW27" i="1"/>
  <c r="AV27" i="1"/>
  <c r="AU27" i="1"/>
  <c r="AT27" i="1"/>
  <c r="AS27" i="1"/>
  <c r="AR27" i="1"/>
  <c r="AP27" i="1"/>
  <c r="AO27" i="1"/>
  <c r="AN27" i="1"/>
  <c r="AM27" i="1"/>
  <c r="AL27" i="1"/>
  <c r="BD26" i="1"/>
  <c r="BC26" i="1"/>
  <c r="BB26" i="1"/>
  <c r="BA26" i="1"/>
  <c r="AZ26" i="1"/>
  <c r="AY26" i="1"/>
  <c r="AX26" i="1"/>
  <c r="AW26" i="1"/>
  <c r="AV26" i="1"/>
  <c r="AU26" i="1"/>
  <c r="AT26" i="1"/>
  <c r="AS26" i="1"/>
  <c r="AR26" i="1"/>
  <c r="AP26" i="1"/>
  <c r="AO26" i="1"/>
  <c r="AN26" i="1"/>
  <c r="AM26" i="1"/>
  <c r="AL26" i="1"/>
  <c r="BD25" i="1"/>
  <c r="BC25" i="1"/>
  <c r="BB25" i="1"/>
  <c r="BA25" i="1"/>
  <c r="AZ25" i="1"/>
  <c r="AY25" i="1"/>
  <c r="AX25" i="1"/>
  <c r="AW25" i="1"/>
  <c r="AV25" i="1"/>
  <c r="AU25" i="1"/>
  <c r="AT25" i="1"/>
  <c r="AS25" i="1"/>
  <c r="AR25" i="1"/>
  <c r="AP25" i="1"/>
  <c r="AO25" i="1"/>
  <c r="AN25" i="1"/>
  <c r="AM25" i="1"/>
  <c r="AL25" i="1"/>
  <c r="BD24" i="1"/>
  <c r="BC24" i="1"/>
  <c r="BB24" i="1"/>
  <c r="BA24" i="1"/>
  <c r="AZ24" i="1"/>
  <c r="AY24" i="1"/>
  <c r="AX24" i="1"/>
  <c r="AW24" i="1"/>
  <c r="AV24" i="1"/>
  <c r="AU24" i="1"/>
  <c r="AT24" i="1"/>
  <c r="AS24" i="1"/>
  <c r="AR24" i="1"/>
  <c r="AP24" i="1"/>
  <c r="AO24" i="1"/>
  <c r="AN24" i="1"/>
  <c r="AM24" i="1"/>
  <c r="AL24" i="1"/>
  <c r="AJ22" i="1"/>
  <c r="BD21" i="1"/>
  <c r="BC21" i="1"/>
  <c r="BB21" i="1"/>
  <c r="BA21" i="1"/>
  <c r="AZ21" i="1"/>
  <c r="AY21" i="1"/>
  <c r="AW21" i="1"/>
  <c r="AV21" i="1"/>
  <c r="AU21" i="1"/>
  <c r="AT21" i="1"/>
  <c r="AS21" i="1"/>
  <c r="AR21" i="1"/>
  <c r="AP21" i="1"/>
  <c r="AO21" i="1"/>
  <c r="AN21" i="1"/>
  <c r="AM21" i="1"/>
  <c r="AL21" i="1"/>
  <c r="BD20" i="1"/>
  <c r="BC20" i="1"/>
  <c r="BB20" i="1"/>
  <c r="BA20" i="1"/>
  <c r="AZ20" i="1"/>
  <c r="AY20" i="1"/>
  <c r="AW20" i="1"/>
  <c r="AV20" i="1"/>
  <c r="AU20" i="1"/>
  <c r="AT20" i="1"/>
  <c r="AS20" i="1"/>
  <c r="AR20" i="1"/>
  <c r="AP20" i="1"/>
  <c r="AO20" i="1"/>
  <c r="AN20" i="1"/>
  <c r="AM20" i="1"/>
  <c r="AL20" i="1"/>
  <c r="BD19" i="1"/>
  <c r="BC19" i="1"/>
  <c r="BB19" i="1"/>
  <c r="AZ19" i="1"/>
  <c r="AY19" i="1"/>
  <c r="AW19" i="1"/>
  <c r="AV19" i="1"/>
  <c r="AU19" i="1"/>
  <c r="AT19" i="1"/>
  <c r="AS19" i="1"/>
  <c r="AR19" i="1"/>
  <c r="AP19" i="1"/>
  <c r="AO19" i="1"/>
  <c r="AN19" i="1"/>
  <c r="AM19" i="1"/>
  <c r="AL19" i="1"/>
  <c r="BD18" i="1"/>
  <c r="BC18" i="1"/>
  <c r="BB18" i="1"/>
  <c r="BA18" i="1"/>
  <c r="AZ18" i="1"/>
  <c r="AY18" i="1"/>
  <c r="AW18" i="1"/>
  <c r="AV18" i="1"/>
  <c r="AU18" i="1"/>
  <c r="AT18" i="1"/>
  <c r="AS18" i="1"/>
  <c r="AR18" i="1"/>
  <c r="AP18" i="1"/>
  <c r="AO18" i="1"/>
  <c r="AN18" i="1"/>
  <c r="AM18" i="1"/>
  <c r="AL18" i="1"/>
  <c r="BD17" i="1"/>
  <c r="BC17" i="1"/>
  <c r="BB17" i="1"/>
  <c r="BA17" i="1"/>
  <c r="AZ17" i="1"/>
  <c r="AY17" i="1"/>
  <c r="AW17" i="1"/>
  <c r="AV17" i="1"/>
  <c r="AU17" i="1"/>
  <c r="AT17" i="1"/>
  <c r="AS17" i="1"/>
  <c r="AR17" i="1"/>
  <c r="AP17" i="1"/>
  <c r="AO17" i="1"/>
  <c r="AN17" i="1"/>
  <c r="AM17" i="1"/>
  <c r="BD16" i="1"/>
  <c r="BC16" i="1"/>
  <c r="BB16" i="1"/>
  <c r="BA16" i="1"/>
  <c r="AZ16" i="1"/>
  <c r="AY16" i="1"/>
  <c r="AX16" i="1"/>
  <c r="AW16" i="1"/>
  <c r="AV16" i="1"/>
  <c r="AU16" i="1"/>
  <c r="AT16" i="1"/>
  <c r="AS16" i="1"/>
  <c r="BU16" i="1" s="1"/>
  <c r="AR16" i="1"/>
  <c r="AP16" i="1"/>
  <c r="AO16" i="1"/>
  <c r="AN16" i="1"/>
  <c r="AM16" i="1"/>
  <c r="AL16" i="1"/>
  <c r="BU29" i="1" l="1"/>
  <c r="BT26" i="1"/>
  <c r="BT28" i="1"/>
  <c r="BU27" i="1"/>
  <c r="BU25" i="1"/>
  <c r="BT24" i="1"/>
  <c r="BT18" i="1"/>
  <c r="BU24" i="1"/>
  <c r="BT25" i="1"/>
  <c r="BU26" i="1"/>
  <c r="BT27" i="1"/>
  <c r="BU28" i="1"/>
  <c r="BT29" i="1"/>
  <c r="BU21" i="1"/>
  <c r="BT20" i="1"/>
  <c r="BT16" i="1"/>
  <c r="BU18" i="1"/>
  <c r="BT21" i="1"/>
  <c r="BU17" i="1"/>
  <c r="BT19" i="1"/>
  <c r="BT17" i="1"/>
  <c r="BU19" i="1"/>
  <c r="BU20" i="1"/>
  <c r="AH16" i="1"/>
  <c r="BS16" i="1" s="1"/>
  <c r="AH17" i="1"/>
  <c r="BS17" i="1" s="1"/>
  <c r="AH20" i="1"/>
  <c r="BS20" i="1" s="1"/>
  <c r="BV20" i="1"/>
  <c r="BV24" i="1"/>
  <c r="BV26" i="1"/>
  <c r="BV28" i="1"/>
  <c r="BV16" i="1"/>
  <c r="BV21" i="1"/>
  <c r="BV25" i="1"/>
  <c r="BV27" i="1"/>
  <c r="BV29" i="1"/>
  <c r="BV17" i="1"/>
  <c r="BV18" i="1"/>
  <c r="BV19" i="1"/>
  <c r="AU35" i="1"/>
  <c r="AH29" i="1"/>
  <c r="BS29" i="1" s="1"/>
  <c r="AH27" i="1"/>
  <c r="BS27" i="1" s="1"/>
  <c r="AH25" i="1"/>
  <c r="BS25" i="1" s="1"/>
  <c r="AO30" i="1"/>
  <c r="BA30" i="1"/>
  <c r="BA32" i="1" s="1"/>
  <c r="AH26" i="1"/>
  <c r="BS26" i="1" s="1"/>
  <c r="AM30" i="1"/>
  <c r="AU30" i="1"/>
  <c r="AY30" i="1"/>
  <c r="AY32" i="1" s="1"/>
  <c r="BC30" i="1"/>
  <c r="BC32" i="1" s="1"/>
  <c r="AH28" i="1"/>
  <c r="BS28" i="1" s="1"/>
  <c r="AH21" i="1"/>
  <c r="BS21" i="1" s="1"/>
  <c r="AL22" i="1"/>
  <c r="AH19" i="1"/>
  <c r="BS19" i="1" s="1"/>
  <c r="AM22" i="1"/>
  <c r="AQ22" i="1"/>
  <c r="AU22" i="1"/>
  <c r="AY22" i="1"/>
  <c r="AY23" i="1" s="1"/>
  <c r="BC22" i="1"/>
  <c r="BC23" i="1" s="1"/>
  <c r="AN30" i="1"/>
  <c r="AR30" i="1"/>
  <c r="AV30" i="1"/>
  <c r="AZ30" i="1"/>
  <c r="BD30" i="1"/>
  <c r="BD32" i="1" s="1"/>
  <c r="BD22" i="1"/>
  <c r="BD23" i="1" s="1"/>
  <c r="AH24" i="1"/>
  <c r="BS24" i="1" s="1"/>
  <c r="AO22" i="1"/>
  <c r="AS22" i="1"/>
  <c r="BA22" i="1"/>
  <c r="BA23" i="1" s="1"/>
  <c r="AL30" i="1"/>
  <c r="AP30" i="1"/>
  <c r="AT30" i="1"/>
  <c r="AX30" i="1"/>
  <c r="AX32" i="1" s="1"/>
  <c r="BB30" i="1"/>
  <c r="BB32" i="1" s="1"/>
  <c r="AH18" i="1"/>
  <c r="BS18" i="1" s="1"/>
  <c r="AN22" i="1"/>
  <c r="AP22" i="1"/>
  <c r="AR22" i="1"/>
  <c r="AT22" i="1"/>
  <c r="AV22" i="1"/>
  <c r="AX22" i="1"/>
  <c r="AX23" i="1" s="1"/>
  <c r="AZ22" i="1"/>
  <c r="BB22" i="1"/>
  <c r="BB23" i="1" s="1"/>
  <c r="AE34" i="3"/>
  <c r="AS30" i="1"/>
  <c r="AW30" i="1"/>
  <c r="AW22" i="1"/>
  <c r="BE29" i="1" l="1"/>
  <c r="BH29" i="1" s="1"/>
  <c r="BP29" i="1" s="1"/>
  <c r="BQ29" i="1" s="1"/>
  <c r="BE26" i="1"/>
  <c r="BH26" i="1" s="1"/>
  <c r="BP26" i="1" s="1"/>
  <c r="BQ26" i="1" s="1"/>
  <c r="BE27" i="1"/>
  <c r="BH27" i="1" s="1"/>
  <c r="BP27" i="1" s="1"/>
  <c r="BQ27" i="1" s="1"/>
  <c r="BT30" i="1"/>
  <c r="BT31" i="1" s="1"/>
  <c r="BE24" i="1"/>
  <c r="BH24" i="1" s="1"/>
  <c r="BP24" i="1" s="1"/>
  <c r="BE21" i="1"/>
  <c r="BH21" i="1" s="1"/>
  <c r="BP21" i="1" s="1"/>
  <c r="BN20" i="1"/>
  <c r="BN18" i="1"/>
  <c r="BE18" i="1"/>
  <c r="BH18" i="1" s="1"/>
  <c r="BP18" i="1" s="1"/>
  <c r="BS30" i="1"/>
  <c r="BN26" i="1"/>
  <c r="BN25" i="1"/>
  <c r="BU30" i="1"/>
  <c r="BN29" i="1"/>
  <c r="BE25" i="1"/>
  <c r="BH25" i="1" s="1"/>
  <c r="BP25" i="1" s="1"/>
  <c r="BQ25" i="1" s="1"/>
  <c r="BN28" i="1"/>
  <c r="BE28" i="1"/>
  <c r="BH28" i="1" s="1"/>
  <c r="BP28" i="1" s="1"/>
  <c r="BQ28" i="1" s="1"/>
  <c r="BN24" i="1"/>
  <c r="BN27" i="1"/>
  <c r="BS22" i="1"/>
  <c r="BN19" i="1"/>
  <c r="BN16" i="1"/>
  <c r="BU22" i="1"/>
  <c r="BE19" i="1"/>
  <c r="BH19" i="1" s="1"/>
  <c r="BP19" i="1" s="1"/>
  <c r="BN17" i="1"/>
  <c r="BE16" i="1"/>
  <c r="BN21" i="1"/>
  <c r="BE20" i="1"/>
  <c r="BH20" i="1" s="1"/>
  <c r="BP20" i="1" s="1"/>
  <c r="BE17" i="1"/>
  <c r="BH17" i="1" s="1"/>
  <c r="BP17" i="1" s="1"/>
  <c r="BT32" i="1"/>
  <c r="BT22" i="1"/>
  <c r="BT23" i="1" s="1"/>
  <c r="AN31" i="1"/>
  <c r="BN39" i="1"/>
  <c r="BS34" i="1"/>
  <c r="AZ32" i="1"/>
  <c r="BV30" i="1"/>
  <c r="AZ23" i="1"/>
  <c r="AW23" i="1" s="1"/>
  <c r="AC37" i="3" s="1"/>
  <c r="AE38" i="3" s="1"/>
  <c r="BV22" i="1"/>
  <c r="AX31" i="1"/>
  <c r="AM31" i="1"/>
  <c r="BC31" i="1"/>
  <c r="AY31" i="1"/>
  <c r="AU31" i="1"/>
  <c r="AO31" i="1"/>
  <c r="AH30" i="1"/>
  <c r="BD31" i="1"/>
  <c r="AV31" i="1"/>
  <c r="BB31" i="1"/>
  <c r="AT31" i="1"/>
  <c r="AZ31" i="1"/>
  <c r="BA31" i="1"/>
  <c r="AL31" i="1"/>
  <c r="AH22" i="1"/>
  <c r="AP31" i="1"/>
  <c r="AR31" i="1"/>
  <c r="AS31" i="1"/>
  <c r="AW31" i="1"/>
  <c r="BH31" i="1" l="1"/>
  <c r="BP30" i="1"/>
  <c r="BP31" i="1"/>
  <c r="BN30" i="1"/>
  <c r="BN31" i="1"/>
  <c r="BU31" i="1"/>
  <c r="BH30" i="1"/>
  <c r="BE22" i="1"/>
  <c r="BH16" i="1"/>
  <c r="BN22" i="1"/>
  <c r="BS23" i="1"/>
  <c r="BS32" i="1" s="1"/>
  <c r="BS31" i="1"/>
  <c r="BV31" i="1"/>
  <c r="BN37" i="1" s="1"/>
  <c r="AE39" i="3"/>
  <c r="AE37" i="3"/>
  <c r="AH31" i="1"/>
  <c r="BN23" i="1" l="1"/>
  <c r="BN32" i="1"/>
  <c r="BP16" i="1"/>
  <c r="BH22" i="1"/>
  <c r="BE23" i="1"/>
  <c r="BP22" i="1"/>
  <c r="BE32" i="1"/>
  <c r="AU37" i="1"/>
  <c r="BH32" i="1" l="1"/>
  <c r="BH23" i="1"/>
  <c r="BP23" i="1"/>
  <c r="BP32" i="1"/>
  <c r="AE21" i="3"/>
  <c r="AE23" i="3"/>
  <c r="AE20" i="3"/>
  <c r="AE40" i="3"/>
  <c r="AE22" i="3" l="1"/>
  <c r="AE25" i="3" l="1"/>
  <c r="AD44" i="3" s="1"/>
  <c r="AE24" i="3"/>
  <c r="AD42" i="3" s="1"/>
</calcChain>
</file>

<file path=xl/sharedStrings.xml><?xml version="1.0" encoding="utf-8"?>
<sst xmlns="http://schemas.openxmlformats.org/spreadsheetml/2006/main" count="1499" uniqueCount="613">
  <si>
    <t xml:space="preserve">PREFEITURA DA ESTÂNCIA BALNEÁRIA DE MONGAGUÁ </t>
  </si>
  <si>
    <t>DEPARTAMENTO DE EDUCAÇÃO</t>
  </si>
  <si>
    <t>ANO:</t>
  </si>
  <si>
    <t xml:space="preserve">NOME </t>
  </si>
  <si>
    <t>DATA NASC</t>
  </si>
  <si>
    <t>MATRÍCULA</t>
  </si>
  <si>
    <t>CPF</t>
  </si>
  <si>
    <t>Banco:</t>
  </si>
  <si>
    <t>TÍTULO DE ELEITOR</t>
  </si>
  <si>
    <t>CART. TRABALHO</t>
  </si>
  <si>
    <t>PIS / PASEP</t>
  </si>
  <si>
    <t>Conta:</t>
  </si>
  <si>
    <t>ACUMULA CARGO/FUNÇ-ATIV</t>
  </si>
  <si>
    <t>TOTAL</t>
  </si>
  <si>
    <t xml:space="preserve">TOTAL </t>
  </si>
  <si>
    <t>Geral</t>
  </si>
  <si>
    <t>Função</t>
  </si>
  <si>
    <t>Sede</t>
  </si>
  <si>
    <t>Magistério Municipal</t>
  </si>
  <si>
    <t>1-Efetivo exercício</t>
  </si>
  <si>
    <t>2-em azul descontáveis BEB</t>
  </si>
  <si>
    <t>Comp</t>
  </si>
  <si>
    <t>Férias</t>
  </si>
  <si>
    <t>Serv. Obrig.(T.R.E Convocações)</t>
  </si>
  <si>
    <t>Gala</t>
  </si>
  <si>
    <t>Atest. Doen. Infect. Contagiosa</t>
  </si>
  <si>
    <t>Afast, sem prejuízo cargo</t>
  </si>
  <si>
    <t>Licença Gestante ou adotante</t>
  </si>
  <si>
    <t xml:space="preserve">Abonada </t>
  </si>
  <si>
    <t xml:space="preserve">Abonada Aniversário </t>
  </si>
  <si>
    <t>Lic. Prêmio</t>
  </si>
  <si>
    <t>Acidente de trabalho</t>
  </si>
  <si>
    <t xml:space="preserve">Justif. </t>
  </si>
  <si>
    <t xml:space="preserve">Injust. </t>
  </si>
  <si>
    <t>INSS</t>
  </si>
  <si>
    <t xml:space="preserve">Afast. Int. Particular </t>
  </si>
  <si>
    <t>Afast. Com prejuízo vantagens do cargo</t>
  </si>
  <si>
    <t>C</t>
  </si>
  <si>
    <t>F</t>
  </si>
  <si>
    <t>SO</t>
  </si>
  <si>
    <t>G</t>
  </si>
  <si>
    <t>ADC</t>
  </si>
  <si>
    <t>AS</t>
  </si>
  <si>
    <t>L</t>
  </si>
  <si>
    <t>LG</t>
  </si>
  <si>
    <t>AB</t>
  </si>
  <si>
    <t>ABA</t>
  </si>
  <si>
    <t>LP</t>
  </si>
  <si>
    <t>DS</t>
  </si>
  <si>
    <t>AT</t>
  </si>
  <si>
    <t>DD</t>
  </si>
  <si>
    <t>AM</t>
  </si>
  <si>
    <t>J</t>
  </si>
  <si>
    <t>I</t>
  </si>
  <si>
    <t>AP</t>
  </si>
  <si>
    <t>AC</t>
  </si>
  <si>
    <t>JAN</t>
  </si>
  <si>
    <t>FEV</t>
  </si>
  <si>
    <t>MAR</t>
  </si>
  <si>
    <t>ABR</t>
  </si>
  <si>
    <t>MAI</t>
  </si>
  <si>
    <t>JUN</t>
  </si>
  <si>
    <t>JUL</t>
  </si>
  <si>
    <t>AGO</t>
  </si>
  <si>
    <t>SET</t>
  </si>
  <si>
    <t>OUT</t>
  </si>
  <si>
    <t>NOV</t>
  </si>
  <si>
    <t>DEZ</t>
  </si>
  <si>
    <t>Total do Ano</t>
  </si>
  <si>
    <t>Observações</t>
  </si>
  <si>
    <t>Diretor de Escola</t>
  </si>
  <si>
    <t>U.E.</t>
  </si>
  <si>
    <t>EFETIVO</t>
  </si>
  <si>
    <t>CONTRATADOS</t>
  </si>
  <si>
    <t>Classes</t>
  </si>
  <si>
    <t>LIVRE</t>
  </si>
  <si>
    <t>SUBST.</t>
  </si>
  <si>
    <t xml:space="preserve">Componente </t>
  </si>
  <si>
    <t>JORNADA</t>
  </si>
  <si>
    <t>CARGA SUPLEMENTAR</t>
  </si>
  <si>
    <t>Curricular</t>
  </si>
  <si>
    <t>AULAS</t>
  </si>
  <si>
    <t>M</t>
  </si>
  <si>
    <t>T</t>
  </si>
  <si>
    <t>N</t>
  </si>
  <si>
    <t>Assinatura do responsável</t>
  </si>
  <si>
    <t>ESCOLA SEDE DE CONTROLE:</t>
  </si>
  <si>
    <t>NOME</t>
  </si>
  <si>
    <t>Matrícula</t>
  </si>
  <si>
    <t>RG.</t>
  </si>
  <si>
    <t>Nº de Filhos:</t>
  </si>
  <si>
    <t>Nasc.:</t>
  </si>
  <si>
    <t xml:space="preserve">Sexo: </t>
  </si>
  <si>
    <t>Tel.:</t>
  </si>
  <si>
    <t>Endereço:</t>
  </si>
  <si>
    <t>Cargo / Função Atividade</t>
  </si>
  <si>
    <t>Disciplina do Cargo</t>
  </si>
  <si>
    <t>Situação Funcional</t>
  </si>
  <si>
    <t>Disciplina Não Específica</t>
  </si>
  <si>
    <t>Carga Horária Pretendida (contratados)</t>
  </si>
  <si>
    <t>Quant.</t>
  </si>
  <si>
    <t>Pontos</t>
  </si>
  <si>
    <t>a) Na Sede de Controle</t>
  </si>
  <si>
    <t>por dia</t>
  </si>
  <si>
    <t>b) No Cargo (concursado)</t>
  </si>
  <si>
    <t>c) Na função (como contratado)</t>
  </si>
  <si>
    <t>Pontos para Escola Sede de Controle</t>
  </si>
  <si>
    <t>Pontos  para Diretoria de Educação ( sem sede)</t>
  </si>
  <si>
    <t>Títulos:</t>
  </si>
  <si>
    <t>Valor</t>
  </si>
  <si>
    <t>Subtotal</t>
  </si>
  <si>
    <t>Concordo com os dados registrados neste anexo.</t>
  </si>
  <si>
    <t>Data:</t>
  </si>
  <si>
    <t>(     )</t>
  </si>
  <si>
    <t>DEFIRO</t>
  </si>
  <si>
    <t>INDEFIRO</t>
  </si>
  <si>
    <t>Professor (a)</t>
  </si>
  <si>
    <t>a) De 0 (zero) a 7 (sete) faltas - 5,0 (cinco) pontos.</t>
  </si>
  <si>
    <t>Departamento de Educação</t>
  </si>
  <si>
    <t>Atest. Médico</t>
  </si>
  <si>
    <t>Total do 1º Semestre</t>
  </si>
  <si>
    <t>Total do 2º Semestre</t>
  </si>
  <si>
    <t>Luto (lic. Nojo)</t>
  </si>
  <si>
    <t>jornada</t>
  </si>
  <si>
    <t>carga Hor.</t>
  </si>
  <si>
    <t>Concursado</t>
  </si>
  <si>
    <t>Contr.</t>
  </si>
  <si>
    <t>Total Mensal</t>
  </si>
  <si>
    <t>carga supl.</t>
  </si>
  <si>
    <t>Nº</t>
  </si>
  <si>
    <t>Situação</t>
  </si>
  <si>
    <t>Disciplina Não específica</t>
  </si>
  <si>
    <t>Se contar para cargo não conta para função e vice versa</t>
  </si>
  <si>
    <t xml:space="preserve">FICHA DE CONTROLE  DE VIDA FUNCIONAL  </t>
  </si>
  <si>
    <t>CARGO</t>
  </si>
  <si>
    <t>ASSINATURA E CARIMBO DO DIRETOR</t>
  </si>
  <si>
    <t>(    ) SIM</t>
  </si>
  <si>
    <t>(    ) Não</t>
  </si>
  <si>
    <t>f) Diploma de Mestre: 15 (quinze)  pontos.</t>
  </si>
  <si>
    <t>g) Diploma de Doutor 30 (trinta) pontos.</t>
  </si>
  <si>
    <t>Dias trab. menos de75%</t>
  </si>
  <si>
    <t>Faltas incisos I a IV , letra "B" do Anexo II</t>
  </si>
  <si>
    <r>
      <t>a)  Aprovação Concurso Público Municipal</t>
    </r>
    <r>
      <rPr>
        <sz val="10"/>
        <color rgb="FFFF0000"/>
        <rFont val="Arial"/>
        <family val="2"/>
      </rPr>
      <t>(máximo 10 pontos)</t>
    </r>
  </si>
  <si>
    <t>Faltas para pontos de MERECIMENTO  - Atribuição próximo ano (soma do 2º semestre ano anterior com 1º deste ano)</t>
  </si>
  <si>
    <t>c) De 11 ( onze ) a 12 (doze) faltas - 0,5 (meio) ponto.</t>
  </si>
  <si>
    <t>Quadro 1</t>
  </si>
  <si>
    <t>Tempo Período Probatório</t>
  </si>
  <si>
    <t>Dias trabalhados menos de 75%</t>
  </si>
  <si>
    <t>Injust</t>
  </si>
  <si>
    <t>Faltas em dias exclusivos de reunião (inciso V, letra "B", Anexo II avaliação PP)</t>
  </si>
  <si>
    <t>Período probatório</t>
  </si>
  <si>
    <t>Disciplina Específica</t>
  </si>
  <si>
    <t>RG</t>
  </si>
  <si>
    <t>Perído Probatório</t>
  </si>
  <si>
    <t>Prefeitura da Estância Balneária de Mongaguá</t>
  </si>
  <si>
    <t>CONTA BANCÁRIA-SANTANDER</t>
  </si>
  <si>
    <t xml:space="preserve">Doação de sangue </t>
  </si>
  <si>
    <t>Obs.</t>
  </si>
  <si>
    <t>Sexo</t>
  </si>
  <si>
    <t>fruta</t>
  </si>
  <si>
    <t>Prefeitura Municipal da Estância Balneária de Mongaguá</t>
  </si>
  <si>
    <t>Nome do docente</t>
  </si>
  <si>
    <t>Cargo</t>
  </si>
  <si>
    <t>Disciplina não Específica</t>
  </si>
  <si>
    <t>Data</t>
  </si>
  <si>
    <t>Fase</t>
  </si>
  <si>
    <t>Unidade Escolar</t>
  </si>
  <si>
    <t>Componente Curricular</t>
  </si>
  <si>
    <t>Jornada</t>
  </si>
  <si>
    <t>Carga Suplementar</t>
  </si>
  <si>
    <t>aulas livres</t>
  </si>
  <si>
    <t>aulas em substituição</t>
  </si>
  <si>
    <t>HTP*</t>
  </si>
  <si>
    <t>Assinatura do docente</t>
  </si>
  <si>
    <t>Aulas</t>
  </si>
  <si>
    <t>Observações:</t>
  </si>
  <si>
    <t>Total mensal</t>
  </si>
  <si>
    <t>Contrato temporário-Opção Carga horária</t>
  </si>
  <si>
    <t>ACUMULA CARGO OU FUNÇÃO</t>
  </si>
  <si>
    <t>Acumula cargo/função</t>
  </si>
  <si>
    <t>Cargo/função</t>
  </si>
  <si>
    <t xml:space="preserve">Total de Pontos para Diretoria de Educação </t>
  </si>
  <si>
    <t>TOTAL PONTOS PARA UNIDADE ESCOLAR</t>
  </si>
  <si>
    <t>Escola</t>
  </si>
  <si>
    <t>Cargo:</t>
  </si>
  <si>
    <t>Classificação</t>
  </si>
  <si>
    <t>Nome</t>
  </si>
  <si>
    <t>Pontos na unidade</t>
  </si>
  <si>
    <t>Pontos no DEM</t>
  </si>
  <si>
    <t>Componente Específico</t>
  </si>
  <si>
    <t>Componente não específico</t>
  </si>
  <si>
    <t>Início no cargo</t>
  </si>
  <si>
    <t>Assinatura</t>
  </si>
  <si>
    <t>Nº DE FILHOS</t>
  </si>
  <si>
    <t>DATA DE NASC.</t>
  </si>
  <si>
    <t>Dias de Tempo no Magistério de Mongaguá</t>
  </si>
  <si>
    <t>Escreva "Não há" no campo "Componente Não específico" para termos certeza que não foi esquecimento.</t>
  </si>
  <si>
    <t>1º</t>
  </si>
  <si>
    <t>2º</t>
  </si>
  <si>
    <t>5º</t>
  </si>
  <si>
    <t>6º</t>
  </si>
  <si>
    <t>7º</t>
  </si>
  <si>
    <t>8º</t>
  </si>
  <si>
    <t>9º</t>
  </si>
  <si>
    <t>10º</t>
  </si>
  <si>
    <t>11º</t>
  </si>
  <si>
    <t>12º</t>
  </si>
  <si>
    <t>13º</t>
  </si>
  <si>
    <t>14º</t>
  </si>
  <si>
    <t>15º</t>
  </si>
  <si>
    <t>16º</t>
  </si>
  <si>
    <t>17º</t>
  </si>
  <si>
    <t>18º</t>
  </si>
  <si>
    <t>19º</t>
  </si>
  <si>
    <t>20º</t>
  </si>
  <si>
    <t>21º</t>
  </si>
  <si>
    <t>22º</t>
  </si>
  <si>
    <t>23º</t>
  </si>
  <si>
    <t>24º</t>
  </si>
  <si>
    <t>25º</t>
  </si>
  <si>
    <t>26º</t>
  </si>
  <si>
    <t>27º</t>
  </si>
  <si>
    <t>28º</t>
  </si>
  <si>
    <t>PREFEITURAMUNICIPAL DA ESTÂNCIA BALNEÁRIA DE MONGAGUÁ</t>
  </si>
  <si>
    <t>DIRETORIA MUNICIPAL DE EDUCAÇÃO -MONGAGUÁ</t>
  </si>
  <si>
    <t>Unidade Escolar:</t>
  </si>
  <si>
    <t>BOLETIM DE OCORRÊNCIA  PARA PAGAMENTO-  CONVERSÃO AULAS DE 50 MINUTOS EM HORAS TRABALHO DE DE 60 MINUTOS</t>
  </si>
  <si>
    <t>Nome do professor:</t>
  </si>
  <si>
    <t>CATEGORIA</t>
  </si>
  <si>
    <t>Função:</t>
  </si>
  <si>
    <t>Jornada Docente</t>
  </si>
  <si>
    <t xml:space="preserve">Matrícula </t>
  </si>
  <si>
    <t>Berçário I</t>
  </si>
  <si>
    <t>Berçário II</t>
  </si>
  <si>
    <t>nível  I</t>
  </si>
  <si>
    <t>Nível II</t>
  </si>
  <si>
    <t>1ºano</t>
  </si>
  <si>
    <t>2ºano</t>
  </si>
  <si>
    <t>3ºano</t>
  </si>
  <si>
    <t>4ºano</t>
  </si>
  <si>
    <t>5ºano</t>
  </si>
  <si>
    <t>6ºano</t>
  </si>
  <si>
    <t>7ºano</t>
  </si>
  <si>
    <t>8ºano</t>
  </si>
  <si>
    <t>9ºano</t>
  </si>
  <si>
    <t>Anos Iniciais 1ºTermo</t>
  </si>
  <si>
    <t>Anos Finais 1ºTermo</t>
  </si>
  <si>
    <t>Anos Finais 2ºTermo</t>
  </si>
  <si>
    <t>Anos Finais 3ºTermo</t>
  </si>
  <si>
    <t>Anos Finais 4ºTermo</t>
  </si>
  <si>
    <t>x</t>
  </si>
  <si>
    <t>minutos</t>
  </si>
  <si>
    <t xml:space="preserve"> Jornada Docente  60'</t>
  </si>
  <si>
    <t xml:space="preserve">Total </t>
  </si>
  <si>
    <t>Carga Suplementar  60'</t>
  </si>
  <si>
    <t>HTPC</t>
  </si>
  <si>
    <t>HFC</t>
  </si>
  <si>
    <t>HTPCL</t>
  </si>
  <si>
    <t>Semanal</t>
  </si>
  <si>
    <t>50"</t>
  </si>
  <si>
    <t>60'</t>
  </si>
  <si>
    <t>UNIDADES ESCOLARES EM QUE MINISTRA AULAS</t>
  </si>
  <si>
    <t>1-</t>
  </si>
  <si>
    <t>falta aula</t>
  </si>
  <si>
    <t>2-</t>
  </si>
  <si>
    <t>FA</t>
  </si>
  <si>
    <t>3-</t>
  </si>
  <si>
    <t>4-</t>
  </si>
  <si>
    <t>5-</t>
  </si>
  <si>
    <t>DIA</t>
  </si>
  <si>
    <t>aulas</t>
  </si>
  <si>
    <t>Q</t>
  </si>
  <si>
    <t>S</t>
  </si>
  <si>
    <t>D</t>
  </si>
  <si>
    <t>SEMANA</t>
  </si>
  <si>
    <t>MÊS</t>
  </si>
  <si>
    <t>Ausências jornada</t>
  </si>
  <si>
    <t>Ausências descontáveis</t>
  </si>
  <si>
    <t>Ausências C. suplementar</t>
  </si>
  <si>
    <t>NATUREZA</t>
  </si>
  <si>
    <t xml:space="preserve">SUBSTITUIÇÕES EVENTUAIS - QUANTIDADE DIÁRIA DE AULAS EVENTUAIS MINISTRADAS </t>
  </si>
  <si>
    <t xml:space="preserve">QUANTIDADE DIÁRIA DE AULAS EVENTUAIS MINISTRADAS </t>
  </si>
  <si>
    <t>Minutos</t>
  </si>
  <si>
    <t>HORAS</t>
  </si>
  <si>
    <t>IDENTIFICADOR DO SUBSTITUÍDO (EVENTUAL)</t>
  </si>
  <si>
    <t>Resumo Mensal</t>
  </si>
  <si>
    <t>CLASSES</t>
  </si>
  <si>
    <t>NÚMEROS AULAS</t>
  </si>
  <si>
    <t>horas</t>
  </si>
  <si>
    <t>RESUMO</t>
  </si>
  <si>
    <t>Substituições eventuais</t>
  </si>
  <si>
    <t>Horas descontáveis da jornada</t>
  </si>
  <si>
    <t xml:space="preserve"> </t>
  </si>
  <si>
    <t>Horas descontáveis da carga suplementar</t>
  </si>
  <si>
    <t>ASSINATURA DO DIRETOR</t>
  </si>
  <si>
    <t>Componente Não específico</t>
  </si>
  <si>
    <t>Seção</t>
  </si>
  <si>
    <r>
      <rPr>
        <b/>
        <sz val="16"/>
        <rFont val="Arial"/>
        <family val="2"/>
      </rPr>
      <t>Zona</t>
    </r>
    <r>
      <rPr>
        <sz val="16"/>
        <rFont val="Arial"/>
        <family val="2"/>
      </rPr>
      <t>:</t>
    </r>
  </si>
  <si>
    <t>NÚMERO</t>
  </si>
  <si>
    <t>Série</t>
  </si>
  <si>
    <t>ENDEREÇO</t>
  </si>
  <si>
    <t>Quadro 2</t>
  </si>
  <si>
    <t>Quadro 3</t>
  </si>
  <si>
    <t>Afast. sem prejuízo cargo</t>
  </si>
  <si>
    <t xml:space="preserve">Doação de sangue (uma por ano) </t>
  </si>
  <si>
    <t>a)número de aulas semanais  que o docente tinha X 4,5/30 (vai dar número de aulas dia)</t>
  </si>
  <si>
    <t>número de aulas dia  X número de dias daquela carga horária que estava: o resultado é o numero de aulas do período         Resultado A</t>
  </si>
  <si>
    <t>2- calcular pagamento da carga suplementar nova</t>
  </si>
  <si>
    <t>a)número de aulas semanais  que o docente tem agora X 4,5/30 (vai dar número de aulas dia)</t>
  </si>
  <si>
    <t>número de aulas dia  X número de dias em que está com a nova carga horária : o resultado é o número de aulas do período   Resultado B</t>
  </si>
  <si>
    <t>3- Soma-se Resultado A com Resultado B e se obtém carga horária  de aulas do mês em que houve a mudança</t>
  </si>
  <si>
    <t>Exemplo: Mudança de uma carga horária de 12 aulas e 06 HTP(18)   para 16 aulas e 8 HTP(24)  no dia 14/3</t>
  </si>
  <si>
    <t>/</t>
  </si>
  <si>
    <t>X</t>
  </si>
  <si>
    <t>mais</t>
  </si>
  <si>
    <t>BOLETIM DE OCORRÊNCIA  PARA PAGAMENTO-  CONVERSÃO AULAS DE 50 MINUTOS EM HORAS DE TRABALHO DE  60 MINUTOS</t>
  </si>
  <si>
    <t>Componente Curricular (Específico)</t>
  </si>
  <si>
    <t>Outro componente Curricular</t>
  </si>
  <si>
    <t>Classes em que ministra aulas  (MARCAR  "X" NOS QUADRINHOS ABAIXOS )</t>
  </si>
  <si>
    <t>TOTAL CARGA HORÁRIA  60'</t>
  </si>
  <si>
    <t>Licença Gestante ou adotante e paternidade</t>
  </si>
  <si>
    <t>Doação de sangue (uma no ano)</t>
  </si>
  <si>
    <r>
      <rPr>
        <b/>
        <u/>
        <sz val="26"/>
        <color indexed="10"/>
        <rFont val="Arial"/>
        <family val="2"/>
      </rPr>
      <t>CARGA HORÁRIA</t>
    </r>
    <r>
      <rPr>
        <sz val="26"/>
        <color indexed="10"/>
        <rFont val="Arial"/>
        <family val="2"/>
      </rPr>
      <t xml:space="preserve"> -</t>
    </r>
    <r>
      <rPr>
        <b/>
        <u/>
        <sz val="26"/>
        <color indexed="10"/>
        <rFont val="Arial"/>
        <family val="2"/>
      </rPr>
      <t xml:space="preserve">Prof Adjunto de Educação Básica </t>
    </r>
    <r>
      <rPr>
        <sz val="26"/>
        <color indexed="10"/>
        <rFont val="Arial"/>
        <family val="2"/>
      </rPr>
      <t xml:space="preserve">  (HORAS RELÓGIO)                       AULAS  DE 50 MINUTOS</t>
    </r>
  </si>
  <si>
    <t>Carga horária</t>
  </si>
  <si>
    <t xml:space="preserve">Ausências </t>
  </si>
  <si>
    <t>DESCONTÁVEIS</t>
  </si>
  <si>
    <t>CARGA HORÁRIA</t>
  </si>
  <si>
    <t>SUBSTITUIÇÕES EVENTUAIS</t>
  </si>
  <si>
    <t>FALTAS DESCONTÁVEIS</t>
  </si>
  <si>
    <t>OBS.</t>
  </si>
  <si>
    <t>Resultado Final é igual número de aulas obtido  X 50 dividido por 60</t>
  </si>
  <si>
    <t>Fórmula para calcular mudança de carga horária</t>
  </si>
  <si>
    <t>1-Como calcular  número de aulas  da carga horária em que estava:</t>
  </si>
  <si>
    <t>Exemplo: Mudança de uma carga suplementar de 12 aulas e 06 HTP(18)   para 16 aulas e 8 HTP(24)  no dia 14/3</t>
  </si>
  <si>
    <t>Todos dados devem conferir com documentação do docente  e Anexo de Inscrição do docente</t>
  </si>
  <si>
    <t>Total  aulas</t>
  </si>
  <si>
    <t>Total aulas</t>
  </si>
  <si>
    <t>Total HTP</t>
  </si>
  <si>
    <t xml:space="preserve"> (Concursados)</t>
  </si>
  <si>
    <t xml:space="preserve">CEP/Cidade-Estado: </t>
  </si>
  <si>
    <t>Códigos de faltas não descontáveis do salário</t>
  </si>
  <si>
    <t>Faltas com desconto no salário</t>
  </si>
  <si>
    <t>Falta aula</t>
  </si>
  <si>
    <t>Ficha 3</t>
  </si>
  <si>
    <t>Ficha 4</t>
  </si>
  <si>
    <t>Ficha 6</t>
  </si>
  <si>
    <t>N/S</t>
  </si>
  <si>
    <t>Assinatura Diretor</t>
  </si>
  <si>
    <t>Limite</t>
  </si>
  <si>
    <t>Total  semanal</t>
  </si>
  <si>
    <t>Total  mensal</t>
  </si>
  <si>
    <t xml:space="preserve">Resumo Mensal </t>
  </si>
  <si>
    <t>FREGUÊNCIA DO MÊS DE</t>
  </si>
  <si>
    <t>Carga inicial</t>
  </si>
  <si>
    <t>x4,5</t>
  </si>
  <si>
    <t>/30</t>
  </si>
  <si>
    <t>x 13dias</t>
  </si>
  <si>
    <t>nova carga</t>
  </si>
  <si>
    <t>transformando em horas</t>
  </si>
  <si>
    <t>aulas x50</t>
  </si>
  <si>
    <t>/60</t>
  </si>
  <si>
    <t>x 17dias</t>
  </si>
  <si>
    <t>total aulas</t>
  </si>
  <si>
    <t>a pagar no mês</t>
  </si>
  <si>
    <t>Exemplo e Fórmula para calcular mudança de carga suplementar</t>
  </si>
  <si>
    <t>1-Como calcular  número de aulas  da carga suplementar que sofreu alteração</t>
  </si>
  <si>
    <t>b)número de aulas semanais  que o docente tem agora X 4,5/30 (resultado é o  número de aulas dia)</t>
  </si>
  <si>
    <t>(INSS, afast. Sem venc. ou outro evento/ sem vencimentos se houver)</t>
  </si>
  <si>
    <t>HTPL</t>
  </si>
  <si>
    <t>Data: de ....... A</t>
  </si>
  <si>
    <t>FE</t>
  </si>
  <si>
    <t>Total da carga suplementar a pagar no mês</t>
  </si>
  <si>
    <t>Total da carga horária a pagar no mês</t>
  </si>
  <si>
    <t>RESUMO PAGAMENTO</t>
  </si>
  <si>
    <t>RESUMO DO PAGAMENTO</t>
  </si>
  <si>
    <t>Classes em que ministra aulas              (marcar X)</t>
  </si>
  <si>
    <t>Ficha 5</t>
  </si>
  <si>
    <t>Total horas aulas</t>
  </si>
  <si>
    <t>atestado Médico</t>
  </si>
  <si>
    <t>Jornada 2017</t>
  </si>
  <si>
    <t>Telefone</t>
  </si>
  <si>
    <t>Conversão de hora aula de trabalho em hora (relógio)</t>
  </si>
  <si>
    <t>Sede Atual</t>
  </si>
  <si>
    <t>Total hora aulas/HTP por semana</t>
  </si>
  <si>
    <t>NÚMERO DE FILHOS</t>
  </si>
  <si>
    <r>
      <t xml:space="preserve">FALTAS DESCONTÁVEIS PARA PONTOS DE ASSIDUIDADE </t>
    </r>
    <r>
      <rPr>
        <b/>
        <u/>
        <sz val="12"/>
        <rFont val="Arial"/>
        <family val="2"/>
      </rPr>
      <t>PERÍODO PROBATÓRIO PP</t>
    </r>
  </si>
  <si>
    <t>Cumpriu Período Probatório</t>
  </si>
  <si>
    <r>
      <t xml:space="preserve">Ficha 2    </t>
    </r>
    <r>
      <rPr>
        <b/>
        <sz val="18"/>
        <color indexed="8"/>
        <rFont val="Arial"/>
        <family val="2"/>
      </rPr>
      <t>Quadro de Aulas</t>
    </r>
  </si>
  <si>
    <r>
      <t xml:space="preserve">Se acumula: apresentar Declaração, função e horário </t>
    </r>
    <r>
      <rPr>
        <b/>
        <sz val="16"/>
        <color rgb="FFFF0000"/>
        <rFont val="Calibri"/>
        <family val="2"/>
        <scheme val="minor"/>
      </rPr>
      <t>antes</t>
    </r>
    <r>
      <rPr>
        <b/>
        <sz val="11"/>
        <color rgb="FFFF0000"/>
        <rFont val="Calibri"/>
        <family val="2"/>
        <scheme val="minor"/>
      </rPr>
      <t xml:space="preserve"> da atribuição inicial.</t>
    </r>
  </si>
  <si>
    <r>
      <t xml:space="preserve">b) Licenciatura que NÃO foi utilizada para assumir cargo / função15 (quinze) pontos. </t>
    </r>
    <r>
      <rPr>
        <sz val="10"/>
        <color rgb="FFFF0000"/>
        <rFont val="Arial"/>
        <family val="2"/>
      </rPr>
      <t>Máximo 30 (trinta) pontos</t>
    </r>
  </si>
  <si>
    <r>
      <t>d) Cursos de aperfeiçoamento e/ou extensão cultural, com duração mínima de 180 (cento e oitenta) horas, realizados até três anos anteriores à inscrição: 2 (dois) pontos</t>
    </r>
    <r>
      <rPr>
        <sz val="10"/>
        <color rgb="FFFF0000"/>
        <rFont val="Arial"/>
        <family val="2"/>
      </rPr>
      <t>.Máximo 6 (seis)pontos.</t>
    </r>
  </si>
  <si>
    <r>
      <t>e) Cursos de Pós-graduação e/ou Especialização Nível Lato Sensu, com duração mínima de 360 horas: 10 (dez) pontos.</t>
    </r>
    <r>
      <rPr>
        <sz val="10"/>
        <color rgb="FFFF0000"/>
        <rFont val="Arial"/>
        <family val="2"/>
      </rPr>
      <t>Máximo 20 (vinte)pontos</t>
    </r>
  </si>
  <si>
    <t>b) De 8 (oito ) a 10( dez ) faltas - 2,0 (dois) pontos.</t>
  </si>
  <si>
    <t>Para verificação limites</t>
  </si>
  <si>
    <t>Quadro 3*</t>
  </si>
  <si>
    <t>Injust.</t>
  </si>
  <si>
    <t>Faltas com desconto salarial</t>
  </si>
  <si>
    <t>Mês de pagamento</t>
  </si>
  <si>
    <t>Ex. Quadro 3:frequência de janeiro : horário de janeiro.         Quadro 4: pagamento de fevereiro-carga de fevereiro</t>
  </si>
  <si>
    <t>obs.Somente completar quando há alteração</t>
  </si>
  <si>
    <t>Somente completar quando há alteração</t>
  </si>
  <si>
    <t>MÊS DE PAGAMENTO</t>
  </si>
  <si>
    <t>Valores transportados do anexo de Atribuição, portanto o anexo de  atribuição deve ser preenchido com situação atualizada  sempre,antes desta Ficha 6</t>
  </si>
  <si>
    <r>
      <rPr>
        <b/>
        <sz val="22"/>
        <rFont val="Calibri"/>
        <family val="2"/>
        <scheme val="minor"/>
      </rPr>
      <t>Quadro 4</t>
    </r>
    <r>
      <rPr>
        <b/>
        <sz val="26"/>
        <rFont val="Calibri"/>
        <family val="2"/>
        <scheme val="minor"/>
      </rPr>
      <t>-</t>
    </r>
    <r>
      <rPr>
        <b/>
        <sz val="14"/>
        <rFont val="Calibri"/>
        <family val="2"/>
        <scheme val="minor"/>
      </rPr>
      <t>carga horária e faltas</t>
    </r>
  </si>
  <si>
    <t>Neste quadro apenas o que tem atribuído ( aulas (e HTP) e permanência se tiver)</t>
  </si>
  <si>
    <t>se ultrapassarem aulas atribuídas ou permanência)</t>
  </si>
  <si>
    <r>
      <t xml:space="preserve">QUANTIDADE DIÁRIA DE AULAS </t>
    </r>
    <r>
      <rPr>
        <b/>
        <u/>
        <sz val="20"/>
        <color rgb="FFFF0000"/>
        <rFont val="Arial"/>
        <family val="2"/>
      </rPr>
      <t>EVENTUAIS</t>
    </r>
    <r>
      <rPr>
        <b/>
        <sz val="20"/>
        <color rgb="FFFF0000"/>
        <rFont val="Arial"/>
        <family val="2"/>
      </rPr>
      <t xml:space="preserve"> MINISTRADAS (OBS.horas previstas de trabalho não somam às eventuais)</t>
    </r>
  </si>
  <si>
    <t xml:space="preserve">Instruções:                                                                       Esta  planilha não está protegida por senha. As demais estão </t>
  </si>
  <si>
    <r>
      <t xml:space="preserve">Planilha Classificação na unidade escolar por cargo/função probatório cumprido ou não  </t>
    </r>
    <r>
      <rPr>
        <b/>
        <sz val="14"/>
        <color rgb="FFFF0000"/>
        <rFont val="Arial"/>
        <family val="2"/>
      </rPr>
      <t>ou  Planilha para Atribuição fora do campo de atuação (Listão)</t>
    </r>
  </si>
  <si>
    <t>Olhe instruções ao lado</t>
  </si>
  <si>
    <t>O resumo é preenchido automaticamente,somente as alterações são feitas no quadro de observações</t>
  </si>
  <si>
    <t>Obs. O Quadro 3 deve ter o horário  a que a frequência se refere(mês anterior) e o quadro 4 já tem (automático) a carga do mês de pagamento e faltas são do mês de frequência</t>
  </si>
  <si>
    <t>Dias trabalhados MENOS de 75%</t>
  </si>
  <si>
    <t>MÊS QUE VAI RECEBER</t>
  </si>
  <si>
    <t>MÊS ANTERIOR</t>
  </si>
  <si>
    <t>QUADRO 1</t>
  </si>
  <si>
    <t>FRUTA</t>
  </si>
  <si>
    <t>FICHA 1</t>
  </si>
  <si>
    <t>PÓS GRADUAÇÃO</t>
  </si>
  <si>
    <t>FREQUÊNCIA DO MÊS DE</t>
  </si>
  <si>
    <t>Obs. O Quadro 3 deve ter o horário  a que a frequência se refere e o quadro 4 já tem(automático) a carga do mês de pagamento e faltas mês de frequência.</t>
  </si>
  <si>
    <t xml:space="preserve">Horário , faltas no quadro 3 é a escola que preenche    </t>
  </si>
  <si>
    <t xml:space="preserve">Unidade escolar sede de controle  </t>
  </si>
  <si>
    <t>Tempo Acumulado de anos anteriores (copiar da Ficha ano anterior)</t>
  </si>
  <si>
    <t>PERÍODO</t>
  </si>
  <si>
    <t>I – férias;</t>
  </si>
  <si>
    <t xml:space="preserve"> II – licença nojo de até 7 (sete) dias;</t>
  </si>
  <si>
    <t xml:space="preserve"> III – licença gala de até 7 (sete) dias;</t>
  </si>
  <si>
    <t xml:space="preserve"> IV – licença gestante, adotante ou paternidade;</t>
  </si>
  <si>
    <t xml:space="preserve"> V – licença por acidente de trabalho;</t>
  </si>
  <si>
    <t>VI – licença prêmio;</t>
  </si>
  <si>
    <t>VII – licença por doação de sangue;</t>
  </si>
  <si>
    <t xml:space="preserve"> VIII – serviços obrigatórios por lei;</t>
  </si>
  <si>
    <t>IX – licença por doença infecto-contagiosa.</t>
  </si>
  <si>
    <t xml:space="preserve">Total Faltas do  2º semestre  para assiduidade atribuição de aulas para repassar para inicial próxima FICHA                                        </t>
  </si>
  <si>
    <t>Faltam que  NÃO contam para licença prêmio e não interrompem contagem</t>
  </si>
  <si>
    <t>Justif. Motivos diversos</t>
  </si>
  <si>
    <t>Dias trabalhados menos de 75% sem enq.  outra natureza falta</t>
  </si>
  <si>
    <t>Frequência</t>
  </si>
  <si>
    <t>FALTAS DESCONTÁVEIS PARA CONTAGEM LICENÇA PRÊMIO</t>
  </si>
  <si>
    <t>INTERRUPÇÃO CONTAGEM DE TEMPO LICENÇA PRÊMIO</t>
  </si>
  <si>
    <t>Se acumula CARGO ou FUNÇÃO indicar nome da função/cargo e local</t>
  </si>
  <si>
    <r>
      <t xml:space="preserve">3-Faltas descontáveis no Tempo Geral, Atribuição de aulas , BEB  e em vermelho código das que </t>
    </r>
    <r>
      <rPr>
        <b/>
        <sz val="12"/>
        <rFont val="Arial"/>
        <family val="2"/>
      </rPr>
      <t>interrompem</t>
    </r>
    <r>
      <rPr>
        <sz val="12"/>
        <rFont val="Arial"/>
        <family val="2"/>
      </rPr>
      <t xml:space="preserve"> contagem Licença Prêmio</t>
    </r>
  </si>
  <si>
    <t>Faltas descontáveis Licença prêmio (AB, ABA,DD, AM, J, I, INSS,AP,AC)</t>
  </si>
  <si>
    <t>Início na função</t>
  </si>
  <si>
    <r>
      <rPr>
        <b/>
        <sz val="20"/>
        <rFont val="Arial"/>
        <family val="2"/>
      </rPr>
      <t>ATENÇÃO</t>
    </r>
    <r>
      <rPr>
        <sz val="16"/>
        <rFont val="Arial"/>
        <family val="2"/>
      </rPr>
      <t xml:space="preserve">: RE-recesso , </t>
    </r>
    <r>
      <rPr>
        <sz val="16"/>
        <color rgb="FFFF0000"/>
        <rFont val="Arial"/>
        <family val="2"/>
      </rPr>
      <t>FE-</t>
    </r>
    <r>
      <rPr>
        <sz val="16"/>
        <rFont val="Arial"/>
        <family val="2"/>
      </rPr>
      <t>feriado ,</t>
    </r>
    <r>
      <rPr>
        <sz val="16"/>
        <color rgb="FFFF0000"/>
        <rFont val="Arial"/>
        <family val="2"/>
      </rPr>
      <t>A</t>
    </r>
    <r>
      <rPr>
        <sz val="16"/>
        <rFont val="Arial"/>
        <family val="2"/>
      </rPr>
      <t xml:space="preserve">- Suspensão atividade, </t>
    </r>
    <r>
      <rPr>
        <sz val="16"/>
        <color rgb="FFFF0000"/>
        <rFont val="Arial"/>
        <family val="2"/>
      </rPr>
      <t>PF</t>
    </r>
    <r>
      <rPr>
        <sz val="16"/>
        <rFont val="Arial"/>
        <family val="2"/>
      </rPr>
      <t xml:space="preserve">-ponto facultativo, </t>
    </r>
    <r>
      <rPr>
        <sz val="16"/>
        <color rgb="FFFF0000"/>
        <rFont val="Arial"/>
        <family val="2"/>
      </rPr>
      <t>S</t>
    </r>
    <r>
      <rPr>
        <sz val="16"/>
        <rFont val="Arial"/>
        <family val="2"/>
      </rPr>
      <t xml:space="preserve">-Sábado, </t>
    </r>
    <r>
      <rPr>
        <sz val="16"/>
        <color rgb="FFFF0000"/>
        <rFont val="Arial"/>
        <family val="2"/>
      </rPr>
      <t>D</t>
    </r>
    <r>
      <rPr>
        <sz val="16"/>
        <rFont val="Arial"/>
        <family val="2"/>
      </rPr>
      <t xml:space="preserve">-domingo: são códigos que serão contados como comparecimentos, portanto </t>
    </r>
    <r>
      <rPr>
        <b/>
        <sz val="16"/>
        <rFont val="Arial"/>
        <family val="2"/>
      </rPr>
      <t>se houver uma licença ou afastamento em que o  recesso, feriado, ponto facultativo, suspensão de atividade, sábado ou domingo estejam dentro do prazo do afastamento use o código do afastamento do INÍCIO AO FIM do afastamento</t>
    </r>
    <r>
      <rPr>
        <sz val="16"/>
        <rFont val="Arial"/>
        <family val="2"/>
      </rPr>
      <t xml:space="preserve">  e não RE, FE, PF,  "A", "S" ou "D".</t>
    </r>
  </si>
  <si>
    <t>SEDE DE CONTROLE DE FREQUENCIA   2018</t>
  </si>
  <si>
    <t>TEMPO SERVIÇO E FALTAS</t>
  </si>
  <si>
    <t>Assiduidade</t>
  </si>
  <si>
    <t>Desempenho</t>
  </si>
  <si>
    <t>Atualização</t>
  </si>
  <si>
    <t>Progressão horizontal:                                     Art. 144.  Para aferição da assiduidade não serão computados como efetivo exercício os afastamentos legais, com exceção dos afastamentos por faltas abonadas, licença-gala, licença-nojo, férias, licença gestante, convocação para serviços obrigatórios por lei, licença por doenças infecto-contagiosas, afastamentos para exercer cargo eletivo, doação de sangue e quando o afastamento decorrer de casos excepcionais por determinação do ente municipal</t>
  </si>
  <si>
    <t>Soma faltas de 1º/10 a 31/12 ano anterior</t>
  </si>
  <si>
    <t>FALTAS DESCONTÁVEIS PARA BEB</t>
  </si>
  <si>
    <t>Faltas a serem consideradas períodos anteriores</t>
  </si>
  <si>
    <t>Tempo para Licença Prêmio</t>
  </si>
  <si>
    <t>Data inicial no cargo OU um dia após falta que interrompeu contagem: .../.../</t>
  </si>
  <si>
    <t>SEDE 2017</t>
  </si>
  <si>
    <t xml:space="preserve">Se acumula indicar nome da função/cargo e local- </t>
  </si>
  <si>
    <t xml:space="preserve">NÚMERO DE FILHOS </t>
  </si>
  <si>
    <t>Lei Complementar  16/2011</t>
  </si>
  <si>
    <t>Avaliações para Progressão Horizontal ( Legislação)</t>
  </si>
  <si>
    <t xml:space="preserve">Desempenho </t>
  </si>
  <si>
    <t>FICHA A</t>
  </si>
  <si>
    <t>FICHA DE CONTROLE  DE PONTOS DE AVALIAÇÃO ANUAL PARA PROCESSO DE PROGRESSÃO HORIZONTAL</t>
  </si>
  <si>
    <t>Jornada a partir de  01/02/2018 (somente para concursados)</t>
  </si>
  <si>
    <t>Faltas ano anterior para pontos Progressão Horizontal</t>
  </si>
  <si>
    <t>Reinício da contagem</t>
  </si>
  <si>
    <t xml:space="preserve">Data da última interrupção </t>
  </si>
  <si>
    <r>
      <t>Faltas que</t>
    </r>
    <r>
      <rPr>
        <b/>
        <sz val="11"/>
        <color rgb="FFFF0000"/>
        <rFont val="Arial"/>
        <family val="2"/>
      </rPr>
      <t xml:space="preserve"> NÃO</t>
    </r>
    <r>
      <rPr>
        <b/>
        <sz val="11"/>
        <color theme="1"/>
        <rFont val="Arial"/>
        <family val="2"/>
      </rPr>
      <t xml:space="preserve"> interrompem contagem  lIcença Prêmio, mas contam  para limite de 30 faltas no período: abonadas, abonada aniversário e licença médica </t>
    </r>
  </si>
  <si>
    <t>='Ficha de Controle'!BN6:BP6</t>
  </si>
  <si>
    <t>De 2012 em diante processo regido pela Lei Complementar 16/2011, artigos 132 a 134 e de 140 a 163 a 61.</t>
  </si>
  <si>
    <t>Portarias de Progressão Horizontal e Vertical concedidas</t>
  </si>
  <si>
    <r>
      <t xml:space="preserve">A cada alteração preencher com a nova situação </t>
    </r>
    <r>
      <rPr>
        <b/>
        <u/>
        <sz val="13"/>
        <color indexed="8"/>
        <rFont val="Arial"/>
        <family val="2"/>
      </rPr>
      <t xml:space="preserve">completa </t>
    </r>
    <r>
      <rPr>
        <b/>
        <sz val="13"/>
        <color indexed="8"/>
        <rFont val="Arial"/>
        <family val="2"/>
      </rPr>
      <t>sem excluir quadro da atribuição anterior  SE não perdeu aulas no novo quadro colocar tudo QUE PERMANECER. Sempre, a cada alteração, PREENCHER novo quadro COM TODAS AS AULAS QUE O DOCENTE MINISTRA NO PERÍODO. MARCAR O PERÍODO . Não é para marcar somente o que  é novo no quadro mais recente. É para ter um quadro da situação total do período. (Todas as aulas que o docente tem naquele período). Se necessário ,por haver muitas alterações,usar mais de uma folha. Campos em azul- apenas para concursados. O contratado somente tem carga horária, então todo HTP fica junto., no campo dos HTPC/H FC e HTPL)</t>
    </r>
  </si>
  <si>
    <t>No início do ano preencher axatamente como está na atribuição inicial de aulas e tirar cópia e arquivar no prontuário. Depois ir refazendo  para Retratar sempre situação atualizada - a última do quadro 2-Quadro de aulas  , pois alimenta BO pagamento(Fichas 5 OU 6)</t>
  </si>
  <si>
    <t>Orientação</t>
  </si>
  <si>
    <t>Total do mês de pagamento</t>
  </si>
  <si>
    <t>No quadro 1 e 2 : são Valores transportados do anexo de Atribuição(Ficha 4) portanto o anexo de atribuição deve ser ATUALIZADO, preenchido com situação atualizada  sempre antes desta Ficha 5</t>
  </si>
  <si>
    <t>No Quadro 4 o preenchimento é automático pelas fórmulas. MAS SOMENTE FICA CERTO SE O Anexo de atribuição( Ficha 5) estiver corretamente atualizado. A ESCOLA SOMENTE PREENCHE OS CAMPOS EM AZUL.</t>
  </si>
  <si>
    <t>O Horário posto tem que ser o do Mês de frequência, porém a carga trabalhada é do mês de referência de pagamento.(vem automaticamnete  do anexo atribuição- Ficha 5)  e quadro 1 e 2</t>
  </si>
  <si>
    <r>
      <t xml:space="preserve">Paga-se  80 HORAS no mês em que ocorreu a mudança e 90 daí para frente (108 vezes 50 dividido por 60- para transformar em horas a nova carga suplementar mensal )                                                                                                                                                                                                                                                                       No PAGAMENTO SOMENTE HORAS   NUNCA AULAS                                                                                                                                                                                                                                                                ESCREVER NA OBSERVAÇÂO DO BO  mas lembrar que as </t>
    </r>
    <r>
      <rPr>
        <u/>
        <sz val="22"/>
        <color rgb="FFFF0000"/>
        <rFont val="Arial"/>
        <family val="2"/>
      </rPr>
      <t>alterações devem ser comunicadas para pagamento NO DIA EM QUE ACONTECEM</t>
    </r>
    <r>
      <rPr>
        <sz val="22"/>
        <color theme="1"/>
        <rFont val="Arial"/>
        <family val="2"/>
      </rPr>
      <t>, mesmo fora  da data do BO, senão  o pagamento do mês fica errado. No BO registra-se no Quadro 3 o horário do jeito que foi cumprido no mês: pelo ex. até dia 13 as aulas em menor número e de 14 para frente o novo horário com a nova carga suplementar.</t>
    </r>
  </si>
  <si>
    <r>
      <t xml:space="preserve">1º Fazer tantas folhas de  classificação quantos forem os  cargos docentes existentes( PEBI, PEB II, Educador de Creche, PEBIII Líng. Port., Matemática, Ciências etc) na sua unidadeE CLASSIFICAR  pela coluna "Pontos na unidade", mas preencher todos os campos; com probatório cumprido  e outras com probatório não cumprido.                                                                              2º Fazer outra classificação com todos DOCENTES juntos (listão), classificados também pelos pontos na unidade, MANTENDO TODAS AS COLUNAS PREENCHIDAS.                                                                         Para classificar MARCAR AS COLUNAS ABAIXO DE "NOME" A "COMPONENTE ESPECÍFICO" ir na barra "Início", clicar em "Classificar" e "personalizar classificação" e já aparece os níveis ( colunas H, G,F e E) clicar OK e já fica classificado correto.art. 9º do Decreto)                                                                                                             </t>
    </r>
    <r>
      <rPr>
        <sz val="16"/>
        <color rgb="FFFF0000"/>
        <rFont val="Arial"/>
        <family val="2"/>
      </rPr>
      <t>*** A única exceção é se houver maiores de 60 anos com o mesmo número de pontos. Aí você deverá verificar e classificar o maior de 60 anos em 1º lugar</t>
    </r>
    <r>
      <rPr>
        <u/>
        <sz val="16"/>
        <color rgb="FFFF0000"/>
        <rFont val="Arial"/>
        <family val="2"/>
      </rPr>
      <t xml:space="preserve"> entre os que têm o mesmo número de pontos na unidade</t>
    </r>
    <r>
      <rPr>
        <sz val="16"/>
        <color rgb="FFFF0000"/>
        <rFont val="Arial"/>
        <family val="2"/>
      </rPr>
      <t xml:space="preserve">  que ele.NESTE CASO O CRITÉRIO É "MAIOR DE 60 ANOS" PRIMEIRO, quando os pontos na unidade são iguais.   </t>
    </r>
    <r>
      <rPr>
        <b/>
        <sz val="16"/>
        <color rgb="FFFF0000"/>
        <rFont val="Arial"/>
        <family val="2"/>
      </rPr>
      <t>Atenção: em todos os casos, os Critérios de Desempate somente são usados quando o número de pontos na unidade são iguais.</t>
    </r>
  </si>
  <si>
    <t>No quadro 1  : são Valores transportados do anexo de Atribuição(Ficha 4) portanto o anexo de atribuição deve ser ATUALIZADO, preenchido com situação atualizada  sempre antes desta Ficha 5</t>
  </si>
  <si>
    <t>No Quadro 4 o preenchimento é automático pelas fórmulas. MAS SOMENTE FICA CERTO SE O Anexo de atribuição( Ficha 5) estiver corretamente atualizado E NÃO SE MEXER NAS FÓRMULAS DOS Quadro 1.. A ESCOLA SOMENTE PREENCHE OS CAMPOS EM AZUL.</t>
  </si>
  <si>
    <t>O Horário posto tem que ser o do Mês de frequência, porém a carga trabalhada (quadro 4)é do mês de referência de pagamento.(vem automaticamnete  do anexo atribuição- Ficha 5)  e quadro 1 desta ficha 6.</t>
  </si>
  <si>
    <t>2- calcular pagamento da carga horária nova</t>
  </si>
  <si>
    <t>JANEIRO 2018</t>
  </si>
  <si>
    <t>FERIADO</t>
  </si>
  <si>
    <t>Preencher somente para concursados</t>
  </si>
  <si>
    <t>PREENCHER APENAS PARA CONTRATADOS TEMPORÁRIOS</t>
  </si>
  <si>
    <t>Preencher este BO apenas para concursados .Note que se for um "temporário" não vai aparecer aulas no Quadro 1 e 2, se o anexo de atribuição estiver corretamente preenchido.</t>
  </si>
  <si>
    <t>Preencher este BO apenas para contratados temporários, . Note que se for um concursado não vai aparecer aulas no Quadro 1, se o Anexo de atribuiç~so estiver corretamente preenchido.</t>
  </si>
  <si>
    <t>Embasamento legal</t>
  </si>
  <si>
    <t>número de horas</t>
  </si>
  <si>
    <t>Faltas que interrompem a contagem Licença prêmio (I,AP e AC)</t>
  </si>
  <si>
    <t>DATA DO TÉRMINO PERÍODO PROBATÓRIO</t>
  </si>
  <si>
    <t>Jornadas</t>
  </si>
  <si>
    <t>Assinatura do diretor</t>
  </si>
  <si>
    <t>Carga Horária (Contratados temporários)</t>
  </si>
  <si>
    <r>
      <rPr>
        <sz val="36"/>
        <color rgb="FFFF0000"/>
        <rFont val="Calibri"/>
        <family val="2"/>
        <scheme val="minor"/>
      </rPr>
      <t xml:space="preserve">ATENÇÃO: </t>
    </r>
    <r>
      <rPr>
        <sz val="36"/>
        <color theme="1"/>
        <rFont val="Calibri"/>
        <family val="2"/>
        <scheme val="minor"/>
      </rPr>
      <t>Para saber quantas HTP(distribuídas em HTPC,HFC e HTPCL) se marca para o docente:SOMA-SE AS AULAS DA JORNADA E DA CARGA SUPLEMENTAR, CONSULTA-SE A TABELA de CORRESPONDÊNCIA. (Anexo IV, LC 16/2011)           Em seguida, olhando a tabela de equivalência,distribui o número exato de HTP para a jornada e o restante para carga suplementar, verificando para que a diferença fique  correta.                                                                                                                                                                                                                                                            EX. 24 aulas na jornada +12 de carga suplementar=36  . São 18 HA divididas em 2 HTPC, 4 HFC e12 HTPCL. Na jornada de 24 aulas ( Jornada Docente Básica) são 12 HA então coloca-se com está na tabela : 2 HTPC , 4 HFC e  6 HTPCL no HA da Jornada e sobram  6 HA  para a carga suplementar ( 18- 12=6). Este resto distribui no campo de HA da Carga suplementar:  2 HTPC, 3 HFC e 1 HTPCL ) mais próximo possível da distribuição de HA em 12 aulas- sempreolhando a tabela do Anexo IV.              Para quem só tem carga horária( caso dos adjuntos) não é preciso isto pois tudo é colocado em um único campo ( carga horária- em rosa no quadro acima)</t>
    </r>
  </si>
  <si>
    <t>Noite OU SÁB</t>
  </si>
  <si>
    <t xml:space="preserve">Prefeitura Municipal da Estância Balneária de Mongaguá                                                                                                                                       Departamento de Educação                          </t>
  </si>
  <si>
    <t>HORAS AULAS MENSAIS</t>
  </si>
  <si>
    <t>HORAS MENSAIS</t>
  </si>
  <si>
    <t>TODAS as faltas ( de qualquer natureza) devem ser marcadas na linha de" ausências", com atenção para copiar no campo "faltas descontáveis" SOMENTE as que são legalmente descontadas.</t>
  </si>
  <si>
    <t>SEMANAL</t>
  </si>
  <si>
    <t>Quadro 4 (carga do Mês  de pagamento/  FALTAS DO MÊS DE FREQUÊNCIA)</t>
  </si>
  <si>
    <t>O resumo é preenchido automaticamente,somente as alterações são feitas no quadro de observações E TOTAL DA CARGA HORÁRIA A PAGAR NO MÊS- SE HOUVE ALTERAÇÕES NO MEIO DO MÊS.</t>
  </si>
  <si>
    <r>
      <t>QUANTIDADE  DE AULAS DE 50 MINUTOS  E</t>
    </r>
    <r>
      <rPr>
        <b/>
        <sz val="20"/>
        <color indexed="10"/>
        <rFont val="Arial"/>
        <family val="2"/>
      </rPr>
      <t xml:space="preserve">   JORNADA , CARGA SUPL. E CARGA HORÁRIA  EM HORA (60') RELÓGIO</t>
    </r>
  </si>
  <si>
    <t>Atenção: não marcar aqui substituições em horário que já fazem parte da carga horária ATRIBUÍDA do Adjunto , apenas  se exceder a mesma é que deve ser marcada.</t>
  </si>
  <si>
    <r>
      <t xml:space="preserve">QUANTIDADE DE AULAS DE 50 MINUTOS DA CARGA HORÁRIA   E      EM  </t>
    </r>
    <r>
      <rPr>
        <b/>
        <sz val="20"/>
        <color indexed="10"/>
        <rFont val="Arial"/>
        <family val="2"/>
      </rPr>
      <t xml:space="preserve">HORAS  60' RELÓGIO             </t>
    </r>
  </si>
  <si>
    <t xml:space="preserve">Certificados considerados para pontos de   atualização   </t>
  </si>
  <si>
    <t>PREENCHER CAMPOS EM AZUL</t>
  </si>
  <si>
    <t>PREENCHER CAMPOS EM AZUL. Os demais deverão ser preenchidos automaticamente com o preenchimento da ficha 1 ( ficha de controle de vida funcional.</t>
  </si>
  <si>
    <t>Obs. Hora-aula: 50 minutos/JORNADAS , C. SUPLEMENTAR E CARGA HOR. DE 60'</t>
  </si>
  <si>
    <t xml:space="preserve">Opção de Carga Suplementar:    (somente concursados)    </t>
  </si>
  <si>
    <t>Os certificados de cursos (Licenciatura, aperfeiçoamento, pós graduação, Mestrado e Doutorado devem ser apresentados com antecedência mínima de 30(trinta) dias da data de inscrição, para serem validados pelo DEM de acordo com legislação( LC 16/2011) e cópias devem ser anexadas a esta inscrição  quando da entrega no DEM.</t>
  </si>
  <si>
    <t>EMEF PROF. PEDRO FERNANDES DANTE</t>
  </si>
  <si>
    <t>1ª</t>
  </si>
  <si>
    <t>3º</t>
  </si>
  <si>
    <t>4º</t>
  </si>
  <si>
    <r>
      <t>*Resumo final a ser feito pela sede de controle de frequência 2020. A quantidade de HTP da carga suplementar e do contratado</t>
    </r>
    <r>
      <rPr>
        <b/>
        <u/>
        <sz val="18"/>
        <color theme="1"/>
        <rFont val="Arial"/>
        <family val="2"/>
      </rPr>
      <t xml:space="preserve"> apenas deve ser  preenchida ao término da atribuição inicial, (após todas as fases iatribuição inicial)</t>
    </r>
  </si>
  <si>
    <t>Ex. Quadro 3:frequência de FEVEREIRO   : horário de FEVEREIRO.         Quadro 4: pagamento de MARÇO -carga de MARÇO</t>
  </si>
  <si>
    <t>Jornada Atual (concursados) 2021</t>
  </si>
  <si>
    <t>Opção de Jornada para 2022 (concursados):</t>
  </si>
  <si>
    <r>
      <t xml:space="preserve">Situação Período Probatório                          </t>
    </r>
    <r>
      <rPr>
        <b/>
        <sz val="8"/>
        <rFont val="Arial"/>
        <family val="2"/>
      </rPr>
      <t>(CUMPRIDO:somente concursados completaram o período até 30/6/2020 e fixaram sede em 2021)</t>
    </r>
  </si>
  <si>
    <t>Tempo de Serviço: DATA BASE 30/06/2021</t>
  </si>
  <si>
    <t xml:space="preserve"> Pontos de Merecimento:Período de 01.07.2020  a 30.06.2021</t>
  </si>
  <si>
    <r>
      <t xml:space="preserve">ANEXO DE INSCRIÇÃO  DOCENTE   PARA </t>
    </r>
    <r>
      <rPr>
        <b/>
        <u/>
        <sz val="20"/>
        <color indexed="12"/>
        <rFont val="Arial"/>
        <family val="2"/>
      </rPr>
      <t>2023</t>
    </r>
  </si>
  <si>
    <t>d) No Magistério Municipal (Total de tempo no Magistério Municipal)</t>
  </si>
  <si>
    <t>MARÇO/2022</t>
  </si>
  <si>
    <t xml:space="preserve">1- </t>
  </si>
  <si>
    <t>Frequência FEVEREIRO 2022</t>
  </si>
  <si>
    <t>EMEF JOSÉ CESÁRIO PEREIRA FILHO</t>
  </si>
  <si>
    <t>Professor de Educação  Básica III</t>
  </si>
  <si>
    <t>EMEF JOSÉ CESÁRIO</t>
  </si>
  <si>
    <t>MARIVA BARROSO DE OLIVEIRA PAIVA</t>
  </si>
  <si>
    <t>Jornada Docente Intermediária</t>
  </si>
  <si>
    <t>Líng.Port.</t>
  </si>
  <si>
    <t>Inglês</t>
  </si>
  <si>
    <t>LINGUA PORT.</t>
  </si>
  <si>
    <t>NÃO</t>
  </si>
  <si>
    <t>JORNADA DOCENTE INTERMEDIÁRIA</t>
  </si>
  <si>
    <t xml:space="preserve">Data: </t>
  </si>
  <si>
    <t>35.676.897-1</t>
  </si>
  <si>
    <t>493.737.143-68</t>
  </si>
  <si>
    <t>006-MA</t>
  </si>
  <si>
    <t>Feminino</t>
  </si>
  <si>
    <t>13-981457711</t>
  </si>
  <si>
    <t>033</t>
  </si>
  <si>
    <t>01015858-3</t>
  </si>
  <si>
    <t>CEP: 11707-290 - PRAIA GRANDE - SP</t>
  </si>
  <si>
    <t>RUA BARÃO DE ITARARÉ, 145 - JARDIM IMPERADOR</t>
  </si>
  <si>
    <t>Sede de Controle 2023</t>
  </si>
  <si>
    <t>Jornada 2023</t>
  </si>
  <si>
    <t xml:space="preserve">Sede Controle </t>
  </si>
  <si>
    <t>MAIO/2023</t>
  </si>
  <si>
    <t>Frequência  MAIO/2023</t>
  </si>
  <si>
    <t>JUNHO/2023</t>
  </si>
  <si>
    <t>SIM</t>
  </si>
  <si>
    <t>360 horas</t>
  </si>
  <si>
    <t>Cumprido Período probatório</t>
  </si>
  <si>
    <t>EMEF DN IVONE DE ALMEIDA MONTEIRO</t>
  </si>
  <si>
    <t>Jornada a partir de  01/02/2024(somente para concursados)</t>
  </si>
  <si>
    <t>SEDE DE CONTROLE DE FREQUENCIA - 2024</t>
  </si>
  <si>
    <t>Unidade escolar sede de controle  2024</t>
  </si>
  <si>
    <t xml:space="preserve">SEDE 2023 </t>
  </si>
  <si>
    <r>
      <t xml:space="preserve">Total Faltas 2º semestre(de 1/7 a 31/12/2023) do ano anterior  para merecimento atribuição próximo ano- copiar da ficha do ano anterior         </t>
    </r>
    <r>
      <rPr>
        <b/>
        <sz val="18"/>
        <color theme="6" tint="-0.499984740745262"/>
        <rFont val="Arial"/>
        <family val="2"/>
      </rPr>
      <t xml:space="preserve"> →</t>
    </r>
  </si>
  <si>
    <t>Nº faltas consideradas para 2024</t>
  </si>
  <si>
    <t>Número de faltas para Progressão Horizontal 2024 (copiar na próxima Ficha)</t>
  </si>
  <si>
    <t xml:space="preserve">FE </t>
  </si>
  <si>
    <t>Avaliação para Progressão Horizontal 2024                                                                              Pontos obtidos na Avaliação  art. 141, da Lei Complementar 16/2011</t>
  </si>
  <si>
    <t>6ªA, B/ 7ªA, B/ 8ªA</t>
  </si>
  <si>
    <t>Data: 05/02/2024...</t>
  </si>
  <si>
    <t>JORNADA DOCENTE 2024</t>
  </si>
  <si>
    <t>Unidade Sede de Controle 2024</t>
  </si>
  <si>
    <r>
      <t xml:space="preserve">               Departamento de Educação de Mongaguá                                                                                                   QUADRO DE AULAS -Correspondência com Horas da Jornada, Carga Suplementar (efetivos) e Carga Horária (Contratados  temporários)   </t>
    </r>
    <r>
      <rPr>
        <b/>
        <sz val="28"/>
        <color indexed="8"/>
        <rFont val="Arial"/>
        <family val="2"/>
      </rPr>
      <t>2024</t>
    </r>
  </si>
  <si>
    <t>Sede Controle 2024</t>
  </si>
  <si>
    <t>Sede de Controle 2024</t>
  </si>
  <si>
    <t>Jornada Docente  2023</t>
  </si>
  <si>
    <t>OPÇÃO Jornada docente  2024</t>
  </si>
  <si>
    <t>Opção Carga Suplementar 2024</t>
  </si>
  <si>
    <t>Jornada 2024</t>
  </si>
  <si>
    <t>Assinatura Diretor de Escola Sede 2024</t>
  </si>
  <si>
    <t>Lei Complementar  16/2011 (alteração LC 40/2018)</t>
  </si>
  <si>
    <t xml:space="preserve">   De 2018  em diante processo regido pela lei complementar 16/2011, artigo 132 a 134 e de 140 a 163 a 61, alterados pela L.C 40/2018       </t>
  </si>
  <si>
    <t xml:space="preserve">LICENCIATURA EM PEDAGOGIA </t>
  </si>
  <si>
    <t>PÓS EM PSICOPEDAGOGIA INSTITUCIONAL - 445H</t>
  </si>
  <si>
    <t>ESPECIALIZAÇÃO EM NÍVEL DE PÓS GRADUAÇÃO LATU SENSU EM GESTÃO ESCOLAR - ÁREA DA EDUCAÇÃO 440H</t>
  </si>
  <si>
    <r>
      <t xml:space="preserve">Portarias 467/2017 DE 26/12/2017                                                                                                                       </t>
    </r>
    <r>
      <rPr>
        <b/>
        <sz val="28"/>
        <color theme="1"/>
        <rFont val="Calibri"/>
        <family val="2"/>
        <scheme val="minor"/>
      </rPr>
      <t>PROGRESSÃO VERTICAL</t>
    </r>
    <r>
      <rPr>
        <sz val="28"/>
        <color theme="1"/>
        <rFont val="Calibri"/>
        <family val="2"/>
        <scheme val="minor"/>
      </rPr>
      <t xml:space="preserve"> 01/02/2015 NII/F1 </t>
    </r>
    <r>
      <rPr>
        <b/>
        <sz val="28"/>
        <color theme="1"/>
        <rFont val="Calibri"/>
        <family val="2"/>
        <scheme val="minor"/>
      </rPr>
      <t>PROGRESSÃO HORIZONTAL</t>
    </r>
    <r>
      <rPr>
        <sz val="28"/>
        <color theme="1"/>
        <rFont val="Calibri"/>
        <family val="2"/>
        <scheme val="minor"/>
      </rPr>
      <t xml:space="preserve"> 01/02/2017                                             NIII/F1 PARA NIII/F2</t>
    </r>
  </si>
  <si>
    <r>
      <t xml:space="preserve">Listagem de certificados de </t>
    </r>
    <r>
      <rPr>
        <b/>
        <sz val="36"/>
        <color theme="1"/>
        <rFont val="Calibri"/>
        <family val="2"/>
        <scheme val="minor"/>
      </rPr>
      <t>licenciatura e pós graduação</t>
    </r>
    <r>
      <rPr>
        <sz val="36"/>
        <color theme="1"/>
        <rFont val="Calibri"/>
        <family val="2"/>
        <scheme val="minor"/>
      </rPr>
      <t xml:space="preserve">  entregues pelo servidor para Progressão horizontal e  </t>
    </r>
    <r>
      <rPr>
        <u/>
        <sz val="36"/>
        <color theme="1"/>
        <rFont val="Calibri"/>
        <family val="2"/>
        <scheme val="minor"/>
      </rPr>
      <t>validados pelo SEM:</t>
    </r>
  </si>
  <si>
    <r>
      <t xml:space="preserve">Listagem de certificados de licenciatura(somente Prof. I de Ed. Infantil) e pós graduação ( para as demais funções do magistério)  entregues pelo servidor para Progressão Vertical e  </t>
    </r>
    <r>
      <rPr>
        <u/>
        <sz val="36"/>
        <color theme="1"/>
        <rFont val="Calibri"/>
        <family val="2"/>
        <scheme val="minor"/>
      </rPr>
      <t>validados pelo SEM</t>
    </r>
    <r>
      <rPr>
        <sz val="36"/>
        <color theme="1"/>
        <rFont val="Calibri"/>
        <family val="2"/>
        <scheme val="minor"/>
      </rPr>
      <t>:</t>
    </r>
  </si>
  <si>
    <t>PROBATÓRIO</t>
  </si>
  <si>
    <t xml:space="preserve">A NATUREZA DA PAISAGEM/ III SEMANA DA EDUCAÇÃO/ LICENCIATURA EM PEDAGOGIA </t>
  </si>
  <si>
    <t xml:space="preserve">PÓS EM PSICOPEDAGOGIA INSTITUCIONAL - 445H  /  CURSO DE APERFEÇOAMENTO PREVENÇÃO DO USO DE DROGAS PARA EDUCAÇÃO  DE ESCOLA PÚBLICA 6ª EDIÇÃO </t>
  </si>
  <si>
    <t>CURSO AUTOINSTRUCIONAL SOCIOLOGIA                                                                                  CURSO AUTOINSTITRUCIONAL FILOSOFIA</t>
  </si>
  <si>
    <t xml:space="preserve">CURSO DE APERFEIÇOAMENTO  EM NEUROCIÊNCIA </t>
  </si>
  <si>
    <t xml:space="preserve">LUDOPEDAGOGIA LIBRAS </t>
  </si>
  <si>
    <t xml:space="preserve">GESTÃO DA EDUCAÇÃO </t>
  </si>
  <si>
    <t>ARTE NA EDUCAÇÃO</t>
  </si>
  <si>
    <t>PERÍODO CONGELADO LEI 1730/2020</t>
  </si>
  <si>
    <t xml:space="preserve">APERFEIÇOAMENTO EM  TECNOLOGIA NA EDUCAÇÃO. ENSINO HIBRIDO E INOVAÇÃO PEDAGOGICA  -  CURSO DE APERFEIÇOAMENTO EM BEM-ESTAR NO CONTEXTO ESCOLAR. </t>
  </si>
  <si>
    <t>XXXXXXXXXXXXXXXXXXXXXXXX</t>
  </si>
  <si>
    <t>30h                       30h</t>
  </si>
  <si>
    <t>445h                 180h</t>
  </si>
  <si>
    <t>180H</t>
  </si>
  <si>
    <t>180h              120h</t>
  </si>
  <si>
    <t>180h</t>
  </si>
  <si>
    <t>200h</t>
  </si>
  <si>
    <t>180h        180h</t>
  </si>
  <si>
    <t xml:space="preserve">                                                                                                                                                                                                                                                                                                                                                                            Lei Complementar  16/2011:Art. 143.  A progressão horizontal ocorrerá até o dia 30 (trinta) de setembro de cada ano e a promoção se dará quando o servidor atingir 30 (trinta) pontos na somatória dos pontos anuais, levando-se em conta o desempenho, a assiduidade e a atualização de conhecimentos através de cursos de capacitação e produzirá os seus efeitos a partir de 1º de fevereiro do ano subsequente.
Parágrafo único.  Nas avaliações anuais, do caput deste artigo, a pontuação deverá ser de 01 (um) a 05 (cinco) pontos para cada um dos 03 (três) critérios estabelecidos, atingindo-se o máximo de 15 (quinze) pontos anuais, e a cada promoção corresponderá o aumento sobre o valor da faixa que o servidor estava enquadrado, de acordo com tabelas dos Anexos I e II desta Lei Complementar.
</t>
  </si>
  <si>
    <t>RE</t>
  </si>
  <si>
    <t>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</si>
</sst>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quot;\ * #,##0.00_-;\-&quot;R$&quot;\ * #,##0.00_-;_-&quot;R$&quot;\ * &quot;-&quot;??_-;_-@_-"/>
    <numFmt numFmtId="164" formatCode="dd/mm/yy;@"/>
    <numFmt numFmtId="165" formatCode="_(&quot;R$ &quot;* #,##0.00_);_(&quot;R$ &quot;* \(#,##0.00\);_(&quot;R$ &quot;* &quot;-&quot;??_);_(@_)"/>
    <numFmt numFmtId="166" formatCode="0.000"/>
  </numFmts>
  <fonts count="199" x14ac:knownFonts="1">
    <font>
      <sz val="11"/>
      <color theme="1"/>
      <name val="Calibri"/>
      <family val="2"/>
      <scheme val="minor"/>
    </font>
    <font>
      <sz val="24"/>
      <color theme="1"/>
      <name val="Calibri"/>
      <family val="2"/>
      <scheme val="minor"/>
    </font>
    <font>
      <sz val="11"/>
      <color theme="1"/>
      <name val="Calibri"/>
      <family val="2"/>
      <scheme val="minor"/>
    </font>
    <font>
      <b/>
      <sz val="12"/>
      <name val="Arial"/>
      <family val="2"/>
    </font>
    <font>
      <sz val="12"/>
      <name val="Arial"/>
      <family val="2"/>
    </font>
    <font>
      <b/>
      <sz val="16"/>
      <name val="Arial"/>
      <family val="2"/>
    </font>
    <font>
      <b/>
      <sz val="20"/>
      <name val="Arial"/>
      <family val="2"/>
    </font>
    <font>
      <b/>
      <sz val="10"/>
      <name val="Arial"/>
      <family val="2"/>
    </font>
    <font>
      <sz val="5"/>
      <name val="Arial"/>
      <family val="2"/>
    </font>
    <font>
      <sz val="5"/>
      <color indexed="12"/>
      <name val="Arial"/>
      <family val="2"/>
    </font>
    <font>
      <sz val="10"/>
      <name val="Arial"/>
      <family val="2"/>
    </font>
    <font>
      <sz val="11"/>
      <name val="Arial"/>
      <family val="2"/>
    </font>
    <font>
      <sz val="8"/>
      <name val="Arial"/>
      <family val="2"/>
    </font>
    <font>
      <sz val="20"/>
      <name val="Arial"/>
      <family val="2"/>
    </font>
    <font>
      <sz val="9"/>
      <name val="Arial"/>
      <family val="2"/>
    </font>
    <font>
      <b/>
      <sz val="8"/>
      <name val="Arial"/>
      <family val="2"/>
    </font>
    <font>
      <sz val="12"/>
      <color indexed="10"/>
      <name val="Arial"/>
      <family val="2"/>
    </font>
    <font>
      <sz val="12"/>
      <color rgb="FFFF0000"/>
      <name val="Arial"/>
      <family val="2"/>
    </font>
    <font>
      <b/>
      <sz val="12"/>
      <color indexed="10"/>
      <name val="Arial"/>
      <family val="2"/>
    </font>
    <font>
      <sz val="6"/>
      <name val="Arial"/>
      <family val="2"/>
    </font>
    <font>
      <sz val="10"/>
      <color indexed="9"/>
      <name val="Arial"/>
      <family val="2"/>
    </font>
    <font>
      <sz val="10"/>
      <color rgb="FFFF0000"/>
      <name val="Arial"/>
      <family val="2"/>
    </font>
    <font>
      <b/>
      <sz val="14"/>
      <name val="Arial"/>
      <family val="2"/>
    </font>
    <font>
      <sz val="20"/>
      <color indexed="8"/>
      <name val="Arial"/>
      <family val="2"/>
    </font>
    <font>
      <sz val="10"/>
      <color indexed="8"/>
      <name val="Arial"/>
      <family val="2"/>
    </font>
    <font>
      <sz val="18"/>
      <color indexed="8"/>
      <name val="Arial"/>
      <family val="2"/>
    </font>
    <font>
      <b/>
      <sz val="11"/>
      <name val="Arial"/>
      <family val="2"/>
    </font>
    <font>
      <sz val="12"/>
      <color indexed="8"/>
      <name val="Arial"/>
      <family val="2"/>
    </font>
    <font>
      <sz val="16"/>
      <name val="Arial"/>
      <family val="2"/>
    </font>
    <font>
      <b/>
      <sz val="16"/>
      <color theme="1"/>
      <name val="Arial"/>
      <family val="2"/>
    </font>
    <font>
      <b/>
      <u/>
      <sz val="14"/>
      <color indexed="12"/>
      <name val="Arial"/>
      <family val="2"/>
    </font>
    <font>
      <b/>
      <u/>
      <sz val="14"/>
      <color indexed="17"/>
      <name val="Arial"/>
      <family val="2"/>
    </font>
    <font>
      <sz val="14"/>
      <name val="Arial"/>
      <family val="2"/>
    </font>
    <font>
      <sz val="10"/>
      <color indexed="42"/>
      <name val="Arial"/>
      <family val="2"/>
    </font>
    <font>
      <sz val="6"/>
      <color theme="0"/>
      <name val="Arial"/>
      <family val="2"/>
    </font>
    <font>
      <sz val="8"/>
      <color indexed="9"/>
      <name val="Arial"/>
      <family val="2"/>
    </font>
    <font>
      <b/>
      <sz val="14"/>
      <color rgb="FFFF0000"/>
      <name val="Arial"/>
      <family val="2"/>
    </font>
    <font>
      <b/>
      <sz val="12"/>
      <color theme="1"/>
      <name val="Arial"/>
      <family val="2"/>
    </font>
    <font>
      <sz val="14"/>
      <color indexed="10"/>
      <name val="Arial"/>
      <family val="2"/>
    </font>
    <font>
      <sz val="14"/>
      <color theme="1"/>
      <name val="Calibri"/>
      <family val="2"/>
      <scheme val="minor"/>
    </font>
    <font>
      <sz val="16"/>
      <color rgb="FFFF0000"/>
      <name val="Arial"/>
      <family val="2"/>
    </font>
    <font>
      <b/>
      <sz val="16"/>
      <color rgb="FFFF0000"/>
      <name val="Arial"/>
      <family val="2"/>
    </font>
    <font>
      <b/>
      <sz val="13"/>
      <name val="Arial"/>
      <family val="2"/>
    </font>
    <font>
      <sz val="18"/>
      <color theme="1"/>
      <name val="Calibri"/>
      <family val="2"/>
      <scheme val="minor"/>
    </font>
    <font>
      <sz val="14"/>
      <color rgb="FFFF0000"/>
      <name val="Arial"/>
      <family val="2"/>
    </font>
    <font>
      <b/>
      <sz val="18"/>
      <color rgb="FFFF0000"/>
      <name val="Arial"/>
      <family val="2"/>
    </font>
    <font>
      <sz val="11"/>
      <color indexed="8"/>
      <name val="Arial"/>
      <family val="2"/>
    </font>
    <font>
      <sz val="12"/>
      <color theme="1"/>
      <name val="Calibri"/>
      <family val="2"/>
      <scheme val="minor"/>
    </font>
    <font>
      <sz val="12"/>
      <color theme="1"/>
      <name val="Arial"/>
      <family val="2"/>
    </font>
    <font>
      <b/>
      <sz val="24"/>
      <name val="Arial"/>
      <family val="2"/>
    </font>
    <font>
      <b/>
      <sz val="18"/>
      <name val="Arial"/>
      <family val="2"/>
    </font>
    <font>
      <b/>
      <sz val="13"/>
      <color indexed="8"/>
      <name val="Arial"/>
      <family val="2"/>
    </font>
    <font>
      <b/>
      <u/>
      <sz val="13"/>
      <color indexed="8"/>
      <name val="Arial"/>
      <family val="2"/>
    </font>
    <font>
      <sz val="13"/>
      <color theme="1"/>
      <name val="Calibri"/>
      <family val="2"/>
      <scheme val="minor"/>
    </font>
    <font>
      <sz val="13"/>
      <color indexed="8"/>
      <name val="Arial"/>
      <family val="2"/>
    </font>
    <font>
      <sz val="18"/>
      <name val="Arial"/>
      <family val="2"/>
    </font>
    <font>
      <b/>
      <sz val="12"/>
      <color rgb="FFFF0000"/>
      <name val="Arial"/>
      <family val="2"/>
    </font>
    <font>
      <b/>
      <sz val="14"/>
      <color theme="1"/>
      <name val="Calibri"/>
      <family val="2"/>
      <scheme val="minor"/>
    </font>
    <font>
      <b/>
      <sz val="14"/>
      <color indexed="8"/>
      <name val="Arial"/>
      <family val="2"/>
    </font>
    <font>
      <b/>
      <sz val="18"/>
      <color indexed="8"/>
      <name val="Arial"/>
      <family val="2"/>
    </font>
    <font>
      <sz val="9"/>
      <color theme="3" tint="-0.249977111117893"/>
      <name val="Arial"/>
      <family val="2"/>
    </font>
    <font>
      <b/>
      <sz val="14"/>
      <color theme="7" tint="-0.249977111117893"/>
      <name val="Arial"/>
      <family val="2"/>
    </font>
    <font>
      <sz val="22"/>
      <name val="Arial"/>
      <family val="2"/>
    </font>
    <font>
      <b/>
      <sz val="18"/>
      <color theme="1"/>
      <name val="Calibri"/>
      <family val="2"/>
      <scheme val="minor"/>
    </font>
    <font>
      <b/>
      <sz val="22"/>
      <name val="Arial"/>
      <family val="2"/>
    </font>
    <font>
      <b/>
      <sz val="11"/>
      <color theme="1"/>
      <name val="Calibri"/>
      <family val="2"/>
      <scheme val="minor"/>
    </font>
    <font>
      <b/>
      <sz val="10"/>
      <color rgb="FFFF0000"/>
      <name val="Arial"/>
      <family val="2"/>
    </font>
    <font>
      <b/>
      <sz val="12"/>
      <color theme="1"/>
      <name val="Calibri"/>
      <family val="2"/>
      <scheme val="minor"/>
    </font>
    <font>
      <b/>
      <sz val="16"/>
      <color theme="1"/>
      <name val="Calibri"/>
      <family val="2"/>
      <scheme val="minor"/>
    </font>
    <font>
      <b/>
      <sz val="22"/>
      <color theme="1"/>
      <name val="Calibri"/>
      <family val="2"/>
      <scheme val="minor"/>
    </font>
    <font>
      <sz val="11"/>
      <color theme="1"/>
      <name val="Arial"/>
      <family val="2"/>
    </font>
    <font>
      <b/>
      <sz val="24"/>
      <color indexed="12"/>
      <name val="Arial"/>
      <family val="2"/>
    </font>
    <font>
      <b/>
      <sz val="26"/>
      <name val="Arial"/>
      <family val="2"/>
    </font>
    <font>
      <b/>
      <sz val="9"/>
      <name val="Arial"/>
      <family val="2"/>
    </font>
    <font>
      <sz val="6"/>
      <color theme="1"/>
      <name val="Calibri"/>
      <family val="2"/>
      <scheme val="minor"/>
    </font>
    <font>
      <sz val="16"/>
      <color theme="1"/>
      <name val="Arial"/>
      <family val="2"/>
    </font>
    <font>
      <sz val="20"/>
      <color theme="1"/>
      <name val="Arial"/>
      <family val="2"/>
    </font>
    <font>
      <sz val="24"/>
      <color theme="1"/>
      <name val="Arial"/>
      <family val="2"/>
    </font>
    <font>
      <b/>
      <sz val="20"/>
      <color theme="1"/>
      <name val="Arial"/>
      <family val="2"/>
    </font>
    <font>
      <sz val="24"/>
      <color rgb="FFFF0000"/>
      <name val="Arial"/>
      <family val="2"/>
    </font>
    <font>
      <sz val="14"/>
      <color theme="1"/>
      <name val="Arial"/>
      <family val="2"/>
    </font>
    <font>
      <sz val="18"/>
      <color theme="1"/>
      <name val="Arial"/>
      <family val="2"/>
    </font>
    <font>
      <sz val="26"/>
      <color theme="1"/>
      <name val="Arial"/>
      <family val="2"/>
    </font>
    <font>
      <b/>
      <sz val="11"/>
      <color theme="1"/>
      <name val="Arial"/>
      <family val="2"/>
    </font>
    <font>
      <b/>
      <sz val="24"/>
      <color theme="1"/>
      <name val="Arial"/>
      <family val="2"/>
    </font>
    <font>
      <b/>
      <sz val="10"/>
      <color theme="1"/>
      <name val="Arial"/>
      <family val="2"/>
    </font>
    <font>
      <b/>
      <sz val="14"/>
      <color theme="1"/>
      <name val="Arial"/>
      <family val="2"/>
    </font>
    <font>
      <b/>
      <sz val="18"/>
      <color theme="1"/>
      <name val="Arial"/>
      <family val="2"/>
    </font>
    <font>
      <sz val="10"/>
      <color theme="1"/>
      <name val="Arial"/>
      <family val="2"/>
    </font>
    <font>
      <sz val="26"/>
      <color theme="1"/>
      <name val="Calibri"/>
      <family val="2"/>
      <scheme val="minor"/>
    </font>
    <font>
      <sz val="24"/>
      <name val="Arial"/>
      <family val="2"/>
    </font>
    <font>
      <b/>
      <sz val="36"/>
      <color theme="1"/>
      <name val="Calibri"/>
      <family val="2"/>
      <scheme val="minor"/>
    </font>
    <font>
      <sz val="36"/>
      <color theme="1"/>
      <name val="Calibri"/>
      <family val="2"/>
      <scheme val="minor"/>
    </font>
    <font>
      <sz val="36"/>
      <color theme="1"/>
      <name val="Arial"/>
      <family val="2"/>
    </font>
    <font>
      <u/>
      <sz val="16"/>
      <color rgb="FFFF0000"/>
      <name val="Arial"/>
      <family val="2"/>
    </font>
    <font>
      <b/>
      <sz val="28"/>
      <color indexed="8"/>
      <name val="Arial"/>
      <family val="2"/>
    </font>
    <font>
      <b/>
      <u/>
      <sz val="20"/>
      <color indexed="12"/>
      <name val="Arial"/>
      <family val="2"/>
    </font>
    <font>
      <b/>
      <sz val="18"/>
      <color theme="0"/>
      <name val="Arial"/>
      <family val="2"/>
    </font>
    <font>
      <sz val="28"/>
      <name val="Arial"/>
      <family val="2"/>
    </font>
    <font>
      <sz val="28"/>
      <color theme="1"/>
      <name val="Calibri"/>
      <family val="2"/>
      <scheme val="minor"/>
    </font>
    <font>
      <i/>
      <sz val="11"/>
      <color theme="1"/>
      <name val="Arial"/>
      <family val="2"/>
    </font>
    <font>
      <b/>
      <i/>
      <sz val="10"/>
      <name val="Arial"/>
      <family val="2"/>
    </font>
    <font>
      <sz val="36"/>
      <name val="Arial"/>
      <family val="2"/>
    </font>
    <font>
      <b/>
      <sz val="20"/>
      <color indexed="10"/>
      <name val="Arial"/>
      <family val="2"/>
    </font>
    <font>
      <b/>
      <sz val="9"/>
      <color indexed="10"/>
      <name val="Arial"/>
      <family val="2"/>
    </font>
    <font>
      <b/>
      <sz val="28"/>
      <name val="Arial"/>
      <family val="2"/>
    </font>
    <font>
      <sz val="28"/>
      <color theme="1"/>
      <name val="Arial"/>
      <family val="2"/>
    </font>
    <font>
      <sz val="22"/>
      <color theme="1"/>
      <name val="Arial"/>
      <family val="2"/>
    </font>
    <font>
      <b/>
      <sz val="22"/>
      <color theme="1"/>
      <name val="Arial"/>
      <family val="2"/>
    </font>
    <font>
      <sz val="16"/>
      <color theme="1"/>
      <name val="Calibri"/>
      <family val="2"/>
      <scheme val="minor"/>
    </font>
    <font>
      <b/>
      <sz val="20"/>
      <color rgb="FFFF0000"/>
      <name val="Arial"/>
      <family val="2"/>
    </font>
    <font>
      <sz val="20"/>
      <color rgb="FFFF0000"/>
      <name val="Arial"/>
      <family val="2"/>
    </font>
    <font>
      <sz val="11"/>
      <name val="Calibri"/>
      <family val="2"/>
      <scheme val="minor"/>
    </font>
    <font>
      <sz val="22"/>
      <color rgb="FFFF0000"/>
      <name val="Arial"/>
      <family val="2"/>
    </font>
    <font>
      <b/>
      <sz val="22"/>
      <color rgb="FFFF0000"/>
      <name val="Arial"/>
      <family val="2"/>
    </font>
    <font>
      <sz val="11"/>
      <color rgb="FFFF0000"/>
      <name val="Arial"/>
      <family val="2"/>
    </font>
    <font>
      <b/>
      <u/>
      <sz val="24"/>
      <color indexed="10"/>
      <name val="Arial"/>
      <family val="2"/>
    </font>
    <font>
      <b/>
      <sz val="24"/>
      <color rgb="FFFF0000"/>
      <name val="Arial"/>
      <family val="2"/>
    </font>
    <font>
      <sz val="48"/>
      <name val="Arial"/>
      <family val="2"/>
    </font>
    <font>
      <sz val="48"/>
      <color theme="1"/>
      <name val="Calibri"/>
      <family val="2"/>
      <scheme val="minor"/>
    </font>
    <font>
      <sz val="22"/>
      <color theme="1"/>
      <name val="Calibri"/>
      <family val="2"/>
      <scheme val="minor"/>
    </font>
    <font>
      <b/>
      <sz val="36"/>
      <name val="Arial"/>
      <family val="2"/>
    </font>
    <font>
      <b/>
      <sz val="24"/>
      <color theme="1"/>
      <name val="Calibri"/>
      <family val="2"/>
      <scheme val="minor"/>
    </font>
    <font>
      <b/>
      <sz val="24"/>
      <color rgb="FFFF0000"/>
      <name val="Calibri"/>
      <family val="2"/>
      <scheme val="minor"/>
    </font>
    <font>
      <b/>
      <sz val="26"/>
      <color theme="1"/>
      <name val="Arial"/>
      <family val="2"/>
    </font>
    <font>
      <sz val="11"/>
      <color rgb="FFFF0000"/>
      <name val="Calibri"/>
      <family val="2"/>
      <scheme val="minor"/>
    </font>
    <font>
      <sz val="48"/>
      <color theme="1"/>
      <name val="Arial"/>
      <family val="2"/>
    </font>
    <font>
      <sz val="24"/>
      <color theme="1"/>
      <name val="Calibri"/>
      <family val="2"/>
      <scheme val="minor"/>
    </font>
    <font>
      <sz val="20"/>
      <color theme="1"/>
      <name val="Calibri"/>
      <family val="2"/>
      <scheme val="minor"/>
    </font>
    <font>
      <i/>
      <sz val="10"/>
      <name val="Arial"/>
      <family val="2"/>
    </font>
    <font>
      <sz val="26"/>
      <color indexed="10"/>
      <name val="Arial"/>
      <family val="2"/>
    </font>
    <font>
      <b/>
      <u/>
      <sz val="26"/>
      <color indexed="10"/>
      <name val="Arial"/>
      <family val="2"/>
    </font>
    <font>
      <sz val="26"/>
      <color rgb="FFFF0000"/>
      <name val="Arial"/>
      <family val="2"/>
    </font>
    <font>
      <b/>
      <sz val="11"/>
      <color rgb="FFFF0000"/>
      <name val="Calibri"/>
      <family val="2"/>
      <scheme val="minor"/>
    </font>
    <font>
      <u/>
      <sz val="22"/>
      <color rgb="FFFF0000"/>
      <name val="Arial"/>
      <family val="2"/>
    </font>
    <font>
      <b/>
      <sz val="26"/>
      <color theme="1"/>
      <name val="Calibri"/>
      <family val="2"/>
      <scheme val="minor"/>
    </font>
    <font>
      <b/>
      <sz val="36"/>
      <color theme="1"/>
      <name val="Arial"/>
      <family val="2"/>
    </font>
    <font>
      <b/>
      <sz val="11"/>
      <color rgb="FFFF0000"/>
      <name val="Arial"/>
      <family val="2"/>
    </font>
    <font>
      <sz val="20"/>
      <color rgb="FFFF0000"/>
      <name val="Calibri"/>
      <family val="2"/>
      <scheme val="minor"/>
    </font>
    <font>
      <b/>
      <sz val="26"/>
      <name val="Calibri"/>
      <family val="2"/>
      <scheme val="minor"/>
    </font>
    <font>
      <sz val="46"/>
      <color theme="1"/>
      <name val="Arial"/>
      <family val="2"/>
    </font>
    <font>
      <sz val="46"/>
      <color theme="1"/>
      <name val="Calibri"/>
      <family val="2"/>
      <scheme val="minor"/>
    </font>
    <font>
      <b/>
      <sz val="26"/>
      <color indexed="8"/>
      <name val="Arial"/>
      <family val="2"/>
    </font>
    <font>
      <sz val="10"/>
      <color theme="3" tint="-0.249977111117893"/>
      <name val="Arial"/>
      <family val="2"/>
    </font>
    <font>
      <sz val="11"/>
      <color theme="3" tint="-0.249977111117893"/>
      <name val="Arial"/>
      <family val="2"/>
    </font>
    <font>
      <sz val="12"/>
      <color theme="3" tint="-0.249977111117893"/>
      <name val="Arial"/>
      <family val="2"/>
    </font>
    <font>
      <b/>
      <sz val="16"/>
      <color rgb="FFFF0000"/>
      <name val="Calibri"/>
      <family val="2"/>
      <scheme val="minor"/>
    </font>
    <font>
      <sz val="16"/>
      <color rgb="FFFF0000"/>
      <name val="Calibri"/>
      <family val="2"/>
      <scheme val="minor"/>
    </font>
    <font>
      <b/>
      <sz val="12"/>
      <color indexed="8"/>
      <name val="Arial"/>
      <family val="2"/>
    </font>
    <font>
      <b/>
      <sz val="9"/>
      <color theme="1"/>
      <name val="Arial"/>
      <family val="2"/>
    </font>
    <font>
      <sz val="9"/>
      <color theme="1"/>
      <name val="Calibri"/>
      <family val="2"/>
      <scheme val="minor"/>
    </font>
    <font>
      <sz val="18"/>
      <color indexed="12"/>
      <name val="Arial"/>
      <family val="2"/>
    </font>
    <font>
      <b/>
      <sz val="20"/>
      <color indexed="8"/>
      <name val="Arial"/>
      <family val="2"/>
    </font>
    <font>
      <b/>
      <sz val="22"/>
      <color indexed="8"/>
      <name val="Arial"/>
      <family val="2"/>
    </font>
    <font>
      <sz val="18"/>
      <color rgb="FFFF0000"/>
      <name val="Arial"/>
      <family val="2"/>
    </font>
    <font>
      <b/>
      <sz val="14"/>
      <name val="Calibri"/>
      <family val="2"/>
      <scheme val="minor"/>
    </font>
    <font>
      <b/>
      <u/>
      <sz val="12"/>
      <name val="Arial"/>
      <family val="2"/>
    </font>
    <font>
      <b/>
      <sz val="24"/>
      <color indexed="8"/>
      <name val="Arial"/>
      <family val="2"/>
    </font>
    <font>
      <b/>
      <sz val="28"/>
      <color rgb="FFFF0000"/>
      <name val="Arial"/>
      <family val="2"/>
    </font>
    <font>
      <sz val="28"/>
      <color rgb="FFFF0000"/>
      <name val="Arial"/>
      <family val="2"/>
    </font>
    <font>
      <sz val="28"/>
      <color rgb="FFFF0000"/>
      <name val="Calibri"/>
      <family val="2"/>
      <scheme val="minor"/>
    </font>
    <font>
      <b/>
      <sz val="24"/>
      <color rgb="FF00B050"/>
      <name val="Arial"/>
      <family val="2"/>
    </font>
    <font>
      <b/>
      <sz val="20"/>
      <color rgb="FF00B050"/>
      <name val="Arial"/>
      <family val="2"/>
    </font>
    <font>
      <sz val="11"/>
      <color rgb="FF00B050"/>
      <name val="Calibri"/>
      <family val="2"/>
      <scheme val="minor"/>
    </font>
    <font>
      <b/>
      <sz val="36"/>
      <color rgb="FF00B050"/>
      <name val="Arial"/>
      <family val="2"/>
    </font>
    <font>
      <sz val="9"/>
      <color rgb="FFFF0000"/>
      <name val="Arial"/>
      <family val="2"/>
    </font>
    <font>
      <b/>
      <sz val="20"/>
      <color theme="6" tint="-0.249977111117893"/>
      <name val="Arial"/>
      <family val="2"/>
    </font>
    <font>
      <b/>
      <sz val="11"/>
      <color theme="6" tint="-0.249977111117893"/>
      <name val="Calibri"/>
      <family val="2"/>
      <scheme val="minor"/>
    </font>
    <font>
      <b/>
      <sz val="22"/>
      <name val="Calibri"/>
      <family val="2"/>
      <scheme val="minor"/>
    </font>
    <font>
      <u/>
      <sz val="24"/>
      <color theme="6" tint="-0.249977111117893"/>
      <name val="Arial"/>
      <family val="2"/>
    </font>
    <font>
      <u/>
      <sz val="10"/>
      <name val="Arial"/>
      <family val="2"/>
    </font>
    <font>
      <b/>
      <u/>
      <sz val="20"/>
      <color rgb="FFFF0000"/>
      <name val="Arial"/>
      <family val="2"/>
    </font>
    <font>
      <b/>
      <sz val="16"/>
      <color theme="4" tint="-0.249977111117893"/>
      <name val="Arial"/>
      <family val="2"/>
    </font>
    <font>
      <b/>
      <sz val="28"/>
      <color theme="1"/>
      <name val="Calibri"/>
      <family val="2"/>
      <scheme val="minor"/>
    </font>
    <font>
      <b/>
      <sz val="9"/>
      <color rgb="FFFF0000"/>
      <name val="Arial"/>
      <family val="2"/>
    </font>
    <font>
      <b/>
      <sz val="14"/>
      <color theme="6" tint="-0.499984740745262"/>
      <name val="Arial"/>
      <family val="2"/>
    </font>
    <font>
      <b/>
      <sz val="18"/>
      <color theme="6" tint="-0.499984740745262"/>
      <name val="Arial"/>
      <family val="2"/>
    </font>
    <font>
      <b/>
      <sz val="30"/>
      <name val="Arial"/>
      <family val="2"/>
    </font>
    <font>
      <b/>
      <sz val="18"/>
      <color theme="4"/>
      <name val="Arial"/>
      <family val="2"/>
    </font>
    <font>
      <sz val="26"/>
      <name val="Arial"/>
      <family val="2"/>
    </font>
    <font>
      <b/>
      <sz val="20"/>
      <color indexed="12"/>
      <name val="Arial"/>
      <family val="2"/>
    </font>
    <font>
      <b/>
      <sz val="36"/>
      <color rgb="FFFF0000"/>
      <name val="Calibri"/>
      <family val="2"/>
      <scheme val="minor"/>
    </font>
    <font>
      <sz val="36"/>
      <color rgb="FFFF0000"/>
      <name val="Calibri"/>
      <family val="2"/>
      <scheme val="minor"/>
    </font>
    <font>
      <b/>
      <sz val="26"/>
      <color rgb="FFFF0000"/>
      <name val="Arial"/>
      <family val="2"/>
    </font>
    <font>
      <b/>
      <sz val="24"/>
      <color indexed="10"/>
      <name val="Arial"/>
      <family val="2"/>
    </font>
    <font>
      <b/>
      <sz val="36"/>
      <color indexed="10"/>
      <name val="Arial"/>
      <family val="2"/>
    </font>
    <font>
      <b/>
      <sz val="28"/>
      <color rgb="FFFF0000"/>
      <name val="Calibri"/>
      <family val="2"/>
      <scheme val="minor"/>
    </font>
    <font>
      <b/>
      <sz val="28"/>
      <color theme="1"/>
      <name val="Arial"/>
      <family val="2"/>
    </font>
    <font>
      <b/>
      <u/>
      <sz val="18"/>
      <color theme="1"/>
      <name val="Arial"/>
      <family val="2"/>
    </font>
    <font>
      <b/>
      <sz val="36"/>
      <color rgb="FFFF0000"/>
      <name val="Arial"/>
      <family val="2"/>
    </font>
    <font>
      <b/>
      <sz val="18"/>
      <name val="Calibri"/>
      <family val="2"/>
      <scheme val="minor"/>
    </font>
    <font>
      <b/>
      <sz val="30"/>
      <color theme="1"/>
      <name val="Arial"/>
      <family val="2"/>
    </font>
    <font>
      <b/>
      <sz val="30"/>
      <color rgb="FFFF0000"/>
      <name val="Arial"/>
      <family val="2"/>
    </font>
    <font>
      <b/>
      <u/>
      <sz val="26"/>
      <name val="Arial"/>
      <family val="2"/>
    </font>
    <font>
      <u/>
      <sz val="36"/>
      <color theme="1"/>
      <name val="Calibri"/>
      <family val="2"/>
      <scheme val="minor"/>
    </font>
    <font>
      <sz val="48"/>
      <color indexed="12"/>
      <name val="Arial"/>
      <family val="2"/>
    </font>
    <font>
      <sz val="18"/>
      <color rgb="FFFF0000"/>
      <name val="Calibri"/>
      <family val="2"/>
      <scheme val="minor"/>
    </font>
    <font>
      <sz val="72"/>
      <color theme="1"/>
      <name val="Calibri"/>
      <family val="2"/>
      <scheme val="minor"/>
    </font>
    <font>
      <b/>
      <sz val="48"/>
      <color theme="1"/>
      <name val="Calibri"/>
      <family val="2"/>
      <scheme val="minor"/>
    </font>
  </fonts>
  <fills count="15">
    <fill>
      <patternFill patternType="none"/>
    </fill>
    <fill>
      <patternFill patternType="gray125"/>
    </fill>
    <fill>
      <patternFill patternType="solid">
        <fgColor theme="0"/>
        <bgColor indexed="64"/>
      </patternFill>
    </fill>
    <fill>
      <patternFill patternType="solid">
        <fgColor rgb="FFFFFF66"/>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CCFFFF"/>
        <bgColor indexed="64"/>
      </patternFill>
    </fill>
    <fill>
      <patternFill patternType="solid">
        <fgColor rgb="FFFFFF99"/>
        <bgColor indexed="64"/>
      </patternFill>
    </fill>
    <fill>
      <patternFill patternType="solid">
        <fgColor theme="8" tint="0.79998168889431442"/>
        <bgColor indexed="64"/>
      </patternFill>
    </fill>
    <fill>
      <patternFill patternType="solid">
        <fgColor rgb="FFDBEEF3"/>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0.499984740745262"/>
        <bgColor indexed="64"/>
      </patternFill>
    </fill>
  </fills>
  <borders count="140">
    <border>
      <left/>
      <right/>
      <top/>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top style="thin">
        <color indexed="64"/>
      </top>
      <bottom/>
      <diagonal/>
    </border>
    <border>
      <left/>
      <right style="thick">
        <color indexed="64"/>
      </right>
      <top/>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style="thin">
        <color indexed="64"/>
      </top>
      <bottom style="thin">
        <color indexed="64"/>
      </bottom>
      <diagonal/>
    </border>
    <border>
      <left/>
      <right style="thin">
        <color indexed="64"/>
      </right>
      <top style="thick">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style="thick">
        <color indexed="64"/>
      </right>
      <top style="thin">
        <color indexed="64"/>
      </top>
      <bottom style="thick">
        <color indexed="64"/>
      </bottom>
      <diagonal/>
    </border>
    <border>
      <left/>
      <right style="medium">
        <color indexed="64"/>
      </right>
      <top style="thick">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
      <left/>
      <right style="thick">
        <color indexed="64"/>
      </right>
      <top style="thick">
        <color indexed="64"/>
      </top>
      <bottom/>
      <diagonal/>
    </border>
    <border>
      <left style="thick">
        <color indexed="64"/>
      </left>
      <right/>
      <top style="thin">
        <color indexed="64"/>
      </top>
      <bottom style="thick">
        <color indexed="64"/>
      </bottom>
      <diagonal/>
    </border>
    <border>
      <left style="medium">
        <color indexed="64"/>
      </left>
      <right style="thin">
        <color indexed="64"/>
      </right>
      <top/>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right style="thin">
        <color indexed="64"/>
      </right>
      <top style="medium">
        <color indexed="64"/>
      </top>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thin">
        <color indexed="64"/>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right style="medium">
        <color rgb="FFFF0000"/>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indexed="64"/>
      </left>
      <right/>
      <top/>
      <bottom/>
      <diagonal/>
    </border>
    <border>
      <left style="medium">
        <color indexed="64"/>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medium">
        <color indexed="64"/>
      </right>
      <top style="thin">
        <color indexed="12"/>
      </top>
      <bottom style="thin">
        <color indexed="12"/>
      </bottom>
      <diagonal/>
    </border>
    <border>
      <left style="medium">
        <color indexed="64"/>
      </left>
      <right/>
      <top style="thin">
        <color indexed="12"/>
      </top>
      <bottom style="thin">
        <color indexed="12"/>
      </bottom>
      <diagonal/>
    </border>
    <border>
      <left/>
      <right/>
      <top style="thin">
        <color indexed="12"/>
      </top>
      <bottom style="thin">
        <color indexed="12"/>
      </bottom>
      <diagonal/>
    </border>
    <border>
      <left/>
      <right style="medium">
        <color indexed="64"/>
      </right>
      <top style="thin">
        <color indexed="12"/>
      </top>
      <bottom style="thin">
        <color indexed="12"/>
      </bottom>
      <diagonal/>
    </border>
    <border>
      <left/>
      <right style="thin">
        <color indexed="12"/>
      </right>
      <top style="thin">
        <color indexed="12"/>
      </top>
      <bottom style="thin">
        <color indexed="12"/>
      </bottom>
      <diagonal/>
    </border>
    <border>
      <left/>
      <right style="thick">
        <color indexed="64"/>
      </right>
      <top style="thin">
        <color indexed="12"/>
      </top>
      <bottom style="thin">
        <color indexed="12"/>
      </bottom>
      <diagonal/>
    </border>
    <border>
      <left style="thin">
        <color indexed="12"/>
      </left>
      <right/>
      <top style="thin">
        <color indexed="12"/>
      </top>
      <bottom style="thin">
        <color indexed="12"/>
      </bottom>
      <diagonal/>
    </border>
    <border>
      <left style="thick">
        <color indexed="64"/>
      </left>
      <right/>
      <top style="thin">
        <color indexed="12"/>
      </top>
      <bottom style="thin">
        <color indexed="12"/>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FF0000"/>
      </left>
      <right style="thin">
        <color indexed="64"/>
      </right>
      <top style="thin">
        <color indexed="64"/>
      </top>
      <bottom/>
      <diagonal/>
    </border>
    <border>
      <left/>
      <right style="thin">
        <color indexed="64"/>
      </right>
      <top style="thin">
        <color indexed="64"/>
      </top>
      <bottom style="medium">
        <color indexed="64"/>
      </bottom>
      <diagonal/>
    </border>
    <border>
      <left/>
      <right style="thin">
        <color rgb="FFFF0000"/>
      </right>
      <top style="medium">
        <color indexed="64"/>
      </top>
      <bottom style="medium">
        <color indexed="64"/>
      </bottom>
      <diagonal/>
    </border>
    <border>
      <left style="thin">
        <color rgb="FFFF0000"/>
      </left>
      <right/>
      <top style="medium">
        <color indexed="64"/>
      </top>
      <bottom style="medium">
        <color indexed="64"/>
      </bottom>
      <diagonal/>
    </border>
    <border>
      <left style="thin">
        <color rgb="FFFF0000"/>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rgb="FFFF0000"/>
      </right>
      <top style="medium">
        <color indexed="64"/>
      </top>
      <bottom/>
      <diagonal/>
    </border>
    <border>
      <left style="thin">
        <color rgb="FFFF0000"/>
      </left>
      <right/>
      <top style="medium">
        <color indexed="64"/>
      </top>
      <bottom/>
      <diagonal/>
    </border>
    <border>
      <left style="thin">
        <color rgb="FFFF0000"/>
      </left>
      <right style="thin">
        <color indexed="64"/>
      </right>
      <top style="medium">
        <color indexed="64"/>
      </top>
      <bottom/>
      <diagonal/>
    </border>
    <border>
      <left style="medium">
        <color rgb="FFFF0000"/>
      </left>
      <right/>
      <top/>
      <bottom/>
      <diagonal/>
    </border>
    <border>
      <left style="medium">
        <color indexed="64"/>
      </left>
      <right/>
      <top style="thin">
        <color indexed="64"/>
      </top>
      <bottom style="thin">
        <color indexed="12"/>
      </bottom>
      <diagonal/>
    </border>
    <border>
      <left/>
      <right/>
      <top style="thin">
        <color indexed="64"/>
      </top>
      <bottom style="thin">
        <color indexed="12"/>
      </bottom>
      <diagonal/>
    </border>
    <border>
      <left/>
      <right style="medium">
        <color indexed="64"/>
      </right>
      <top style="thin">
        <color indexed="64"/>
      </top>
      <bottom style="thin">
        <color indexed="12"/>
      </bottom>
      <diagonal/>
    </border>
    <border>
      <left style="medium">
        <color indexed="64"/>
      </left>
      <right/>
      <top/>
      <bottom style="thin">
        <color indexed="12"/>
      </bottom>
      <diagonal/>
    </border>
    <border>
      <left/>
      <right/>
      <top/>
      <bottom style="thin">
        <color indexed="12"/>
      </bottom>
      <diagonal/>
    </border>
    <border>
      <left/>
      <right style="medium">
        <color indexed="64"/>
      </right>
      <top/>
      <bottom style="thin">
        <color indexed="12"/>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medium">
        <color indexed="64"/>
      </top>
      <bottom/>
      <diagonal/>
    </border>
  </borders>
  <cellStyleXfs count="3">
    <xf numFmtId="0" fontId="0" fillId="0" borderId="0"/>
    <xf numFmtId="44" fontId="2" fillId="0" borderId="0" applyFont="0" applyFill="0" applyBorder="0" applyAlignment="0" applyProtection="0"/>
    <xf numFmtId="0" fontId="10" fillId="0" borderId="0"/>
  </cellStyleXfs>
  <cellXfs count="2295">
    <xf numFmtId="0" fontId="0" fillId="0" borderId="0" xfId="0"/>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4" fillId="0" borderId="32" xfId="0" applyFont="1" applyBorder="1" applyAlignment="1">
      <alignment horizontal="center" vertical="center" wrapText="1"/>
    </xf>
    <xf numFmtId="0" fontId="14" fillId="0" borderId="20"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33" xfId="0" applyFont="1" applyBorder="1" applyAlignment="1">
      <alignment horizontal="center" vertical="center" wrapText="1"/>
    </xf>
    <xf numFmtId="0" fontId="10" fillId="0" borderId="15" xfId="0" applyFont="1" applyBorder="1" applyAlignment="1">
      <alignment vertical="center"/>
    </xf>
    <xf numFmtId="0" fontId="4" fillId="0" borderId="35" xfId="0" applyFont="1" applyBorder="1" applyAlignment="1">
      <alignment horizontal="center" vertical="center"/>
    </xf>
    <xf numFmtId="0" fontId="4" fillId="0" borderId="5" xfId="0" applyFont="1" applyBorder="1" applyAlignment="1">
      <alignment horizontal="center" vertical="center" textRotation="255"/>
    </xf>
    <xf numFmtId="0" fontId="4" fillId="0" borderId="14" xfId="0" applyFont="1" applyBorder="1" applyAlignment="1">
      <alignment horizontal="center" vertical="center" textRotation="255"/>
    </xf>
    <xf numFmtId="0" fontId="18" fillId="0" borderId="35" xfId="0" applyFont="1" applyBorder="1" applyAlignment="1">
      <alignment horizontal="center" vertical="center"/>
    </xf>
    <xf numFmtId="0" fontId="18" fillId="0" borderId="5" xfId="0" applyFont="1" applyBorder="1" applyAlignment="1">
      <alignment horizontal="center" vertical="center"/>
    </xf>
    <xf numFmtId="0" fontId="18" fillId="0" borderId="14" xfId="0" applyFont="1" applyBorder="1" applyAlignment="1">
      <alignment horizontal="center" vertical="center"/>
    </xf>
    <xf numFmtId="0" fontId="19" fillId="0" borderId="0" xfId="0" applyFont="1" applyAlignment="1">
      <alignment horizontal="center" vertical="center"/>
    </xf>
    <xf numFmtId="0" fontId="4" fillId="0" borderId="35" xfId="0" applyFont="1" applyBorder="1" applyAlignment="1">
      <alignment horizontal="center" vertical="center" textRotation="255"/>
    </xf>
    <xf numFmtId="0" fontId="10" fillId="0" borderId="14" xfId="0" applyFont="1" applyBorder="1" applyAlignment="1">
      <alignment horizontal="center" vertical="center"/>
    </xf>
    <xf numFmtId="0" fontId="10" fillId="0" borderId="13" xfId="0" applyFont="1" applyBorder="1" applyAlignment="1">
      <alignment horizontal="center" vertical="center"/>
    </xf>
    <xf numFmtId="0" fontId="18" fillId="0" borderId="37" xfId="0" applyFont="1" applyBorder="1" applyAlignment="1">
      <alignment horizontal="center" vertical="center"/>
    </xf>
    <xf numFmtId="0" fontId="18" fillId="0" borderId="13" xfId="0" applyFont="1" applyBorder="1" applyAlignment="1">
      <alignment horizontal="center" vertical="center"/>
    </xf>
    <xf numFmtId="0" fontId="20" fillId="0" borderId="15" xfId="0" applyFont="1" applyBorder="1" applyAlignment="1">
      <alignment vertical="center"/>
    </xf>
    <xf numFmtId="0" fontId="4" fillId="0" borderId="13" xfId="0" applyFont="1" applyBorder="1" applyAlignment="1">
      <alignment horizontal="center" vertical="center" textRotation="255"/>
    </xf>
    <xf numFmtId="0" fontId="4" fillId="0" borderId="6" xfId="0" applyFont="1" applyBorder="1" applyAlignment="1">
      <alignment horizontal="center" vertical="center" textRotation="255"/>
    </xf>
    <xf numFmtId="0" fontId="18" fillId="0" borderId="6" xfId="0" applyFont="1" applyBorder="1" applyAlignment="1">
      <alignment horizontal="center" vertical="center"/>
    </xf>
    <xf numFmtId="0" fontId="12" fillId="0" borderId="7" xfId="0" applyFont="1" applyBorder="1" applyAlignment="1">
      <alignment textRotation="180"/>
    </xf>
    <xf numFmtId="0" fontId="21" fillId="0" borderId="27" xfId="0" applyFont="1" applyBorder="1" applyAlignment="1">
      <alignment horizontal="center" vertical="center"/>
    </xf>
    <xf numFmtId="0" fontId="12" fillId="0" borderId="0" xfId="0" applyFont="1" applyAlignment="1">
      <alignment vertical="top"/>
    </xf>
    <xf numFmtId="0" fontId="4" fillId="0" borderId="0" xfId="0" applyFont="1" applyAlignment="1">
      <alignment vertical="top"/>
    </xf>
    <xf numFmtId="0" fontId="4" fillId="0" borderId="0" xfId="0" applyFont="1" applyProtection="1">
      <protection locked="0"/>
    </xf>
    <xf numFmtId="0" fontId="16" fillId="0" borderId="0" xfId="0" applyFont="1" applyProtection="1">
      <protection locked="0"/>
    </xf>
    <xf numFmtId="0" fontId="8" fillId="0" borderId="0" xfId="0" applyFont="1" applyProtection="1">
      <protection locked="0"/>
    </xf>
    <xf numFmtId="0" fontId="33" fillId="0" borderId="0" xfId="0" applyFont="1"/>
    <xf numFmtId="0" fontId="10" fillId="0" borderId="0" xfId="0" applyFont="1" applyAlignment="1">
      <alignment horizontal="left"/>
    </xf>
    <xf numFmtId="0" fontId="10" fillId="0" borderId="0" xfId="0" applyFont="1" applyAlignment="1">
      <alignment horizontal="center"/>
    </xf>
    <xf numFmtId="0" fontId="10" fillId="0" borderId="0" xfId="0" applyFont="1"/>
    <xf numFmtId="0" fontId="34" fillId="0" borderId="0" xfId="0" applyFont="1" applyAlignment="1">
      <alignment vertical="center"/>
    </xf>
    <xf numFmtId="0" fontId="35" fillId="0" borderId="0" xfId="0" applyFont="1"/>
    <xf numFmtId="0" fontId="4" fillId="0" borderId="5" xfId="2" applyFont="1" applyBorder="1" applyAlignment="1" applyProtection="1">
      <alignment horizontal="center" wrapText="1"/>
      <protection locked="0"/>
    </xf>
    <xf numFmtId="0" fontId="8" fillId="0" borderId="0" xfId="0" applyFont="1" applyAlignment="1" applyProtection="1">
      <alignment horizontal="left"/>
      <protection locked="0"/>
    </xf>
    <xf numFmtId="1" fontId="4" fillId="0" borderId="15" xfId="0" applyNumberFormat="1" applyFont="1" applyBorder="1" applyAlignment="1" applyProtection="1">
      <alignment shrinkToFit="1"/>
      <protection locked="0"/>
    </xf>
    <xf numFmtId="0" fontId="17" fillId="0" borderId="26" xfId="0" applyFont="1" applyBorder="1" applyAlignment="1">
      <alignment horizontal="center" vertical="center"/>
    </xf>
    <xf numFmtId="0" fontId="11" fillId="0" borderId="5" xfId="0" applyFont="1" applyBorder="1" applyAlignment="1">
      <alignment horizontal="center" vertical="center"/>
    </xf>
    <xf numFmtId="0" fontId="10" fillId="0" borderId="5" xfId="0" applyFont="1" applyBorder="1" applyAlignment="1">
      <alignment horizontal="center" vertical="center"/>
    </xf>
    <xf numFmtId="0" fontId="28" fillId="0" borderId="0" xfId="0" applyFont="1"/>
    <xf numFmtId="0" fontId="38" fillId="0" borderId="5" xfId="0" applyFont="1" applyBorder="1" applyAlignment="1" applyProtection="1">
      <alignment horizontal="center" vertical="center" shrinkToFit="1"/>
      <protection locked="0"/>
    </xf>
    <xf numFmtId="0" fontId="38" fillId="2" borderId="5" xfId="0" applyFont="1" applyFill="1" applyBorder="1" applyAlignment="1" applyProtection="1">
      <alignment horizontal="center" vertical="center" shrinkToFit="1"/>
      <protection locked="0"/>
    </xf>
    <xf numFmtId="0" fontId="10" fillId="0" borderId="0" xfId="0" applyFont="1" applyAlignment="1">
      <alignment vertical="center"/>
    </xf>
    <xf numFmtId="0" fontId="10" fillId="0" borderId="5" xfId="0" applyFont="1" applyBorder="1" applyAlignment="1">
      <alignment vertical="center"/>
    </xf>
    <xf numFmtId="0" fontId="18" fillId="0" borderId="11" xfId="0" applyFont="1" applyBorder="1" applyAlignment="1">
      <alignment horizontal="center" vertical="center"/>
    </xf>
    <xf numFmtId="0" fontId="22" fillId="0" borderId="32"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11" xfId="0" applyFont="1" applyBorder="1" applyAlignment="1">
      <alignment horizontal="center" vertical="center" wrapText="1"/>
    </xf>
    <xf numFmtId="0" fontId="4" fillId="0" borderId="14" xfId="2" applyFont="1" applyBorder="1" applyProtection="1">
      <protection locked="0"/>
    </xf>
    <xf numFmtId="0" fontId="0" fillId="0" borderId="0" xfId="0" applyAlignment="1" applyProtection="1">
      <alignment horizontal="center" vertical="center"/>
      <protection locked="0"/>
    </xf>
    <xf numFmtId="0" fontId="24" fillId="0" borderId="0" xfId="0" applyFont="1" applyAlignment="1" applyProtection="1">
      <alignment horizontal="center" vertical="center"/>
      <protection locked="0"/>
    </xf>
    <xf numFmtId="0" fontId="4" fillId="0" borderId="0" xfId="0" applyFont="1" applyAlignment="1" applyProtection="1">
      <alignment horizontal="center" vertical="center"/>
      <protection locked="0"/>
    </xf>
    <xf numFmtId="0" fontId="47" fillId="0" borderId="0" xfId="0" applyFont="1" applyAlignment="1" applyProtection="1">
      <alignment horizontal="center" vertical="center"/>
      <protection locked="0"/>
    </xf>
    <xf numFmtId="0" fontId="4" fillId="0" borderId="0" xfId="0" applyFont="1" applyAlignment="1">
      <alignment horizontal="center" vertical="top"/>
    </xf>
    <xf numFmtId="0" fontId="4" fillId="0" borderId="14" xfId="2" applyFont="1" applyBorder="1" applyAlignment="1" applyProtection="1">
      <alignment horizontal="center" wrapText="1"/>
      <protection locked="0"/>
    </xf>
    <xf numFmtId="0" fontId="53" fillId="0" borderId="0" xfId="0" applyFont="1" applyAlignment="1" applyProtection="1">
      <alignment horizontal="center" vertical="center"/>
      <protection locked="0"/>
    </xf>
    <xf numFmtId="0" fontId="54" fillId="0" borderId="0" xfId="0" applyFont="1" applyAlignment="1" applyProtection="1">
      <alignment horizontal="center" vertical="center"/>
      <protection locked="0"/>
    </xf>
    <xf numFmtId="0" fontId="10" fillId="0" borderId="6" xfId="0" applyFont="1" applyBorder="1" applyAlignment="1">
      <alignment horizontal="center" vertical="center"/>
    </xf>
    <xf numFmtId="0" fontId="10" fillId="0" borderId="1" xfId="0" applyFont="1" applyBorder="1" applyAlignment="1">
      <alignment horizontal="center" vertical="center"/>
    </xf>
    <xf numFmtId="0" fontId="36" fillId="0" borderId="5" xfId="0" applyFont="1" applyBorder="1" applyAlignment="1">
      <alignment horizontal="center" vertical="center" wrapText="1"/>
    </xf>
    <xf numFmtId="0" fontId="18" fillId="0" borderId="32" xfId="0" applyFont="1" applyBorder="1" applyAlignment="1">
      <alignment horizontal="center" vertical="center"/>
    </xf>
    <xf numFmtId="0" fontId="18" fillId="0" borderId="20" xfId="0" applyFont="1" applyBorder="1" applyAlignment="1">
      <alignment horizontal="center" vertical="center"/>
    </xf>
    <xf numFmtId="0" fontId="0" fillId="0" borderId="0" xfId="0" applyAlignment="1">
      <alignment horizontal="center" vertical="center"/>
    </xf>
    <xf numFmtId="0" fontId="32" fillId="0" borderId="5" xfId="0" applyFont="1" applyBorder="1" applyAlignment="1">
      <alignment horizontal="center" vertical="center"/>
    </xf>
    <xf numFmtId="0" fontId="56" fillId="0" borderId="11" xfId="0" applyFont="1" applyBorder="1" applyAlignment="1">
      <alignment horizontal="center" vertical="center"/>
    </xf>
    <xf numFmtId="0" fontId="56" fillId="0" borderId="14" xfId="0" applyFont="1" applyBorder="1" applyAlignment="1">
      <alignment horizontal="center" vertical="center"/>
    </xf>
    <xf numFmtId="0" fontId="56" fillId="0" borderId="6" xfId="0" applyFont="1" applyBorder="1" applyAlignment="1">
      <alignment horizontal="center" vertical="center"/>
    </xf>
    <xf numFmtId="0" fontId="56" fillId="0" borderId="2" xfId="0" applyFont="1" applyBorder="1" applyAlignment="1">
      <alignment horizontal="center" vertical="center"/>
    </xf>
    <xf numFmtId="0" fontId="56" fillId="0" borderId="42" xfId="0" applyFont="1" applyBorder="1" applyAlignment="1">
      <alignment horizontal="center" vertical="center"/>
    </xf>
    <xf numFmtId="0" fontId="56" fillId="0" borderId="39" xfId="0" applyFont="1" applyBorder="1" applyAlignment="1">
      <alignment horizontal="center" vertical="center"/>
    </xf>
    <xf numFmtId="0" fontId="56" fillId="0" borderId="40" xfId="0" applyFont="1" applyBorder="1" applyAlignment="1">
      <alignment horizontal="center" vertical="center"/>
    </xf>
    <xf numFmtId="0" fontId="56" fillId="0" borderId="89" xfId="0" applyFont="1" applyBorder="1" applyAlignment="1">
      <alignment horizontal="center" vertical="center"/>
    </xf>
    <xf numFmtId="0" fontId="4" fillId="0" borderId="5" xfId="0" applyFont="1" applyBorder="1"/>
    <xf numFmtId="0" fontId="26" fillId="6" borderId="5" xfId="2" applyFont="1" applyFill="1" applyBorder="1" applyAlignment="1">
      <alignment horizontal="center" vertical="center"/>
    </xf>
    <xf numFmtId="0" fontId="26" fillId="6" borderId="20" xfId="2" applyFont="1" applyFill="1" applyBorder="1" applyAlignment="1">
      <alignment vertical="center" wrapText="1"/>
    </xf>
    <xf numFmtId="0" fontId="3" fillId="6" borderId="11" xfId="2" applyFont="1" applyFill="1" applyBorder="1" applyAlignment="1">
      <alignment vertical="center" wrapText="1"/>
    </xf>
    <xf numFmtId="0" fontId="3" fillId="2" borderId="5" xfId="2" applyFont="1" applyFill="1" applyBorder="1" applyAlignment="1">
      <alignment horizontal="center"/>
    </xf>
    <xf numFmtId="0" fontId="8" fillId="0" borderId="0" xfId="0" applyFont="1" applyAlignment="1">
      <alignment horizontal="left"/>
    </xf>
    <xf numFmtId="0" fontId="8" fillId="0" borderId="0" xfId="0" applyFont="1"/>
    <xf numFmtId="0" fontId="24" fillId="0" borderId="0" xfId="0" applyFont="1" applyAlignment="1">
      <alignment horizontal="center" vertical="center"/>
    </xf>
    <xf numFmtId="0" fontId="4" fillId="0" borderId="0" xfId="0" applyFont="1"/>
    <xf numFmtId="0" fontId="25" fillId="2" borderId="15" xfId="0" applyFont="1" applyFill="1" applyBorder="1" applyAlignment="1">
      <alignment vertical="center"/>
    </xf>
    <xf numFmtId="0" fontId="16" fillId="0" borderId="0" xfId="0" applyFont="1"/>
    <xf numFmtId="0" fontId="46" fillId="2" borderId="11" xfId="0" applyFont="1" applyFill="1" applyBorder="1" applyAlignment="1">
      <alignment vertical="center"/>
    </xf>
    <xf numFmtId="0" fontId="25" fillId="2" borderId="1" xfId="0" applyFont="1" applyFill="1" applyBorder="1" applyAlignment="1">
      <alignment vertical="center"/>
    </xf>
    <xf numFmtId="0" fontId="4" fillId="0" borderId="5" xfId="2" applyFont="1" applyBorder="1" applyProtection="1">
      <protection locked="0"/>
    </xf>
    <xf numFmtId="0" fontId="23" fillId="0" borderId="46" xfId="0" applyFont="1" applyBorder="1" applyAlignment="1">
      <alignment horizontal="center" vertical="center" wrapText="1"/>
    </xf>
    <xf numFmtId="0" fontId="60" fillId="0" borderId="17" xfId="0" applyFont="1" applyBorder="1" applyAlignment="1">
      <alignment horizontal="center" vertical="center" wrapText="1"/>
    </xf>
    <xf numFmtId="0" fontId="60" fillId="0" borderId="18" xfId="0" applyFont="1" applyBorder="1" applyAlignment="1">
      <alignment horizontal="center" vertical="center" wrapText="1"/>
    </xf>
    <xf numFmtId="0" fontId="60" fillId="0" borderId="11" xfId="0" applyFont="1" applyBorder="1" applyAlignment="1">
      <alignment horizontal="center" vertical="center" wrapText="1"/>
    </xf>
    <xf numFmtId="0" fontId="60" fillId="0" borderId="19" xfId="0" applyFont="1" applyBorder="1" applyAlignment="1">
      <alignment horizontal="center" vertical="center" wrapText="1"/>
    </xf>
    <xf numFmtId="0" fontId="32" fillId="0" borderId="48" xfId="0" applyFont="1" applyBorder="1" applyAlignment="1">
      <alignment horizontal="center" vertical="center"/>
    </xf>
    <xf numFmtId="0" fontId="32" fillId="0" borderId="30" xfId="0" applyFont="1" applyBorder="1" applyAlignment="1">
      <alignment horizontal="center" vertical="center"/>
    </xf>
    <xf numFmtId="0" fontId="10" fillId="8" borderId="0" xfId="0" applyFont="1" applyFill="1" applyProtection="1">
      <protection locked="0"/>
    </xf>
    <xf numFmtId="0" fontId="10" fillId="8" borderId="25" xfId="0" applyFont="1" applyFill="1" applyBorder="1" applyProtection="1">
      <protection locked="0"/>
    </xf>
    <xf numFmtId="0" fontId="0" fillId="8" borderId="25" xfId="0" applyFill="1" applyBorder="1" applyProtection="1">
      <protection locked="0"/>
    </xf>
    <xf numFmtId="0" fontId="0" fillId="8" borderId="49" xfId="0" applyFill="1" applyBorder="1" applyProtection="1">
      <protection locked="0"/>
    </xf>
    <xf numFmtId="0" fontId="0" fillId="8" borderId="23" xfId="0" applyFill="1" applyBorder="1" applyProtection="1">
      <protection locked="0"/>
    </xf>
    <xf numFmtId="0" fontId="0" fillId="8" borderId="24" xfId="0" applyFill="1" applyBorder="1" applyProtection="1">
      <protection locked="0"/>
    </xf>
    <xf numFmtId="0" fontId="0" fillId="8" borderId="54" xfId="0" applyFill="1" applyBorder="1" applyProtection="1">
      <protection locked="0"/>
    </xf>
    <xf numFmtId="0" fontId="0" fillId="8" borderId="0" xfId="0" applyFill="1" applyProtection="1">
      <protection locked="0"/>
    </xf>
    <xf numFmtId="0" fontId="10" fillId="8" borderId="25" xfId="0" applyFont="1" applyFill="1" applyBorder="1" applyAlignment="1" applyProtection="1">
      <alignment horizontal="center"/>
      <protection locked="0"/>
    </xf>
    <xf numFmtId="0" fontId="0" fillId="8" borderId="46" xfId="0" applyFill="1" applyBorder="1" applyProtection="1">
      <protection locked="0"/>
    </xf>
    <xf numFmtId="0" fontId="0" fillId="8" borderId="48" xfId="0" applyFill="1" applyBorder="1" applyProtection="1">
      <protection locked="0"/>
    </xf>
    <xf numFmtId="0" fontId="10" fillId="8" borderId="49" xfId="0" applyFont="1" applyFill="1" applyBorder="1" applyAlignment="1" applyProtection="1">
      <alignment horizontal="center"/>
      <protection locked="0"/>
    </xf>
    <xf numFmtId="0" fontId="3" fillId="0" borderId="15" xfId="0" applyFont="1" applyBorder="1" applyAlignment="1">
      <alignment vertical="center"/>
    </xf>
    <xf numFmtId="0" fontId="4" fillId="2" borderId="15" xfId="0" applyFont="1" applyFill="1" applyBorder="1" applyAlignment="1">
      <alignment horizontal="left" vertical="center" wrapText="1"/>
    </xf>
    <xf numFmtId="14" fontId="3" fillId="2" borderId="5" xfId="0" applyNumberFormat="1" applyFont="1" applyFill="1" applyBorder="1" applyAlignment="1">
      <alignment horizontal="center" vertical="center"/>
    </xf>
    <xf numFmtId="0" fontId="4" fillId="2" borderId="7" xfId="0" applyFont="1" applyFill="1" applyBorder="1" applyAlignment="1">
      <alignment horizontal="center" vertical="center" wrapText="1"/>
    </xf>
    <xf numFmtId="1" fontId="4" fillId="2" borderId="21" xfId="0" applyNumberFormat="1" applyFont="1" applyFill="1" applyBorder="1" applyAlignment="1">
      <alignment horizontal="center" vertical="center"/>
    </xf>
    <xf numFmtId="0" fontId="74" fillId="0" borderId="0" xfId="0" applyFont="1"/>
    <xf numFmtId="0" fontId="15" fillId="0" borderId="63" xfId="0" applyFont="1" applyBorder="1"/>
    <xf numFmtId="0" fontId="15" fillId="0" borderId="78" xfId="0" applyFont="1" applyBorder="1"/>
    <xf numFmtId="0" fontId="0" fillId="0" borderId="0" xfId="0" applyProtection="1">
      <protection locked="0"/>
    </xf>
    <xf numFmtId="0" fontId="10" fillId="0" borderId="0" xfId="0" applyFont="1" applyProtection="1">
      <protection locked="0"/>
    </xf>
    <xf numFmtId="0" fontId="70" fillId="0" borderId="0" xfId="0" applyFont="1"/>
    <xf numFmtId="0" fontId="29" fillId="0" borderId="5" xfId="0" applyFont="1" applyBorder="1"/>
    <xf numFmtId="0" fontId="70" fillId="0" borderId="5" xfId="0" applyFont="1" applyBorder="1"/>
    <xf numFmtId="0" fontId="70" fillId="0" borderId="5" xfId="0" applyFont="1" applyBorder="1" applyAlignment="1">
      <alignment horizontal="center"/>
    </xf>
    <xf numFmtId="0" fontId="3" fillId="8" borderId="11" xfId="0" applyFont="1" applyFill="1" applyBorder="1" applyAlignment="1" applyProtection="1">
      <alignment vertical="center" wrapText="1"/>
      <protection locked="0"/>
    </xf>
    <xf numFmtId="0" fontId="80" fillId="0" borderId="0" xfId="0" applyFont="1"/>
    <xf numFmtId="0" fontId="80" fillId="0" borderId="0" xfId="0" applyFont="1" applyAlignment="1">
      <alignment vertical="center"/>
    </xf>
    <xf numFmtId="0" fontId="50" fillId="2" borderId="0" xfId="0" applyFont="1" applyFill="1" applyAlignment="1" applyProtection="1">
      <alignment vertical="center" shrinkToFit="1"/>
      <protection locked="0"/>
    </xf>
    <xf numFmtId="0" fontId="86" fillId="0" borderId="5" xfId="0" applyFont="1" applyBorder="1" applyAlignment="1">
      <alignment horizontal="center" vertical="center"/>
    </xf>
    <xf numFmtId="0" fontId="80" fillId="0" borderId="5" xfId="0" applyFont="1" applyBorder="1" applyAlignment="1">
      <alignment vertical="center" wrapText="1"/>
    </xf>
    <xf numFmtId="0" fontId="10" fillId="0" borderId="36" xfId="0" applyFont="1" applyBorder="1" applyAlignment="1">
      <alignment horizontal="center" vertical="center"/>
    </xf>
    <xf numFmtId="0" fontId="10" fillId="0" borderId="58" xfId="0" applyFont="1" applyBorder="1" applyAlignment="1">
      <alignment vertical="center"/>
    </xf>
    <xf numFmtId="0" fontId="38" fillId="2" borderId="36" xfId="0" applyFont="1" applyFill="1" applyBorder="1" applyAlignment="1" applyProtection="1">
      <alignment horizontal="center" vertical="center" shrinkToFit="1"/>
      <protection locked="0"/>
    </xf>
    <xf numFmtId="0" fontId="10" fillId="0" borderId="57" xfId="0" applyFont="1" applyBorder="1" applyAlignment="1">
      <alignment vertical="center"/>
    </xf>
    <xf numFmtId="0" fontId="11" fillId="0" borderId="36" xfId="0" applyFont="1" applyBorder="1" applyAlignment="1">
      <alignment horizontal="center" vertical="center"/>
    </xf>
    <xf numFmtId="0" fontId="88" fillId="0" borderId="0" xfId="0" applyFont="1"/>
    <xf numFmtId="0" fontId="80" fillId="5" borderId="5" xfId="0" applyFont="1" applyFill="1" applyBorder="1" applyAlignment="1" applyProtection="1">
      <alignment vertical="center"/>
      <protection locked="0"/>
    </xf>
    <xf numFmtId="0" fontId="80" fillId="5" borderId="5" xfId="0" applyFont="1" applyFill="1" applyBorder="1" applyProtection="1">
      <protection locked="0"/>
    </xf>
    <xf numFmtId="0" fontId="80" fillId="5" borderId="5" xfId="0" applyFont="1" applyFill="1" applyBorder="1" applyAlignment="1" applyProtection="1">
      <alignment horizontal="center" vertical="center"/>
      <protection locked="0"/>
    </xf>
    <xf numFmtId="14" fontId="80" fillId="5" borderId="5" xfId="0" applyNumberFormat="1" applyFont="1" applyFill="1" applyBorder="1" applyAlignment="1" applyProtection="1">
      <alignment horizontal="center" vertical="center"/>
      <protection locked="0"/>
    </xf>
    <xf numFmtId="0" fontId="80" fillId="5" borderId="14" xfId="0" applyFont="1" applyFill="1" applyBorder="1" applyAlignment="1" applyProtection="1">
      <alignment vertical="center"/>
      <protection locked="0"/>
    </xf>
    <xf numFmtId="0" fontId="77" fillId="0" borderId="0" xfId="0" applyFont="1" applyAlignment="1">
      <alignment horizontal="center" vertical="center"/>
    </xf>
    <xf numFmtId="0" fontId="77" fillId="0" borderId="1" xfId="0" applyFont="1" applyBorder="1" applyAlignment="1">
      <alignment horizontal="center" vertical="center"/>
    </xf>
    <xf numFmtId="0" fontId="77" fillId="5" borderId="14" xfId="0" applyFont="1" applyFill="1" applyBorder="1" applyAlignment="1" applyProtection="1">
      <alignment horizontal="center" vertical="center"/>
      <protection locked="0"/>
    </xf>
    <xf numFmtId="0" fontId="77" fillId="5" borderId="14" xfId="0" applyFont="1" applyFill="1" applyBorder="1" applyAlignment="1">
      <alignment horizontal="center" vertical="center"/>
    </xf>
    <xf numFmtId="0" fontId="22" fillId="5" borderId="6" xfId="0" applyFont="1" applyFill="1" applyBorder="1" applyAlignment="1" applyProtection="1">
      <alignment horizontal="center" vertical="center"/>
      <protection locked="0"/>
    </xf>
    <xf numFmtId="2" fontId="80" fillId="5" borderId="5" xfId="0" applyNumberFormat="1" applyFont="1" applyFill="1" applyBorder="1" applyAlignment="1" applyProtection="1">
      <alignment horizontal="center" vertical="center"/>
      <protection locked="0"/>
    </xf>
    <xf numFmtId="0" fontId="44" fillId="5" borderId="14" xfId="0" applyFont="1" applyFill="1" applyBorder="1" applyAlignment="1" applyProtection="1">
      <alignment vertical="center"/>
      <protection locked="0"/>
    </xf>
    <xf numFmtId="0" fontId="44" fillId="5" borderId="5" xfId="0" applyFont="1" applyFill="1" applyBorder="1" applyAlignment="1" applyProtection="1">
      <alignment horizontal="center" vertical="center"/>
      <protection locked="0"/>
    </xf>
    <xf numFmtId="14" fontId="44" fillId="5" borderId="5" xfId="0" applyNumberFormat="1" applyFont="1" applyFill="1" applyBorder="1" applyAlignment="1" applyProtection="1">
      <alignment horizontal="center" vertical="center"/>
      <protection locked="0"/>
    </xf>
    <xf numFmtId="2" fontId="44" fillId="5" borderId="5" xfId="0" applyNumberFormat="1" applyFont="1" applyFill="1" applyBorder="1" applyAlignment="1" applyProtection="1">
      <alignment horizontal="center" vertical="center"/>
      <protection locked="0"/>
    </xf>
    <xf numFmtId="0" fontId="44" fillId="5" borderId="5" xfId="0" applyFont="1" applyFill="1" applyBorder="1" applyAlignment="1" applyProtection="1">
      <alignment vertical="center"/>
      <protection locked="0"/>
    </xf>
    <xf numFmtId="0" fontId="44" fillId="5" borderId="5" xfId="0" applyFont="1" applyFill="1" applyBorder="1" applyAlignment="1" applyProtection="1">
      <alignment vertical="center" wrapText="1"/>
      <protection locked="0"/>
    </xf>
    <xf numFmtId="0" fontId="44" fillId="5" borderId="5" xfId="0" applyFont="1" applyFill="1" applyBorder="1" applyAlignment="1" applyProtection="1">
      <alignment horizontal="center" vertical="center" wrapText="1"/>
      <protection locked="0"/>
    </xf>
    <xf numFmtId="0" fontId="80" fillId="2" borderId="5" xfId="0" applyFont="1" applyFill="1" applyBorder="1" applyAlignment="1" applyProtection="1">
      <alignment horizontal="center" vertical="center" wrapText="1"/>
      <protection locked="0"/>
    </xf>
    <xf numFmtId="14" fontId="36" fillId="5" borderId="5" xfId="0" applyNumberFormat="1" applyFont="1" applyFill="1" applyBorder="1" applyAlignment="1" applyProtection="1">
      <alignment horizontal="center" vertical="center"/>
      <protection locked="0"/>
    </xf>
    <xf numFmtId="0" fontId="78" fillId="0" borderId="5" xfId="0" applyFont="1" applyBorder="1" applyAlignment="1">
      <alignment horizontal="center"/>
    </xf>
    <xf numFmtId="0" fontId="81" fillId="0" borderId="0" xfId="0" applyFont="1" applyAlignment="1">
      <alignment horizontal="right" vertical="center"/>
    </xf>
    <xf numFmtId="4" fontId="87" fillId="0" borderId="5" xfId="0" applyNumberFormat="1" applyFont="1" applyBorder="1" applyAlignment="1">
      <alignment horizontal="center" vertical="center" wrapText="1"/>
    </xf>
    <xf numFmtId="4" fontId="87" fillId="5" borderId="5" xfId="0" applyNumberFormat="1" applyFont="1" applyFill="1" applyBorder="1" applyAlignment="1" applyProtection="1">
      <alignment horizontal="center" vertical="center"/>
      <protection locked="0"/>
    </xf>
    <xf numFmtId="4" fontId="45" fillId="5" borderId="5" xfId="0" applyNumberFormat="1" applyFont="1" applyFill="1" applyBorder="1" applyAlignment="1" applyProtection="1">
      <alignment horizontal="center" vertical="center"/>
      <protection locked="0"/>
    </xf>
    <xf numFmtId="4" fontId="87" fillId="0" borderId="0" xfId="0" applyNumberFormat="1" applyFont="1"/>
    <xf numFmtId="0" fontId="85" fillId="0" borderId="14" xfId="0" applyFont="1" applyBorder="1" applyAlignment="1">
      <alignment horizontal="center" vertical="center"/>
    </xf>
    <xf numFmtId="0" fontId="80" fillId="0" borderId="14" xfId="0" applyFont="1" applyBorder="1" applyAlignment="1">
      <alignment horizontal="center" vertical="center" wrapText="1"/>
    </xf>
    <xf numFmtId="0" fontId="80" fillId="0" borderId="5" xfId="0" applyFont="1" applyBorder="1" applyAlignment="1">
      <alignment horizontal="center" vertical="center" wrapText="1"/>
    </xf>
    <xf numFmtId="0" fontId="10" fillId="0" borderId="0" xfId="2"/>
    <xf numFmtId="0" fontId="70" fillId="0" borderId="0" xfId="0" applyFont="1" applyAlignment="1">
      <alignment horizontal="center" vertical="center"/>
    </xf>
    <xf numFmtId="0" fontId="100" fillId="0" borderId="0" xfId="0" applyFont="1"/>
    <xf numFmtId="0" fontId="104" fillId="0" borderId="0" xfId="2" applyFont="1"/>
    <xf numFmtId="0" fontId="70" fillId="2" borderId="0" xfId="0" applyFont="1" applyFill="1"/>
    <xf numFmtId="3" fontId="50" fillId="2" borderId="0" xfId="2" applyNumberFormat="1" applyFont="1" applyFill="1" applyAlignment="1" applyProtection="1">
      <alignment horizontal="center"/>
      <protection locked="0"/>
    </xf>
    <xf numFmtId="0" fontId="50" fillId="2" borderId="0" xfId="2" applyFont="1" applyFill="1" applyAlignment="1" applyProtection="1">
      <alignment horizontal="center"/>
      <protection locked="0"/>
    </xf>
    <xf numFmtId="0" fontId="22" fillId="2" borderId="0" xfId="2" applyFont="1" applyFill="1" applyAlignment="1">
      <alignment horizontal="center"/>
    </xf>
    <xf numFmtId="0" fontId="22" fillId="2" borderId="0" xfId="2" applyFont="1" applyFill="1" applyAlignment="1">
      <alignment horizontal="center" vertical="center" wrapText="1"/>
    </xf>
    <xf numFmtId="0" fontId="0" fillId="2" borderId="0" xfId="0" applyFill="1" applyAlignment="1">
      <alignment vertical="center" wrapText="1"/>
    </xf>
    <xf numFmtId="0" fontId="108" fillId="10" borderId="5" xfId="0" applyFont="1" applyFill="1" applyBorder="1" applyAlignment="1" applyProtection="1">
      <alignment horizontal="center" vertical="center" wrapText="1"/>
      <protection locked="0"/>
    </xf>
    <xf numFmtId="0" fontId="108" fillId="10" borderId="5" xfId="0" applyFont="1" applyFill="1" applyBorder="1" applyAlignment="1" applyProtection="1">
      <alignment horizontal="center" vertical="center"/>
      <protection locked="0"/>
    </xf>
    <xf numFmtId="0" fontId="108" fillId="10" borderId="5" xfId="0" applyFont="1" applyFill="1" applyBorder="1" applyAlignment="1" applyProtection="1">
      <alignment wrapText="1"/>
      <protection locked="0"/>
    </xf>
    <xf numFmtId="0" fontId="22" fillId="0" borderId="0" xfId="0" applyFont="1" applyAlignment="1">
      <alignment horizontal="center" vertical="center" wrapText="1"/>
    </xf>
    <xf numFmtId="0" fontId="36" fillId="0" borderId="0" xfId="0" applyFont="1" applyAlignment="1">
      <alignment horizontal="center" vertical="center" wrapText="1"/>
    </xf>
    <xf numFmtId="0" fontId="41" fillId="0" borderId="0" xfId="2" applyFont="1" applyAlignment="1">
      <alignment horizontal="center" vertical="center"/>
    </xf>
    <xf numFmtId="0" fontId="107" fillId="0" borderId="0" xfId="0" applyFont="1"/>
    <xf numFmtId="0" fontId="62" fillId="10" borderId="13" xfId="2" applyFont="1" applyFill="1" applyBorder="1" applyAlignment="1" applyProtection="1">
      <alignment horizontal="center"/>
      <protection locked="0"/>
    </xf>
    <xf numFmtId="0" fontId="113" fillId="10" borderId="13" xfId="2" applyFont="1" applyFill="1" applyBorder="1" applyAlignment="1" applyProtection="1">
      <alignment horizontal="center"/>
      <protection locked="0"/>
    </xf>
    <xf numFmtId="0" fontId="64" fillId="2" borderId="13" xfId="2" applyFont="1" applyFill="1" applyBorder="1" applyAlignment="1">
      <alignment horizontal="center" vertical="center" shrinkToFit="1"/>
    </xf>
    <xf numFmtId="2" fontId="87" fillId="2" borderId="18" xfId="0" applyNumberFormat="1" applyFont="1" applyFill="1" applyBorder="1" applyAlignment="1">
      <alignment horizontal="center" vertical="center"/>
    </xf>
    <xf numFmtId="2" fontId="87" fillId="2" borderId="31" xfId="0" applyNumberFormat="1" applyFont="1" applyFill="1" applyBorder="1" applyAlignment="1">
      <alignment horizontal="center" vertical="center"/>
    </xf>
    <xf numFmtId="2" fontId="87" fillId="2" borderId="5" xfId="2" applyNumberFormat="1" applyFont="1" applyFill="1" applyBorder="1" applyAlignment="1">
      <alignment horizontal="center" vertical="center"/>
    </xf>
    <xf numFmtId="2" fontId="87" fillId="2" borderId="36" xfId="0" applyNumberFormat="1" applyFont="1" applyFill="1" applyBorder="1" applyAlignment="1">
      <alignment horizontal="center" vertical="center"/>
    </xf>
    <xf numFmtId="0" fontId="75" fillId="0" borderId="0" xfId="0" applyFont="1"/>
    <xf numFmtId="0" fontId="115" fillId="0" borderId="0" xfId="0" applyFont="1"/>
    <xf numFmtId="2" fontId="50" fillId="3" borderId="100" xfId="2" applyNumberFormat="1" applyFont="1" applyFill="1" applyBorder="1" applyAlignment="1">
      <alignment horizontal="center" vertical="center"/>
    </xf>
    <xf numFmtId="0" fontId="116" fillId="0" borderId="54" xfId="2" applyFont="1" applyBorder="1" applyAlignment="1">
      <alignment vertical="center"/>
    </xf>
    <xf numFmtId="0" fontId="79" fillId="0" borderId="0" xfId="2" applyFont="1" applyAlignment="1">
      <alignment vertical="center"/>
    </xf>
    <xf numFmtId="0" fontId="90" fillId="0" borderId="0" xfId="2" applyFont="1" applyAlignment="1">
      <alignment vertical="center"/>
    </xf>
    <xf numFmtId="0" fontId="90" fillId="0" borderId="0" xfId="2" applyFont="1"/>
    <xf numFmtId="0" fontId="32" fillId="0" borderId="25" xfId="2" applyFont="1" applyBorder="1"/>
    <xf numFmtId="0" fontId="32" fillId="0" borderId="0" xfId="2" applyFont="1"/>
    <xf numFmtId="0" fontId="10" fillId="2" borderId="0" xfId="2" applyFill="1" applyAlignment="1">
      <alignment horizontal="center" vertical="center"/>
    </xf>
    <xf numFmtId="0" fontId="70" fillId="2" borderId="1" xfId="0" applyFont="1" applyFill="1" applyBorder="1" applyAlignment="1">
      <alignment horizontal="center" vertical="center"/>
    </xf>
    <xf numFmtId="0" fontId="32" fillId="0" borderId="5" xfId="2" applyFont="1" applyBorder="1" applyAlignment="1">
      <alignment horizontal="center"/>
    </xf>
    <xf numFmtId="0" fontId="28" fillId="0" borderId="5" xfId="2" applyFont="1" applyBorder="1" applyAlignment="1">
      <alignment horizontal="center"/>
    </xf>
    <xf numFmtId="0" fontId="28" fillId="0" borderId="20" xfId="2" applyFont="1" applyBorder="1" applyAlignment="1">
      <alignment horizontal="center"/>
    </xf>
    <xf numFmtId="0" fontId="6" fillId="2" borderId="20" xfId="2" applyFont="1" applyFill="1" applyBorder="1" applyAlignment="1">
      <alignment horizontal="center" vertical="center"/>
    </xf>
    <xf numFmtId="0" fontId="6" fillId="0" borderId="20" xfId="2" applyFont="1" applyBorder="1" applyAlignment="1">
      <alignment horizontal="center" vertical="center"/>
    </xf>
    <xf numFmtId="0" fontId="78" fillId="0" borderId="20" xfId="0" applyFont="1" applyBorder="1" applyAlignment="1">
      <alignment horizontal="center" vertical="center"/>
    </xf>
    <xf numFmtId="0" fontId="82" fillId="0" borderId="5" xfId="2" applyFont="1" applyBorder="1"/>
    <xf numFmtId="2" fontId="87" fillId="3" borderId="5" xfId="2" applyNumberFormat="1" applyFont="1" applyFill="1" applyBorder="1" applyAlignment="1">
      <alignment horizontal="center" vertical="center"/>
    </xf>
    <xf numFmtId="2" fontId="87" fillId="3" borderId="5" xfId="0" applyNumberFormat="1" applyFont="1" applyFill="1" applyBorder="1" applyAlignment="1">
      <alignment horizontal="center" vertical="center"/>
    </xf>
    <xf numFmtId="2" fontId="114" fillId="3" borderId="5" xfId="0" applyNumberFormat="1" applyFont="1" applyFill="1" applyBorder="1" applyAlignment="1">
      <alignment horizontal="center" vertical="center"/>
    </xf>
    <xf numFmtId="0" fontId="80" fillId="0" borderId="5" xfId="2" applyFont="1" applyBorder="1"/>
    <xf numFmtId="1" fontId="75" fillId="0" borderId="5" xfId="2" applyNumberFormat="1" applyFont="1" applyBorder="1" applyAlignment="1">
      <alignment horizontal="center"/>
    </xf>
    <xf numFmtId="1" fontId="75" fillId="0" borderId="13" xfId="2" applyNumberFormat="1" applyFont="1" applyBorder="1" applyAlignment="1">
      <alignment horizontal="center"/>
    </xf>
    <xf numFmtId="2" fontId="87" fillId="2" borderId="13" xfId="2" applyNumberFormat="1" applyFont="1" applyFill="1" applyBorder="1" applyAlignment="1">
      <alignment horizontal="center" vertical="center"/>
    </xf>
    <xf numFmtId="0" fontId="32" fillId="0" borderId="106" xfId="2" applyFont="1" applyBorder="1"/>
    <xf numFmtId="0" fontId="32" fillId="0" borderId="107" xfId="2" applyFont="1" applyBorder="1"/>
    <xf numFmtId="0" fontId="32" fillId="0" borderId="108" xfId="2" applyFont="1" applyBorder="1"/>
    <xf numFmtId="0" fontId="79" fillId="0" borderId="23" xfId="2" applyFont="1" applyBorder="1" applyAlignment="1">
      <alignment vertical="center"/>
    </xf>
    <xf numFmtId="0" fontId="90" fillId="0" borderId="23" xfId="2" applyFont="1" applyBorder="1" applyAlignment="1">
      <alignment vertical="center"/>
    </xf>
    <xf numFmtId="0" fontId="90" fillId="0" borderId="23" xfId="2" applyFont="1" applyBorder="1"/>
    <xf numFmtId="0" fontId="32" fillId="0" borderId="24" xfId="2" applyFont="1" applyBorder="1"/>
    <xf numFmtId="0" fontId="70" fillId="0" borderId="7" xfId="0" applyFont="1" applyBorder="1"/>
    <xf numFmtId="0" fontId="83" fillId="2" borderId="5" xfId="0" applyFont="1" applyFill="1" applyBorder="1" applyAlignment="1">
      <alignment horizontal="center" vertical="center" wrapText="1"/>
    </xf>
    <xf numFmtId="0" fontId="83" fillId="2" borderId="5" xfId="0" applyFont="1" applyFill="1" applyBorder="1" applyAlignment="1">
      <alignment horizontal="center" vertical="center"/>
    </xf>
    <xf numFmtId="0" fontId="83" fillId="2" borderId="5" xfId="0" applyFont="1" applyFill="1" applyBorder="1" applyAlignment="1">
      <alignment wrapText="1"/>
    </xf>
    <xf numFmtId="0" fontId="87" fillId="0" borderId="0" xfId="0" applyFont="1" applyAlignment="1">
      <alignment horizontal="center"/>
    </xf>
    <xf numFmtId="0" fontId="70" fillId="0" borderId="0" xfId="0" applyFont="1" applyAlignment="1">
      <alignment horizontal="center" vertical="center" wrapText="1"/>
    </xf>
    <xf numFmtId="0" fontId="26" fillId="2" borderId="0" xfId="2" applyFont="1" applyFill="1"/>
    <xf numFmtId="0" fontId="50" fillId="0" borderId="0" xfId="2" applyFont="1" applyAlignment="1">
      <alignment horizontal="center"/>
    </xf>
    <xf numFmtId="0" fontId="55" fillId="2" borderId="5" xfId="2" applyFont="1" applyFill="1" applyBorder="1" applyAlignment="1">
      <alignment horizontal="center" vertical="center"/>
    </xf>
    <xf numFmtId="0" fontId="50" fillId="2" borderId="0" xfId="0" applyFont="1" applyFill="1" applyAlignment="1">
      <alignment horizontal="center" vertical="center"/>
    </xf>
    <xf numFmtId="0" fontId="50" fillId="2" borderId="0" xfId="0" applyFont="1" applyFill="1" applyAlignment="1">
      <alignment horizontal="center"/>
    </xf>
    <xf numFmtId="0" fontId="87" fillId="2" borderId="0" xfId="0" applyFont="1" applyFill="1" applyAlignment="1">
      <alignment horizontal="center"/>
    </xf>
    <xf numFmtId="0" fontId="50" fillId="0" borderId="0" xfId="2" applyFont="1"/>
    <xf numFmtId="0" fontId="50" fillId="0" borderId="0" xfId="2" applyFont="1" applyAlignment="1">
      <alignment horizontal="center" vertical="center"/>
    </xf>
    <xf numFmtId="0" fontId="7" fillId="0" borderId="0" xfId="2" applyFont="1" applyAlignment="1">
      <alignment horizontal="center"/>
    </xf>
    <xf numFmtId="0" fontId="13" fillId="2" borderId="20" xfId="0" applyFont="1" applyFill="1" applyBorder="1" applyAlignment="1">
      <alignment vertical="center" wrapText="1"/>
    </xf>
    <xf numFmtId="0" fontId="4" fillId="0" borderId="15" xfId="0" applyFont="1" applyBorder="1"/>
    <xf numFmtId="0" fontId="4" fillId="0" borderId="1" xfId="0" applyFont="1" applyBorder="1"/>
    <xf numFmtId="0" fontId="46" fillId="2" borderId="7" xfId="0" applyFont="1" applyFill="1" applyBorder="1" applyAlignment="1">
      <alignment vertical="center"/>
    </xf>
    <xf numFmtId="0" fontId="25" fillId="2" borderId="7" xfId="0" applyFont="1" applyFill="1" applyBorder="1" applyAlignment="1">
      <alignment vertical="center"/>
    </xf>
    <xf numFmtId="0" fontId="4" fillId="0" borderId="7" xfId="0" applyFont="1" applyBorder="1"/>
    <xf numFmtId="0" fontId="8" fillId="0" borderId="7" xfId="0" applyFont="1" applyBorder="1" applyAlignment="1">
      <alignment horizontal="left"/>
    </xf>
    <xf numFmtId="0" fontId="8" fillId="0" borderId="7" xfId="0" applyFont="1" applyBorder="1"/>
    <xf numFmtId="0" fontId="8" fillId="0" borderId="7" xfId="0" applyFont="1" applyBorder="1" applyProtection="1">
      <protection locked="0"/>
    </xf>
    <xf numFmtId="0" fontId="0" fillId="0" borderId="7" xfId="0" applyBorder="1" applyAlignment="1" applyProtection="1">
      <alignment horizontal="center" vertical="center"/>
      <protection locked="0"/>
    </xf>
    <xf numFmtId="2" fontId="56" fillId="2" borderId="15" xfId="0" applyNumberFormat="1" applyFont="1" applyFill="1" applyBorder="1" applyAlignment="1">
      <alignment horizontal="center" vertical="center"/>
    </xf>
    <xf numFmtId="0" fontId="75" fillId="2" borderId="5" xfId="0" applyFont="1" applyFill="1" applyBorder="1" applyAlignment="1">
      <alignment horizontal="center"/>
    </xf>
    <xf numFmtId="2" fontId="75" fillId="2" borderId="5" xfId="0" applyNumberFormat="1" applyFont="1" applyFill="1" applyBorder="1" applyAlignment="1">
      <alignment horizontal="center"/>
    </xf>
    <xf numFmtId="0" fontId="76" fillId="2" borderId="14" xfId="0" applyFont="1" applyFill="1" applyBorder="1" applyAlignment="1">
      <alignment horizontal="center"/>
    </xf>
    <xf numFmtId="0" fontId="81" fillId="0" borderId="100" xfId="0" applyFont="1" applyBorder="1" applyAlignment="1">
      <alignment horizontal="center" vertical="center"/>
    </xf>
    <xf numFmtId="0" fontId="62" fillId="0" borderId="37" xfId="2" applyFont="1" applyBorder="1" applyAlignment="1">
      <alignment horizontal="center"/>
    </xf>
    <xf numFmtId="0" fontId="126" fillId="0" borderId="0" xfId="0" applyFont="1"/>
    <xf numFmtId="0" fontId="93" fillId="0" borderId="0" xfId="0" applyFont="1"/>
    <xf numFmtId="0" fontId="93" fillId="0" borderId="0" xfId="0" applyFont="1" applyAlignment="1">
      <alignment horizontal="center" vertical="center"/>
    </xf>
    <xf numFmtId="0" fontId="93" fillId="0" borderId="0" xfId="0" applyFont="1" applyAlignment="1">
      <alignment horizontal="center" vertical="top"/>
    </xf>
    <xf numFmtId="0" fontId="81" fillId="0" borderId="0" xfId="0" applyFont="1"/>
    <xf numFmtId="0" fontId="43" fillId="0" borderId="0" xfId="0" applyFont="1"/>
    <xf numFmtId="0" fontId="77" fillId="0" borderId="0" xfId="0" applyFont="1"/>
    <xf numFmtId="0" fontId="76" fillId="0" borderId="0" xfId="0" applyFont="1"/>
    <xf numFmtId="0" fontId="111" fillId="0" borderId="5" xfId="0" applyFont="1" applyBorder="1"/>
    <xf numFmtId="0" fontId="76" fillId="0" borderId="5" xfId="0" applyFont="1" applyBorder="1"/>
    <xf numFmtId="0" fontId="76" fillId="0" borderId="0" xfId="0" applyFont="1" applyAlignment="1">
      <alignment horizontal="center" vertical="center"/>
    </xf>
    <xf numFmtId="0" fontId="128" fillId="0" borderId="0" xfId="0" applyFont="1"/>
    <xf numFmtId="0" fontId="43" fillId="0" borderId="0" xfId="0" applyFont="1" applyAlignment="1">
      <alignment wrapText="1"/>
    </xf>
    <xf numFmtId="0" fontId="6" fillId="0" borderId="22" xfId="2" applyFont="1" applyBorder="1"/>
    <xf numFmtId="0" fontId="6" fillId="0" borderId="23" xfId="2" applyFont="1" applyBorder="1" applyAlignment="1">
      <alignment horizontal="center" vertical="center"/>
    </xf>
    <xf numFmtId="0" fontId="78" fillId="0" borderId="23" xfId="0" applyFont="1" applyBorder="1" applyAlignment="1">
      <alignment horizontal="center" vertical="center"/>
    </xf>
    <xf numFmtId="0" fontId="78" fillId="0" borderId="24" xfId="0" applyFont="1" applyBorder="1" applyAlignment="1">
      <alignment horizontal="center" vertical="center"/>
    </xf>
    <xf numFmtId="0" fontId="129" fillId="0" borderId="0" xfId="2" applyFont="1"/>
    <xf numFmtId="0" fontId="129" fillId="0" borderId="0" xfId="2" applyFont="1" applyAlignment="1">
      <alignment horizontal="center" vertical="center"/>
    </xf>
    <xf numFmtId="0" fontId="100" fillId="0" borderId="0" xfId="0" applyFont="1" applyAlignment="1">
      <alignment horizontal="center" vertical="center"/>
    </xf>
    <xf numFmtId="0" fontId="3" fillId="0" borderId="20" xfId="2" applyFont="1" applyBorder="1" applyAlignment="1">
      <alignment vertical="center"/>
    </xf>
    <xf numFmtId="0" fontId="3" fillId="0" borderId="5" xfId="2" applyFont="1" applyBorder="1" applyAlignment="1">
      <alignment vertical="center"/>
    </xf>
    <xf numFmtId="0" fontId="22" fillId="0" borderId="0" xfId="2" applyFont="1" applyAlignment="1">
      <alignment horizontal="center"/>
    </xf>
    <xf numFmtId="0" fontId="26" fillId="2" borderId="5" xfId="0" applyFont="1" applyFill="1" applyBorder="1" applyAlignment="1">
      <alignment horizontal="center" vertical="center"/>
    </xf>
    <xf numFmtId="0" fontId="7" fillId="2" borderId="5" xfId="0" applyFont="1" applyFill="1" applyBorder="1" applyAlignment="1">
      <alignment horizontal="center" vertical="center" wrapText="1"/>
    </xf>
    <xf numFmtId="0" fontId="26" fillId="2" borderId="5" xfId="0" applyFont="1" applyFill="1" applyBorder="1" applyAlignment="1">
      <alignment horizontal="center" vertical="center" wrapText="1"/>
    </xf>
    <xf numFmtId="0" fontId="3" fillId="2" borderId="0" xfId="2" applyFont="1" applyFill="1"/>
    <xf numFmtId="0" fontId="0" fillId="2" borderId="0" xfId="0" applyFill="1"/>
    <xf numFmtId="0" fontId="29" fillId="10" borderId="5" xfId="0" applyFont="1" applyFill="1" applyBorder="1" applyAlignment="1" applyProtection="1">
      <alignment horizontal="center" vertical="center" wrapText="1"/>
      <protection locked="0"/>
    </xf>
    <xf numFmtId="0" fontId="29" fillId="10" borderId="5" xfId="0" applyFont="1" applyFill="1" applyBorder="1" applyAlignment="1" applyProtection="1">
      <alignment horizontal="center" vertical="center"/>
      <protection locked="0"/>
    </xf>
    <xf numFmtId="0" fontId="41" fillId="10" borderId="5" xfId="0" applyFont="1" applyFill="1" applyBorder="1" applyAlignment="1" applyProtection="1">
      <alignment horizontal="center" vertical="center"/>
      <protection locked="0"/>
    </xf>
    <xf numFmtId="0" fontId="41" fillId="10" borderId="5" xfId="0" applyFont="1" applyFill="1" applyBorder="1" applyAlignment="1" applyProtection="1">
      <alignment horizontal="center" vertical="center" wrapText="1"/>
      <protection locked="0"/>
    </xf>
    <xf numFmtId="0" fontId="86" fillId="0" borderId="0" xfId="0" applyFont="1"/>
    <xf numFmtId="2" fontId="36" fillId="2" borderId="0" xfId="0" applyNumberFormat="1" applyFont="1" applyFill="1"/>
    <xf numFmtId="2" fontId="36" fillId="2" borderId="5" xfId="0" applyNumberFormat="1" applyFont="1" applyFill="1" applyBorder="1"/>
    <xf numFmtId="0" fontId="68" fillId="0" borderId="5" xfId="0" applyFont="1" applyBorder="1"/>
    <xf numFmtId="0" fontId="22" fillId="2" borderId="0" xfId="2" applyFont="1" applyFill="1" applyAlignment="1">
      <alignment shrinkToFit="1"/>
    </xf>
    <xf numFmtId="0" fontId="70" fillId="0" borderId="0" xfId="0" applyFont="1" applyAlignment="1">
      <alignment wrapText="1"/>
    </xf>
    <xf numFmtId="0" fontId="26" fillId="2" borderId="0" xfId="2" applyFont="1" applyFill="1" applyAlignment="1">
      <alignment horizontal="center"/>
    </xf>
    <xf numFmtId="0" fontId="83" fillId="2" borderId="0" xfId="0" applyFont="1" applyFill="1"/>
    <xf numFmtId="0" fontId="50" fillId="0" borderId="0" xfId="2" applyFont="1" applyAlignment="1">
      <alignment horizontal="center" vertical="center" wrapText="1"/>
    </xf>
    <xf numFmtId="0" fontId="87" fillId="0" borderId="0" xfId="0" applyFont="1" applyAlignment="1">
      <alignment horizontal="center" vertical="center"/>
    </xf>
    <xf numFmtId="0" fontId="97" fillId="0" borderId="0" xfId="0" applyFont="1" applyAlignment="1">
      <alignment horizontal="center" vertical="center"/>
    </xf>
    <xf numFmtId="0" fontId="50" fillId="2" borderId="0" xfId="2" applyFont="1" applyFill="1" applyAlignment="1">
      <alignment horizontal="center" vertical="center"/>
    </xf>
    <xf numFmtId="0" fontId="81" fillId="0" borderId="5" xfId="0" applyFont="1" applyBorder="1" applyAlignment="1">
      <alignment horizontal="center" vertical="center"/>
    </xf>
    <xf numFmtId="0" fontId="32" fillId="0" borderId="35" xfId="2" applyFont="1" applyBorder="1" applyAlignment="1">
      <alignment horizontal="center"/>
    </xf>
    <xf numFmtId="0" fontId="6" fillId="2" borderId="5" xfId="2" applyFont="1" applyFill="1" applyBorder="1" applyAlignment="1">
      <alignment horizontal="center" vertical="center"/>
    </xf>
    <xf numFmtId="0" fontId="6" fillId="0" borderId="5" xfId="2" applyFont="1" applyBorder="1" applyAlignment="1">
      <alignment horizontal="center" vertical="center"/>
    </xf>
    <xf numFmtId="0" fontId="78" fillId="0" borderId="36" xfId="0" applyFont="1" applyBorder="1" applyAlignment="1">
      <alignment horizontal="center" vertical="center"/>
    </xf>
    <xf numFmtId="0" fontId="64" fillId="0" borderId="13" xfId="2" applyFont="1" applyBorder="1" applyAlignment="1">
      <alignment horizontal="center" vertical="center" shrinkToFit="1"/>
    </xf>
    <xf numFmtId="0" fontId="108" fillId="0" borderId="38" xfId="0" applyFont="1" applyBorder="1" applyAlignment="1">
      <alignment horizontal="center" vertical="center" shrinkToFit="1"/>
    </xf>
    <xf numFmtId="0" fontId="5" fillId="2" borderId="17" xfId="2" applyFont="1" applyFill="1" applyBorder="1"/>
    <xf numFmtId="0" fontId="5" fillId="2" borderId="35" xfId="2" applyFont="1" applyFill="1" applyBorder="1"/>
    <xf numFmtId="0" fontId="44" fillId="2" borderId="99" xfId="2" applyFont="1" applyFill="1" applyBorder="1" applyAlignment="1">
      <alignment wrapText="1"/>
    </xf>
    <xf numFmtId="0" fontId="17" fillId="2" borderId="99" xfId="2" applyFont="1" applyFill="1" applyBorder="1" applyAlignment="1">
      <alignment horizontal="center" vertical="center" wrapText="1"/>
    </xf>
    <xf numFmtId="0" fontId="17" fillId="2" borderId="99" xfId="2" applyFont="1" applyFill="1" applyBorder="1" applyAlignment="1">
      <alignment wrapText="1"/>
    </xf>
    <xf numFmtId="0" fontId="116" fillId="0" borderId="22" xfId="2" applyFont="1" applyBorder="1" applyAlignment="1">
      <alignment vertical="center"/>
    </xf>
    <xf numFmtId="2" fontId="117" fillId="2" borderId="7" xfId="0" applyNumberFormat="1" applyFont="1" applyFill="1" applyBorder="1" applyAlignment="1">
      <alignment horizontal="center" vertical="center"/>
    </xf>
    <xf numFmtId="0" fontId="70" fillId="3" borderId="31" xfId="0" applyFont="1" applyFill="1" applyBorder="1" applyAlignment="1">
      <alignment horizontal="center" vertical="center"/>
    </xf>
    <xf numFmtId="0" fontId="75" fillId="0" borderId="5" xfId="0" applyFont="1" applyBorder="1"/>
    <xf numFmtId="0" fontId="106" fillId="0" borderId="5" xfId="0" applyFont="1" applyBorder="1"/>
    <xf numFmtId="0" fontId="75" fillId="0" borderId="0" xfId="0" applyFont="1" applyAlignment="1">
      <alignment horizontal="center" vertical="center"/>
    </xf>
    <xf numFmtId="0" fontId="109" fillId="0" borderId="0" xfId="0" applyFont="1"/>
    <xf numFmtId="0" fontId="75" fillId="0" borderId="0" xfId="0" applyFont="1" applyAlignment="1">
      <alignment horizontal="center" vertical="top"/>
    </xf>
    <xf numFmtId="0" fontId="10" fillId="7" borderId="48" xfId="0" applyFont="1" applyFill="1" applyBorder="1" applyAlignment="1">
      <alignment vertical="center"/>
    </xf>
    <xf numFmtId="2" fontId="87" fillId="0" borderId="31" xfId="0" applyNumberFormat="1" applyFont="1" applyBorder="1" applyAlignment="1">
      <alignment horizontal="center"/>
    </xf>
    <xf numFmtId="0" fontId="48" fillId="0" borderId="14" xfId="0" applyFont="1" applyBorder="1" applyAlignment="1" applyProtection="1">
      <alignment shrinkToFit="1"/>
      <protection locked="0"/>
    </xf>
    <xf numFmtId="0" fontId="70" fillId="0" borderId="14" xfId="0" applyFont="1" applyBorder="1"/>
    <xf numFmtId="0" fontId="29" fillId="0" borderId="35" xfId="0" applyFont="1" applyBorder="1"/>
    <xf numFmtId="0" fontId="29" fillId="0" borderId="36" xfId="0" applyFont="1" applyBorder="1"/>
    <xf numFmtId="0" fontId="75" fillId="2" borderId="35" xfId="0" applyFont="1" applyFill="1" applyBorder="1" applyAlignment="1">
      <alignment horizontal="center"/>
    </xf>
    <xf numFmtId="0" fontId="75" fillId="2" borderId="36" xfId="0" applyFont="1" applyFill="1" applyBorder="1" applyAlignment="1">
      <alignment horizontal="center"/>
    </xf>
    <xf numFmtId="0" fontId="70" fillId="0" borderId="35" xfId="0" applyFont="1" applyBorder="1"/>
    <xf numFmtId="0" fontId="70" fillId="0" borderId="36" xfId="0" applyFont="1" applyBorder="1"/>
    <xf numFmtId="0" fontId="70" fillId="0" borderId="99" xfId="0" applyFont="1" applyBorder="1"/>
    <xf numFmtId="0" fontId="70" fillId="0" borderId="100" xfId="0" applyFont="1" applyBorder="1"/>
    <xf numFmtId="0" fontId="70" fillId="0" borderId="101" xfId="0" applyFont="1" applyBorder="1"/>
    <xf numFmtId="2" fontId="75" fillId="2" borderId="36" xfId="0" applyNumberFormat="1" applyFont="1" applyFill="1" applyBorder="1" applyAlignment="1">
      <alignment horizontal="center"/>
    </xf>
    <xf numFmtId="0" fontId="43" fillId="0" borderId="0" xfId="0" applyFont="1" applyAlignment="1">
      <alignment horizontal="right" textRotation="90"/>
    </xf>
    <xf numFmtId="0" fontId="81" fillId="0" borderId="0" xfId="0" applyFont="1" applyAlignment="1">
      <alignment horizontal="center" vertical="center"/>
    </xf>
    <xf numFmtId="2" fontId="50" fillId="2" borderId="0" xfId="2" applyNumberFormat="1" applyFont="1" applyFill="1" applyAlignment="1">
      <alignment horizontal="center" vertical="center"/>
    </xf>
    <xf numFmtId="2" fontId="87" fillId="2" borderId="0" xfId="0" applyNumberFormat="1" applyFont="1" applyFill="1" applyAlignment="1">
      <alignment horizontal="center" vertical="center"/>
    </xf>
    <xf numFmtId="2" fontId="50" fillId="2" borderId="0" xfId="0" applyNumberFormat="1" applyFont="1" applyFill="1" applyAlignment="1">
      <alignment horizontal="center" vertical="center"/>
    </xf>
    <xf numFmtId="0" fontId="0" fillId="2" borderId="0" xfId="0" applyFill="1" applyAlignment="1">
      <alignment horizontal="center" vertical="center"/>
    </xf>
    <xf numFmtId="0" fontId="0" fillId="0" borderId="0" xfId="0" applyAlignment="1">
      <alignment horizontal="center" textRotation="90"/>
    </xf>
    <xf numFmtId="0" fontId="70" fillId="0" borderId="22" xfId="0" applyFont="1" applyBorder="1"/>
    <xf numFmtId="0" fontId="3" fillId="0" borderId="5" xfId="2" applyFont="1" applyBorder="1" applyAlignment="1">
      <alignment horizontal="center" vertical="center"/>
    </xf>
    <xf numFmtId="0" fontId="3" fillId="6" borderId="5" xfId="2" applyFont="1" applyFill="1" applyBorder="1" applyAlignment="1">
      <alignment horizontal="center" vertical="center"/>
    </xf>
    <xf numFmtId="2" fontId="36" fillId="2" borderId="15" xfId="0" applyNumberFormat="1" applyFont="1" applyFill="1" applyBorder="1" applyAlignment="1">
      <alignment horizontal="center" vertical="center"/>
    </xf>
    <xf numFmtId="0" fontId="25" fillId="2" borderId="15" xfId="0" applyFont="1" applyFill="1" applyBorder="1" applyAlignment="1">
      <alignment horizontal="center" vertical="center"/>
    </xf>
    <xf numFmtId="0" fontId="25" fillId="2" borderId="16" xfId="0" applyFont="1" applyFill="1" applyBorder="1" applyAlignment="1">
      <alignment horizontal="center" vertical="center"/>
    </xf>
    <xf numFmtId="0" fontId="4" fillId="0" borderId="114" xfId="0" applyFont="1" applyBorder="1" applyAlignment="1" applyProtection="1">
      <alignment vertical="center"/>
      <protection locked="0"/>
    </xf>
    <xf numFmtId="0" fontId="4" fillId="0" borderId="119" xfId="0" applyFont="1" applyBorder="1" applyAlignment="1" applyProtection="1">
      <alignment vertical="center" shrinkToFit="1"/>
      <protection locked="0"/>
    </xf>
    <xf numFmtId="0" fontId="4" fillId="0" borderId="118" xfId="0" applyFont="1" applyBorder="1" applyAlignment="1" applyProtection="1">
      <alignment vertical="center" shrinkToFit="1"/>
      <protection locked="0"/>
    </xf>
    <xf numFmtId="0" fontId="72" fillId="6" borderId="51" xfId="0" applyFont="1" applyFill="1" applyBorder="1" applyAlignment="1" applyProtection="1">
      <alignment vertical="center"/>
      <protection locked="0"/>
    </xf>
    <xf numFmtId="0" fontId="27" fillId="0" borderId="0" xfId="0" applyFont="1"/>
    <xf numFmtId="0" fontId="3" fillId="0" borderId="16" xfId="2" applyFont="1" applyBorder="1" applyAlignment="1">
      <alignment horizontal="center" wrapText="1"/>
    </xf>
    <xf numFmtId="0" fontId="3" fillId="0" borderId="5" xfId="2" applyFont="1" applyBorder="1" applyAlignment="1">
      <alignment horizontal="center" wrapText="1"/>
    </xf>
    <xf numFmtId="2" fontId="45" fillId="0" borderId="7" xfId="0" applyNumberFormat="1" applyFont="1" applyBorder="1" applyAlignment="1">
      <alignment vertical="center"/>
    </xf>
    <xf numFmtId="2" fontId="45" fillId="0" borderId="7" xfId="0" applyNumberFormat="1" applyFont="1" applyBorder="1" applyAlignment="1">
      <alignment horizontal="center" vertical="center"/>
    </xf>
    <xf numFmtId="2" fontId="87" fillId="2" borderId="36" xfId="0" applyNumberFormat="1" applyFont="1" applyFill="1" applyBorder="1" applyAlignment="1">
      <alignment horizontal="center"/>
    </xf>
    <xf numFmtId="2" fontId="45" fillId="0" borderId="101" xfId="0" applyNumberFormat="1" applyFont="1" applyBorder="1" applyAlignment="1">
      <alignment horizontal="center"/>
    </xf>
    <xf numFmtId="0" fontId="87" fillId="2" borderId="2" xfId="0" applyFont="1" applyFill="1" applyBorder="1" applyAlignment="1">
      <alignment horizontal="center"/>
    </xf>
    <xf numFmtId="0" fontId="50" fillId="2" borderId="4" xfId="2" applyFont="1" applyFill="1" applyBorder="1" applyAlignment="1">
      <alignment horizontal="center" vertical="center" wrapText="1"/>
    </xf>
    <xf numFmtId="0" fontId="32" fillId="2" borderId="15" xfId="2" applyFont="1" applyFill="1" applyBorder="1" applyAlignment="1" applyProtection="1">
      <alignment horizontal="justify" vertical="center"/>
      <protection locked="0"/>
    </xf>
    <xf numFmtId="0" fontId="112" fillId="2" borderId="15" xfId="0" applyFont="1" applyFill="1" applyBorder="1" applyAlignment="1" applyProtection="1">
      <alignment horizontal="justify"/>
      <protection locked="0"/>
    </xf>
    <xf numFmtId="0" fontId="111" fillId="0" borderId="5" xfId="0" applyFont="1" applyBorder="1" applyAlignment="1">
      <alignment shrinkToFit="1"/>
    </xf>
    <xf numFmtId="0" fontId="76" fillId="0" borderId="5" xfId="0" applyFont="1" applyBorder="1" applyAlignment="1">
      <alignment shrinkToFit="1"/>
    </xf>
    <xf numFmtId="2" fontId="76" fillId="0" borderId="5" xfId="0" applyNumberFormat="1" applyFont="1" applyBorder="1"/>
    <xf numFmtId="0" fontId="111" fillId="0" borderId="5" xfId="0" applyFont="1" applyBorder="1" applyProtection="1">
      <protection locked="0"/>
    </xf>
    <xf numFmtId="0" fontId="3" fillId="6" borderId="20" xfId="2" applyFont="1" applyFill="1" applyBorder="1" applyAlignment="1">
      <alignment horizontal="center" vertical="center"/>
    </xf>
    <xf numFmtId="0" fontId="26" fillId="6" borderId="11" xfId="2" applyFont="1" applyFill="1" applyBorder="1" applyAlignment="1">
      <alignment vertical="center" wrapText="1"/>
    </xf>
    <xf numFmtId="0" fontId="46" fillId="2" borderId="1" xfId="0" applyFont="1" applyFill="1" applyBorder="1" applyAlignment="1">
      <alignment vertical="center"/>
    </xf>
    <xf numFmtId="0" fontId="26" fillId="13" borderId="5" xfId="2" applyFont="1" applyFill="1" applyBorder="1" applyAlignment="1">
      <alignment horizontal="center" vertical="center" wrapText="1"/>
    </xf>
    <xf numFmtId="0" fontId="3" fillId="13" borderId="5" xfId="2" applyFont="1" applyFill="1" applyBorder="1" applyAlignment="1">
      <alignment vertical="center"/>
    </xf>
    <xf numFmtId="2" fontId="3" fillId="13" borderId="16" xfId="2" applyNumberFormat="1" applyFont="1" applyFill="1" applyBorder="1" applyProtection="1">
      <protection locked="0"/>
    </xf>
    <xf numFmtId="2" fontId="3" fillId="13" borderId="5" xfId="2" applyNumberFormat="1" applyFont="1" applyFill="1" applyBorder="1" applyProtection="1">
      <protection locked="0"/>
    </xf>
    <xf numFmtId="2" fontId="3" fillId="13" borderId="5" xfId="0" applyNumberFormat="1" applyFont="1" applyFill="1" applyBorder="1"/>
    <xf numFmtId="2" fontId="41" fillId="0" borderId="14" xfId="0" applyNumberFormat="1" applyFont="1" applyBorder="1" applyAlignment="1">
      <alignment vertical="center"/>
    </xf>
    <xf numFmtId="2" fontId="41" fillId="0" borderId="15" xfId="0" applyNumberFormat="1" applyFont="1" applyBorder="1" applyAlignment="1">
      <alignment vertical="center"/>
    </xf>
    <xf numFmtId="2" fontId="41" fillId="0" borderId="16" xfId="0" applyNumberFormat="1" applyFont="1" applyBorder="1" applyAlignment="1">
      <alignment vertical="center"/>
    </xf>
    <xf numFmtId="3" fontId="22" fillId="2" borderId="58" xfId="0" applyNumberFormat="1" applyFont="1" applyFill="1" applyBorder="1" applyAlignment="1">
      <alignment horizontal="center" vertical="center" shrinkToFit="1"/>
    </xf>
    <xf numFmtId="0" fontId="29" fillId="0" borderId="14" xfId="0" applyFont="1" applyBorder="1"/>
    <xf numFmtId="0" fontId="75" fillId="2" borderId="14" xfId="0" applyFont="1" applyFill="1" applyBorder="1" applyAlignment="1">
      <alignment horizontal="center"/>
    </xf>
    <xf numFmtId="0" fontId="70" fillId="0" borderId="90" xfId="0" applyFont="1" applyBorder="1"/>
    <xf numFmtId="0" fontId="29" fillId="0" borderId="16" xfId="0" applyFont="1" applyBorder="1"/>
    <xf numFmtId="2" fontId="75" fillId="2" borderId="16" xfId="0" applyNumberFormat="1" applyFont="1" applyFill="1" applyBorder="1" applyAlignment="1">
      <alignment horizontal="center"/>
    </xf>
    <xf numFmtId="0" fontId="70" fillId="0" borderId="16" xfId="0" applyFont="1" applyBorder="1"/>
    <xf numFmtId="0" fontId="78" fillId="2" borderId="35" xfId="0" applyFont="1" applyFill="1" applyBorder="1" applyAlignment="1">
      <alignment horizontal="center"/>
    </xf>
    <xf numFmtId="0" fontId="78" fillId="2" borderId="57" xfId="0" applyFont="1" applyFill="1" applyBorder="1" applyAlignment="1">
      <alignment horizontal="center"/>
    </xf>
    <xf numFmtId="0" fontId="78" fillId="2" borderId="5" xfId="0" applyFont="1" applyFill="1" applyBorder="1" applyAlignment="1">
      <alignment horizontal="center"/>
    </xf>
    <xf numFmtId="0" fontId="78" fillId="2" borderId="36" xfId="0" applyFont="1" applyFill="1" applyBorder="1" applyAlignment="1">
      <alignment horizontal="center"/>
    </xf>
    <xf numFmtId="0" fontId="78" fillId="2" borderId="16" xfId="0" applyFont="1" applyFill="1" applyBorder="1" applyAlignment="1">
      <alignment horizontal="center"/>
    </xf>
    <xf numFmtId="0" fontId="22" fillId="0" borderId="5" xfId="2" applyFont="1" applyBorder="1" applyAlignment="1" applyProtection="1">
      <alignment shrinkToFit="1"/>
      <protection locked="0"/>
    </xf>
    <xf numFmtId="0" fontId="4" fillId="0" borderId="5" xfId="0" applyFont="1" applyBorder="1" applyAlignment="1">
      <alignment shrinkToFit="1"/>
    </xf>
    <xf numFmtId="0" fontId="4" fillId="0" borderId="5" xfId="0" applyFont="1" applyBorder="1" applyAlignment="1">
      <alignment horizontal="center" vertical="center" wrapText="1"/>
    </xf>
    <xf numFmtId="0" fontId="143" fillId="0" borderId="5" xfId="0" applyFont="1" applyBorder="1" applyAlignment="1">
      <alignment horizontal="center" vertical="center" wrapText="1"/>
    </xf>
    <xf numFmtId="0" fontId="145" fillId="0" borderId="5" xfId="0" applyFont="1" applyBorder="1" applyAlignment="1">
      <alignment horizontal="center" vertical="center" wrapText="1"/>
    </xf>
    <xf numFmtId="0" fontId="7" fillId="3" borderId="22" xfId="2" applyFont="1" applyFill="1" applyBorder="1" applyAlignment="1">
      <alignment horizontal="center"/>
    </xf>
    <xf numFmtId="0" fontId="7" fillId="3" borderId="91" xfId="2" applyFont="1" applyFill="1" applyBorder="1" applyAlignment="1">
      <alignment horizontal="center"/>
    </xf>
    <xf numFmtId="0" fontId="133" fillId="5" borderId="8" xfId="0" applyFont="1" applyFill="1" applyBorder="1" applyAlignment="1">
      <alignment horizontal="center" vertical="center" textRotation="90"/>
    </xf>
    <xf numFmtId="2" fontId="76" fillId="0" borderId="5" xfId="0" applyNumberFormat="1" applyFont="1" applyBorder="1" applyAlignment="1">
      <alignment shrinkToFit="1"/>
    </xf>
    <xf numFmtId="2" fontId="111" fillId="0" borderId="5" xfId="0" applyNumberFormat="1" applyFont="1" applyBorder="1" applyAlignment="1">
      <alignment shrinkToFit="1"/>
    </xf>
    <xf numFmtId="2" fontId="56" fillId="2" borderId="15" xfId="0" applyNumberFormat="1" applyFont="1" applyFill="1" applyBorder="1" applyAlignment="1">
      <alignment horizontal="center" vertical="center" wrapText="1"/>
    </xf>
    <xf numFmtId="0" fontId="50" fillId="2" borderId="3" xfId="2" applyFont="1" applyFill="1" applyBorder="1" applyAlignment="1">
      <alignment horizontal="center" vertical="center"/>
    </xf>
    <xf numFmtId="16" fontId="22" fillId="0" borderId="5" xfId="2" applyNumberFormat="1" applyFont="1" applyBorder="1" applyAlignment="1" applyProtection="1">
      <alignment shrinkToFit="1"/>
      <protection locked="0"/>
    </xf>
    <xf numFmtId="0" fontId="22" fillId="0" borderId="5" xfId="0" applyFont="1" applyBorder="1" applyAlignment="1">
      <alignment horizontal="center" vertical="center" wrapText="1"/>
    </xf>
    <xf numFmtId="0" fontId="99" fillId="0" borderId="0" xfId="0" applyFont="1"/>
    <xf numFmtId="0" fontId="151" fillId="0" borderId="0" xfId="0" applyFont="1" applyAlignment="1">
      <alignment horizontal="center" vertical="center"/>
    </xf>
    <xf numFmtId="0" fontId="3" fillId="0" borderId="0" xfId="0" applyFont="1" applyAlignment="1" applyProtection="1">
      <alignment horizontal="center" vertical="top"/>
      <protection locked="0"/>
    </xf>
    <xf numFmtId="0" fontId="76" fillId="0" borderId="0" xfId="0" applyFont="1" applyAlignment="1">
      <alignment horizontal="center"/>
    </xf>
    <xf numFmtId="0" fontId="83" fillId="0" borderId="0" xfId="0" applyFont="1" applyAlignment="1">
      <alignment horizontal="justify"/>
    </xf>
    <xf numFmtId="2" fontId="5" fillId="6" borderId="5" xfId="2" applyNumberFormat="1" applyFont="1" applyFill="1" applyBorder="1" applyAlignment="1" applyProtection="1">
      <alignment horizontal="center"/>
      <protection locked="0"/>
    </xf>
    <xf numFmtId="2" fontId="5" fillId="6" borderId="16" xfId="2" applyNumberFormat="1" applyFont="1" applyFill="1" applyBorder="1" applyAlignment="1" applyProtection="1">
      <alignment horizontal="center"/>
      <protection locked="0"/>
    </xf>
    <xf numFmtId="2" fontId="5" fillId="6" borderId="16" xfId="2" applyNumberFormat="1" applyFont="1" applyFill="1" applyBorder="1" applyProtection="1">
      <protection locked="0"/>
    </xf>
    <xf numFmtId="2" fontId="5" fillId="6" borderId="5" xfId="2" applyNumberFormat="1" applyFont="1" applyFill="1" applyBorder="1" applyProtection="1">
      <protection locked="0"/>
    </xf>
    <xf numFmtId="2" fontId="5" fillId="6" borderId="5" xfId="0" applyNumberFormat="1" applyFont="1" applyFill="1" applyBorder="1"/>
    <xf numFmtId="2" fontId="5" fillId="6" borderId="14" xfId="0" applyNumberFormat="1" applyFont="1" applyFill="1" applyBorder="1"/>
    <xf numFmtId="2" fontId="5" fillId="6" borderId="15" xfId="0" applyNumberFormat="1" applyFont="1" applyFill="1" applyBorder="1" applyAlignment="1">
      <alignment horizontal="center"/>
    </xf>
    <xf numFmtId="2" fontId="5" fillId="6" borderId="16" xfId="0" applyNumberFormat="1" applyFont="1" applyFill="1" applyBorder="1" applyAlignment="1">
      <alignment horizontal="center"/>
    </xf>
    <xf numFmtId="0" fontId="50" fillId="2" borderId="5" xfId="2" applyFont="1" applyFill="1" applyBorder="1" applyAlignment="1" applyProtection="1">
      <alignment horizontal="center"/>
      <protection locked="0"/>
    </xf>
    <xf numFmtId="0" fontId="50" fillId="2" borderId="5" xfId="0" applyFont="1" applyFill="1" applyBorder="1"/>
    <xf numFmtId="0" fontId="55" fillId="2" borderId="15" xfId="0" applyFont="1" applyFill="1" applyBorder="1"/>
    <xf numFmtId="0" fontId="55" fillId="2" borderId="16" xfId="0" applyFont="1" applyFill="1" applyBorder="1"/>
    <xf numFmtId="2" fontId="45" fillId="0" borderId="5" xfId="0" applyNumberFormat="1" applyFont="1" applyBorder="1" applyAlignment="1">
      <alignment vertical="center"/>
    </xf>
    <xf numFmtId="2" fontId="63" fillId="0" borderId="5" xfId="0" applyNumberFormat="1" applyFont="1" applyBorder="1" applyAlignment="1">
      <alignment horizontal="center" vertical="center"/>
    </xf>
    <xf numFmtId="0" fontId="72" fillId="6" borderId="3" xfId="0" applyFont="1" applyFill="1" applyBorder="1" applyAlignment="1" applyProtection="1">
      <alignment vertical="center"/>
      <protection locked="0"/>
    </xf>
    <xf numFmtId="0" fontId="5" fillId="7" borderId="99" xfId="0" applyFont="1" applyFill="1" applyBorder="1" applyAlignment="1">
      <alignment vertical="center" shrinkToFit="1"/>
    </xf>
    <xf numFmtId="0" fontId="5" fillId="7" borderId="100" xfId="0" applyFont="1" applyFill="1" applyBorder="1" applyAlignment="1">
      <alignment vertical="center" shrinkToFit="1"/>
    </xf>
    <xf numFmtId="0" fontId="6" fillId="0" borderId="27" xfId="0" applyFont="1" applyBorder="1" applyAlignment="1" applyProtection="1">
      <alignment vertical="center"/>
      <protection locked="0"/>
    </xf>
    <xf numFmtId="0" fontId="142" fillId="0" borderId="42" xfId="0" applyFont="1" applyBorder="1" applyAlignment="1">
      <alignment horizontal="center" vertical="center" wrapText="1"/>
    </xf>
    <xf numFmtId="0" fontId="0" fillId="0" borderId="0" xfId="0" applyAlignment="1">
      <alignment horizontal="center"/>
    </xf>
    <xf numFmtId="0" fontId="70" fillId="0" borderId="23" xfId="0" applyFont="1" applyBorder="1" applyAlignment="1">
      <alignment wrapText="1"/>
    </xf>
    <xf numFmtId="0" fontId="70" fillId="0" borderId="24" xfId="0" applyFont="1" applyBorder="1" applyAlignment="1">
      <alignment horizontal="center" vertical="center" wrapText="1"/>
    </xf>
    <xf numFmtId="0" fontId="50" fillId="0" borderId="25" xfId="2" applyFont="1" applyBorder="1" applyAlignment="1">
      <alignment horizontal="center" vertical="center" wrapText="1"/>
    </xf>
    <xf numFmtId="0" fontId="50" fillId="0" borderId="25" xfId="2" applyFont="1" applyBorder="1" applyAlignment="1">
      <alignment horizontal="center" vertical="center"/>
    </xf>
    <xf numFmtId="0" fontId="45" fillId="2" borderId="0" xfId="2" applyFont="1" applyFill="1"/>
    <xf numFmtId="0" fontId="87" fillId="2" borderId="124" xfId="0" applyFont="1" applyFill="1" applyBorder="1" applyAlignment="1">
      <alignment horizontal="center"/>
    </xf>
    <xf numFmtId="0" fontId="87" fillId="0" borderId="126" xfId="0" applyFont="1" applyBorder="1" applyAlignment="1">
      <alignment horizontal="center"/>
    </xf>
    <xf numFmtId="0" fontId="32" fillId="0" borderId="5" xfId="0" applyFont="1" applyBorder="1" applyAlignment="1">
      <alignment horizontal="center" vertical="center" wrapText="1"/>
    </xf>
    <xf numFmtId="0" fontId="44" fillId="0" borderId="20" xfId="0" applyFont="1" applyBorder="1" applyAlignment="1">
      <alignment horizontal="center" vertical="center" wrapText="1"/>
    </xf>
    <xf numFmtId="0" fontId="165" fillId="0" borderId="20" xfId="0" applyFont="1" applyBorder="1" applyAlignment="1">
      <alignment horizontal="center" vertical="center" wrapText="1"/>
    </xf>
    <xf numFmtId="0" fontId="44" fillId="2" borderId="20" xfId="2" applyFont="1" applyFill="1" applyBorder="1" applyAlignment="1">
      <alignment horizontal="left" vertical="center" wrapText="1"/>
    </xf>
    <xf numFmtId="2" fontId="45" fillId="10" borderId="100" xfId="2" applyNumberFormat="1" applyFont="1" applyFill="1" applyBorder="1" applyProtection="1">
      <protection locked="0"/>
    </xf>
    <xf numFmtId="0" fontId="169" fillId="0" borderId="0" xfId="2" applyFont="1"/>
    <xf numFmtId="0" fontId="170" fillId="0" borderId="0" xfId="2" applyFont="1"/>
    <xf numFmtId="0" fontId="4" fillId="0" borderId="20" xfId="0" applyFont="1" applyBorder="1" applyAlignment="1">
      <alignment horizontal="center" vertical="center" wrapText="1"/>
    </xf>
    <xf numFmtId="0" fontId="10" fillId="0" borderId="20" xfId="0" applyFont="1" applyBorder="1" applyAlignment="1">
      <alignment horizontal="center" vertical="center" wrapText="1"/>
    </xf>
    <xf numFmtId="0" fontId="11" fillId="0" borderId="20" xfId="0" applyFont="1" applyBorder="1" applyAlignment="1">
      <alignment horizontal="center" vertical="center" wrapText="1"/>
    </xf>
    <xf numFmtId="0" fontId="145" fillId="0" borderId="20" xfId="0" applyFont="1" applyBorder="1" applyAlignment="1">
      <alignment horizontal="center" vertical="center" wrapText="1"/>
    </xf>
    <xf numFmtId="0" fontId="144" fillId="0" borderId="20" xfId="0" applyFont="1" applyBorder="1" applyAlignment="1">
      <alignment horizontal="center" vertical="center" wrapText="1"/>
    </xf>
    <xf numFmtId="0" fontId="143" fillId="0" borderId="20" xfId="0" applyFont="1" applyBorder="1" applyAlignment="1">
      <alignment horizontal="center" vertical="center" wrapText="1"/>
    </xf>
    <xf numFmtId="0" fontId="60" fillId="0" borderId="20" xfId="0" applyFont="1" applyBorder="1" applyAlignment="1">
      <alignment horizontal="center" vertical="center" wrapText="1"/>
    </xf>
    <xf numFmtId="0" fontId="82" fillId="0" borderId="30" xfId="0" applyFont="1" applyBorder="1" applyAlignment="1">
      <alignment horizontal="justify"/>
    </xf>
    <xf numFmtId="0" fontId="115" fillId="0" borderId="20" xfId="0" applyFont="1" applyBorder="1" applyAlignment="1">
      <alignment horizontal="center" vertical="center" wrapText="1"/>
    </xf>
    <xf numFmtId="0" fontId="21" fillId="0" borderId="20" xfId="0" applyFont="1" applyBorder="1" applyAlignment="1">
      <alignment horizontal="center" vertical="center" wrapText="1"/>
    </xf>
    <xf numFmtId="0" fontId="48" fillId="0" borderId="20" xfId="0" applyFont="1" applyBorder="1" applyAlignment="1">
      <alignment horizontal="center" vertical="center" wrapText="1"/>
    </xf>
    <xf numFmtId="0" fontId="127" fillId="0" borderId="26" xfId="0" applyFont="1" applyBorder="1" applyAlignment="1">
      <alignment horizontal="justify"/>
    </xf>
    <xf numFmtId="0" fontId="39" fillId="0" borderId="0" xfId="0" applyFont="1"/>
    <xf numFmtId="0" fontId="4" fillId="0" borderId="32" xfId="0" applyFont="1" applyBorder="1" applyAlignment="1">
      <alignment horizontal="center" vertical="center" textRotation="255"/>
    </xf>
    <xf numFmtId="0" fontId="4" fillId="0" borderId="20" xfId="0" applyFont="1" applyBorder="1" applyAlignment="1">
      <alignment horizontal="center" vertical="center" textRotation="255"/>
    </xf>
    <xf numFmtId="0" fontId="4" fillId="0" borderId="11" xfId="0" applyFont="1" applyBorder="1" applyAlignment="1">
      <alignment horizontal="center" vertical="center" textRotation="255"/>
    </xf>
    <xf numFmtId="0" fontId="50" fillId="3" borderId="42" xfId="0" applyFont="1" applyFill="1" applyBorder="1" applyAlignment="1">
      <alignment horizontal="center" vertical="center" wrapText="1"/>
    </xf>
    <xf numFmtId="0" fontId="3" fillId="0" borderId="11" xfId="0" applyFont="1" applyBorder="1" applyAlignment="1">
      <alignment horizontal="center" vertical="center" wrapText="1"/>
    </xf>
    <xf numFmtId="0" fontId="3" fillId="0" borderId="20" xfId="0" applyFont="1" applyBorder="1" applyAlignment="1">
      <alignment horizontal="center" vertical="center" wrapText="1"/>
    </xf>
    <xf numFmtId="0" fontId="137" fillId="0" borderId="5" xfId="0" applyFont="1" applyBorder="1" applyAlignment="1">
      <alignment horizontal="center" vertical="center" wrapText="1"/>
    </xf>
    <xf numFmtId="0" fontId="3" fillId="2" borderId="0" xfId="0" applyFont="1" applyFill="1" applyAlignment="1">
      <alignment vertical="center"/>
    </xf>
    <xf numFmtId="14" fontId="7" fillId="2" borderId="0" xfId="0" applyNumberFormat="1" applyFont="1" applyFill="1" applyAlignment="1" applyProtection="1">
      <alignment vertical="center"/>
      <protection locked="0"/>
    </xf>
    <xf numFmtId="0" fontId="66" fillId="2" borderId="39" xfId="0" applyFont="1" applyFill="1" applyBorder="1" applyAlignment="1">
      <alignment horizontal="center" vertical="center" wrapText="1"/>
    </xf>
    <xf numFmtId="0" fontId="66" fillId="2" borderId="40" xfId="0" applyFont="1" applyFill="1" applyBorder="1" applyAlignment="1">
      <alignment horizontal="center" vertical="center" wrapText="1"/>
    </xf>
    <xf numFmtId="0" fontId="172" fillId="0" borderId="2" xfId="0" applyFont="1" applyBorder="1" applyAlignment="1">
      <alignment horizontal="center" vertical="center"/>
    </xf>
    <xf numFmtId="2" fontId="50" fillId="2" borderId="100" xfId="2" applyNumberFormat="1" applyFont="1" applyFill="1" applyBorder="1" applyAlignment="1">
      <alignment horizontal="center" vertical="center"/>
    </xf>
    <xf numFmtId="2" fontId="87" fillId="2" borderId="5" xfId="0" applyNumberFormat="1" applyFont="1" applyFill="1" applyBorder="1" applyAlignment="1">
      <alignment horizontal="center" vertical="center"/>
    </xf>
    <xf numFmtId="0" fontId="32" fillId="0" borderId="14" xfId="0" applyFont="1" applyBorder="1" applyAlignment="1">
      <alignment horizontal="center" vertical="center"/>
    </xf>
    <xf numFmtId="1" fontId="61" fillId="3" borderId="4" xfId="0" applyNumberFormat="1" applyFont="1" applyFill="1" applyBorder="1" applyAlignment="1">
      <alignment horizontal="center" vertical="center"/>
    </xf>
    <xf numFmtId="0" fontId="41" fillId="0" borderId="27" xfId="0" applyFont="1" applyBorder="1" applyAlignment="1">
      <alignment horizontal="center" vertical="center"/>
    </xf>
    <xf numFmtId="0" fontId="70" fillId="0" borderId="0" xfId="0" applyFont="1" applyAlignment="1">
      <alignment vertical="center" wrapText="1"/>
    </xf>
    <xf numFmtId="0" fontId="70" fillId="0" borderId="10" xfId="0" applyFont="1" applyBorder="1" applyAlignment="1">
      <alignment vertical="center" wrapText="1"/>
    </xf>
    <xf numFmtId="0" fontId="40" fillId="0" borderId="15" xfId="0" applyFont="1" applyBorder="1" applyAlignment="1">
      <alignment vertical="center"/>
    </xf>
    <xf numFmtId="0" fontId="40" fillId="0" borderId="0" xfId="0" applyFont="1" applyAlignment="1">
      <alignment textRotation="180"/>
    </xf>
    <xf numFmtId="0" fontId="41" fillId="0" borderId="88" xfId="0" applyFont="1" applyBorder="1" applyAlignment="1">
      <alignment horizontal="center" vertical="center"/>
    </xf>
    <xf numFmtId="0" fontId="41" fillId="0" borderId="54" xfId="0" applyFont="1" applyBorder="1" applyAlignment="1">
      <alignment horizontal="center" vertical="center"/>
    </xf>
    <xf numFmtId="0" fontId="41" fillId="0" borderId="13" xfId="0" applyFont="1" applyBorder="1" applyAlignment="1">
      <alignment horizontal="center" vertical="center"/>
    </xf>
    <xf numFmtId="0" fontId="40" fillId="0" borderId="0" xfId="0" applyFont="1" applyAlignment="1">
      <alignment horizontal="center" vertical="center"/>
    </xf>
    <xf numFmtId="0" fontId="21" fillId="0" borderId="57" xfId="0" applyFont="1" applyBorder="1" applyAlignment="1">
      <alignment horizontal="center" vertical="center"/>
    </xf>
    <xf numFmtId="0" fontId="21" fillId="0" borderId="15" xfId="0" applyFont="1" applyBorder="1" applyAlignment="1">
      <alignment horizontal="center" vertical="center"/>
    </xf>
    <xf numFmtId="0" fontId="44" fillId="0" borderId="15" xfId="0" applyFont="1" applyBorder="1" applyAlignment="1">
      <alignment horizontal="center" vertical="center" shrinkToFit="1"/>
    </xf>
    <xf numFmtId="0" fontId="115" fillId="0" borderId="0" xfId="0" applyFont="1" applyAlignment="1">
      <alignment vertical="center" wrapText="1"/>
    </xf>
    <xf numFmtId="0" fontId="115" fillId="0" borderId="10" xfId="0" applyFont="1" applyBorder="1" applyAlignment="1">
      <alignment vertical="center" wrapText="1"/>
    </xf>
    <xf numFmtId="0" fontId="115" fillId="0" borderId="0" xfId="0" applyFont="1" applyAlignment="1">
      <alignment horizontal="center" vertical="center"/>
    </xf>
    <xf numFmtId="0" fontId="56" fillId="0" borderId="3" xfId="0" applyFont="1" applyBorder="1" applyAlignment="1">
      <alignment horizontal="center" vertical="center"/>
    </xf>
    <xf numFmtId="0" fontId="41" fillId="2" borderId="2" xfId="0" applyFont="1" applyFill="1" applyBorder="1" applyAlignment="1">
      <alignment horizontal="center" vertical="center"/>
    </xf>
    <xf numFmtId="0" fontId="40" fillId="0" borderId="0" xfId="0" applyFont="1" applyAlignment="1">
      <alignment horizontal="left" vertical="center"/>
    </xf>
    <xf numFmtId="0" fontId="174" fillId="0" borderId="18" xfId="0" applyFont="1" applyBorder="1" applyAlignment="1">
      <alignment horizontal="center" vertical="center" wrapText="1"/>
    </xf>
    <xf numFmtId="0" fontId="22" fillId="0" borderId="35" xfId="0" applyFont="1" applyBorder="1" applyAlignment="1">
      <alignment horizontal="center" vertical="center" wrapText="1"/>
    </xf>
    <xf numFmtId="0" fontId="73" fillId="0" borderId="18" xfId="0" applyFont="1" applyBorder="1" applyAlignment="1">
      <alignment horizontal="center" vertical="center" wrapText="1"/>
    </xf>
    <xf numFmtId="0" fontId="70" fillId="0" borderId="9" xfId="0" applyFont="1" applyBorder="1"/>
    <xf numFmtId="0" fontId="111" fillId="0" borderId="4" xfId="0" applyFont="1" applyBorder="1" applyAlignment="1">
      <alignment horizontal="center"/>
    </xf>
    <xf numFmtId="0" fontId="41" fillId="0" borderId="51" xfId="0" applyFont="1" applyBorder="1" applyAlignment="1">
      <alignment horizontal="center" vertical="center"/>
    </xf>
    <xf numFmtId="0" fontId="76" fillId="0" borderId="4" xfId="0" applyFont="1" applyBorder="1" applyAlignment="1">
      <alignment horizontal="center"/>
    </xf>
    <xf numFmtId="0" fontId="108" fillId="0" borderId="45" xfId="0" applyFont="1" applyBorder="1" applyAlignment="1">
      <alignment vertical="center"/>
    </xf>
    <xf numFmtId="0" fontId="50" fillId="5" borderId="99" xfId="0" applyFont="1" applyFill="1" applyBorder="1" applyAlignment="1" applyProtection="1">
      <alignment horizontal="center" vertical="center"/>
      <protection locked="0"/>
    </xf>
    <xf numFmtId="0" fontId="50" fillId="5" borderId="100" xfId="0" applyFont="1" applyFill="1" applyBorder="1" applyAlignment="1" applyProtection="1">
      <alignment horizontal="center" vertical="center"/>
      <protection locked="0"/>
    </xf>
    <xf numFmtId="0" fontId="78" fillId="0" borderId="0" xfId="0" applyFont="1" applyAlignment="1">
      <alignment vertical="center"/>
    </xf>
    <xf numFmtId="0" fontId="82" fillId="0" borderId="9" xfId="0" applyFont="1" applyBorder="1" applyAlignment="1">
      <alignment vertical="center" wrapText="1"/>
    </xf>
    <xf numFmtId="0" fontId="82" fillId="0" borderId="0" xfId="0" applyFont="1" applyAlignment="1">
      <alignment vertical="center" wrapText="1"/>
    </xf>
    <xf numFmtId="0" fontId="82" fillId="0" borderId="10" xfId="0" applyFont="1" applyBorder="1" applyAlignment="1">
      <alignment vertical="center" wrapText="1"/>
    </xf>
    <xf numFmtId="0" fontId="80" fillId="6" borderId="20" xfId="0" applyFont="1" applyFill="1" applyBorder="1" applyAlignment="1" applyProtection="1">
      <alignment horizontal="center" vertical="center"/>
      <protection locked="0"/>
    </xf>
    <xf numFmtId="0" fontId="70" fillId="0" borderId="10" xfId="0" applyFont="1" applyBorder="1"/>
    <xf numFmtId="0" fontId="70" fillId="3" borderId="20" xfId="0" applyFont="1" applyFill="1" applyBorder="1" applyAlignment="1">
      <alignment vertical="center"/>
    </xf>
    <xf numFmtId="0" fontId="81" fillId="0" borderId="14" xfId="0" applyFont="1" applyBorder="1" applyAlignment="1">
      <alignment horizontal="center" vertical="center" wrapText="1"/>
    </xf>
    <xf numFmtId="0" fontId="81" fillId="0" borderId="6" xfId="0" applyFont="1" applyBorder="1" applyAlignment="1">
      <alignment horizontal="center" vertical="center" wrapText="1"/>
    </xf>
    <xf numFmtId="0" fontId="70" fillId="0" borderId="0" xfId="0" applyFont="1" applyAlignment="1">
      <alignment horizontal="left" vertical="center"/>
    </xf>
    <xf numFmtId="0" fontId="10" fillId="0" borderId="16" xfId="0" applyFont="1" applyBorder="1" applyAlignment="1">
      <alignment horizontal="center" vertical="center"/>
    </xf>
    <xf numFmtId="0" fontId="12" fillId="0" borderId="6" xfId="0" applyFont="1" applyBorder="1" applyAlignment="1" applyProtection="1">
      <alignment vertical="top"/>
      <protection locked="0"/>
    </xf>
    <xf numFmtId="0" fontId="12" fillId="0" borderId="9" xfId="0" applyFont="1" applyBorder="1" applyAlignment="1" applyProtection="1">
      <alignment vertical="top"/>
      <protection locked="0"/>
    </xf>
    <xf numFmtId="0" fontId="12" fillId="0" borderId="0" xfId="0" applyFont="1" applyAlignment="1" applyProtection="1">
      <alignment vertical="top"/>
      <protection locked="0"/>
    </xf>
    <xf numFmtId="0" fontId="86" fillId="0" borderId="0" xfId="0" applyFont="1" applyAlignment="1">
      <alignment vertical="center" wrapText="1"/>
    </xf>
    <xf numFmtId="0" fontId="4" fillId="0" borderId="14" xfId="0" applyFont="1" applyBorder="1" applyAlignment="1">
      <alignment horizontal="center" vertical="center" textRotation="255" wrapText="1"/>
    </xf>
    <xf numFmtId="0" fontId="4" fillId="0" borderId="11" xfId="0" applyFont="1" applyBorder="1" applyAlignment="1">
      <alignment horizontal="center" vertical="center" textRotation="255" wrapText="1"/>
    </xf>
    <xf numFmtId="0" fontId="37" fillId="5" borderId="50" xfId="0" applyFont="1" applyFill="1" applyBorder="1" applyAlignment="1" applyProtection="1">
      <alignment horizontal="center" vertical="center"/>
      <protection locked="0"/>
    </xf>
    <xf numFmtId="0" fontId="66" fillId="2" borderId="89" xfId="0" applyFont="1" applyFill="1" applyBorder="1" applyAlignment="1">
      <alignment horizontal="center" vertical="center" wrapText="1"/>
    </xf>
    <xf numFmtId="0" fontId="26" fillId="2" borderId="20" xfId="0" applyFont="1" applyFill="1" applyBorder="1" applyAlignment="1">
      <alignment horizontal="center" vertical="center" wrapText="1"/>
    </xf>
    <xf numFmtId="0" fontId="26" fillId="2" borderId="11" xfId="0" applyFont="1" applyFill="1" applyBorder="1" applyAlignment="1">
      <alignment horizontal="center" vertical="center" wrapText="1"/>
    </xf>
    <xf numFmtId="0" fontId="50" fillId="5" borderId="90" xfId="0" applyFont="1" applyFill="1" applyBorder="1" applyAlignment="1" applyProtection="1">
      <alignment horizontal="center" vertical="center"/>
      <protection locked="0"/>
    </xf>
    <xf numFmtId="0" fontId="174" fillId="0" borderId="19" xfId="0" applyFont="1" applyBorder="1" applyAlignment="1">
      <alignment horizontal="center" vertical="center" wrapText="1"/>
    </xf>
    <xf numFmtId="0" fontId="36" fillId="0" borderId="14" xfId="0" applyFont="1" applyBorder="1" applyAlignment="1">
      <alignment horizontal="center" vertical="center" wrapText="1"/>
    </xf>
    <xf numFmtId="0" fontId="56" fillId="0" borderId="51" xfId="0" applyFont="1" applyBorder="1" applyAlignment="1">
      <alignment horizontal="center" vertical="center"/>
    </xf>
    <xf numFmtId="0" fontId="41" fillId="2" borderId="26" xfId="0" applyFont="1" applyFill="1" applyBorder="1" applyAlignment="1">
      <alignment horizontal="center" vertical="center"/>
    </xf>
    <xf numFmtId="0" fontId="41" fillId="0" borderId="6" xfId="0" applyFont="1" applyBorder="1" applyAlignment="1">
      <alignment horizontal="center" vertical="center"/>
    </xf>
    <xf numFmtId="0" fontId="4" fillId="0" borderId="0" xfId="0" applyFont="1" applyAlignment="1">
      <alignment horizontal="center" vertical="center"/>
    </xf>
    <xf numFmtId="0" fontId="76" fillId="0" borderId="36" xfId="0" applyFont="1" applyBorder="1" applyAlignment="1">
      <alignment horizontal="center"/>
    </xf>
    <xf numFmtId="0" fontId="70" fillId="0" borderId="25" xfId="0" applyFont="1" applyBorder="1" applyAlignment="1">
      <alignment horizontal="center" vertical="center"/>
    </xf>
    <xf numFmtId="0" fontId="45" fillId="0" borderId="29" xfId="0" applyFont="1" applyBorder="1" applyAlignment="1">
      <alignment horizontal="center" vertical="center"/>
    </xf>
    <xf numFmtId="0" fontId="87" fillId="0" borderId="29" xfId="0" applyFont="1" applyBorder="1" applyAlignment="1">
      <alignment horizontal="center" vertical="center"/>
    </xf>
    <xf numFmtId="0" fontId="172" fillId="0" borderId="39" xfId="0" applyFont="1" applyBorder="1" applyAlignment="1">
      <alignment horizontal="center" vertical="center"/>
    </xf>
    <xf numFmtId="0" fontId="172" fillId="0" borderId="22" xfId="0" applyFont="1" applyBorder="1" applyAlignment="1">
      <alignment horizontal="center" vertical="center"/>
    </xf>
    <xf numFmtId="0" fontId="70" fillId="0" borderId="18" xfId="0" applyFont="1" applyBorder="1" applyAlignment="1">
      <alignment horizontal="center" vertical="center"/>
    </xf>
    <xf numFmtId="0" fontId="70" fillId="0" borderId="31" xfId="0" applyFont="1" applyBorder="1" applyAlignment="1">
      <alignment horizontal="center" vertical="center"/>
    </xf>
    <xf numFmtId="0" fontId="86" fillId="5" borderId="100" xfId="0" applyFont="1" applyFill="1" applyBorder="1" applyAlignment="1" applyProtection="1">
      <alignment vertical="center"/>
      <protection locked="0"/>
    </xf>
    <xf numFmtId="0" fontId="70" fillId="5" borderId="100" xfId="0" applyFont="1" applyFill="1" applyBorder="1" applyAlignment="1" applyProtection="1">
      <alignment horizontal="center" vertical="center"/>
      <protection locked="0"/>
    </xf>
    <xf numFmtId="0" fontId="70" fillId="5" borderId="101" xfId="0" applyFont="1" applyFill="1" applyBorder="1" applyAlignment="1" applyProtection="1">
      <alignment horizontal="center" vertical="center"/>
      <protection locked="0"/>
    </xf>
    <xf numFmtId="0" fontId="81" fillId="0" borderId="15" xfId="0" applyFont="1" applyBorder="1" applyAlignment="1">
      <alignment horizontal="center" vertical="center" wrapText="1"/>
    </xf>
    <xf numFmtId="0" fontId="81" fillId="0" borderId="7" xfId="0" applyFont="1" applyBorder="1" applyAlignment="1">
      <alignment horizontal="center" vertical="center" wrapText="1"/>
    </xf>
    <xf numFmtId="0" fontId="41" fillId="0" borderId="27" xfId="0" applyFont="1" applyBorder="1" applyAlignment="1">
      <alignment horizontal="center" vertical="center" wrapText="1"/>
    </xf>
    <xf numFmtId="0" fontId="81" fillId="0" borderId="27" xfId="0" applyFont="1" applyBorder="1" applyAlignment="1">
      <alignment horizontal="center" vertical="center" wrapText="1"/>
    </xf>
    <xf numFmtId="0" fontId="81" fillId="0" borderId="1" xfId="0" applyFont="1" applyBorder="1" applyAlignment="1">
      <alignment horizontal="center" vertical="center" wrapText="1"/>
    </xf>
    <xf numFmtId="0" fontId="32" fillId="0" borderId="124" xfId="0" applyFont="1" applyBorder="1" applyAlignment="1">
      <alignment horizontal="center" vertical="center"/>
    </xf>
    <xf numFmtId="0" fontId="32" fillId="0" borderId="126" xfId="0" applyFont="1" applyBorder="1" applyAlignment="1">
      <alignment horizontal="center" vertical="center"/>
    </xf>
    <xf numFmtId="0" fontId="70" fillId="3" borderId="29" xfId="0" applyFont="1" applyFill="1" applyBorder="1" applyAlignment="1">
      <alignment vertical="center" wrapText="1"/>
    </xf>
    <xf numFmtId="0" fontId="29" fillId="0" borderId="23" xfId="0" applyFont="1" applyBorder="1" applyAlignment="1">
      <alignment vertical="center" wrapText="1"/>
    </xf>
    <xf numFmtId="0" fontId="29" fillId="0" borderId="48" xfId="0" applyFont="1" applyBorder="1" applyAlignment="1">
      <alignment vertical="center" wrapText="1"/>
    </xf>
    <xf numFmtId="0" fontId="37" fillId="0" borderId="18" xfId="0" applyFont="1" applyBorder="1" applyAlignment="1">
      <alignment vertical="center" wrapText="1"/>
    </xf>
    <xf numFmtId="0" fontId="78" fillId="0" borderId="100" xfId="0" applyFont="1" applyBorder="1" applyAlignment="1">
      <alignment horizontal="center" vertical="center" wrapText="1"/>
    </xf>
    <xf numFmtId="0" fontId="178" fillId="0" borderId="29" xfId="0" applyFont="1" applyBorder="1" applyAlignment="1">
      <alignment horizontal="center" vertical="center"/>
    </xf>
    <xf numFmtId="0" fontId="87" fillId="2" borderId="5"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41" fillId="0" borderId="3" xfId="0" applyFont="1" applyBorder="1" applyAlignment="1">
      <alignment horizontal="center" vertical="center"/>
    </xf>
    <xf numFmtId="0" fontId="44" fillId="0" borderId="14" xfId="0" applyFont="1" applyBorder="1" applyAlignment="1">
      <alignment horizontal="center" vertical="center"/>
    </xf>
    <xf numFmtId="0" fontId="41" fillId="2" borderId="42" xfId="0" applyFont="1" applyFill="1" applyBorder="1" applyAlignment="1">
      <alignment horizontal="center" vertical="center"/>
    </xf>
    <xf numFmtId="0" fontId="45" fillId="0" borderId="26" xfId="0" applyFont="1" applyBorder="1" applyAlignment="1">
      <alignment horizontal="center" vertical="center" wrapText="1"/>
    </xf>
    <xf numFmtId="0" fontId="110" fillId="0" borderId="4" xfId="0" applyFont="1" applyBorder="1" applyAlignment="1">
      <alignment horizontal="center"/>
    </xf>
    <xf numFmtId="0" fontId="70" fillId="0" borderId="5" xfId="0" applyFont="1" applyBorder="1" applyAlignment="1">
      <alignment vertical="center" wrapText="1"/>
    </xf>
    <xf numFmtId="0" fontId="83" fillId="0" borderId="0" xfId="0" applyFont="1" applyAlignment="1">
      <alignment vertical="center" wrapText="1"/>
    </xf>
    <xf numFmtId="0" fontId="83" fillId="0" borderId="54" xfId="0" applyFont="1" applyBorder="1" applyAlignment="1">
      <alignment horizontal="left" vertical="center"/>
    </xf>
    <xf numFmtId="0" fontId="83" fillId="0" borderId="0" xfId="0" applyFont="1" applyAlignment="1">
      <alignment horizontal="left" vertical="center"/>
    </xf>
    <xf numFmtId="0" fontId="83" fillId="0" borderId="0" xfId="0" applyFont="1" applyAlignment="1">
      <alignment horizontal="center" vertical="center"/>
    </xf>
    <xf numFmtId="0" fontId="41" fillId="0" borderId="54" xfId="0" applyFont="1" applyBorder="1" applyAlignment="1">
      <alignment horizontal="left" vertical="center"/>
    </xf>
    <xf numFmtId="0" fontId="41" fillId="0" borderId="0" xfId="0" applyFont="1" applyAlignment="1">
      <alignment horizontal="left" vertical="center"/>
    </xf>
    <xf numFmtId="0" fontId="41" fillId="0" borderId="0" xfId="0" applyFont="1" applyAlignment="1">
      <alignment horizontal="center" vertical="center"/>
    </xf>
    <xf numFmtId="0" fontId="40" fillId="0" borderId="25" xfId="0" applyFont="1" applyBorder="1" applyAlignment="1">
      <alignment horizontal="center" vertical="center"/>
    </xf>
    <xf numFmtId="0" fontId="83" fillId="0" borderId="46" xfId="0" applyFont="1" applyBorder="1" applyAlignment="1">
      <alignment horizontal="left" vertical="center"/>
    </xf>
    <xf numFmtId="0" fontId="83" fillId="0" borderId="48" xfId="0" applyFont="1" applyBorder="1" applyAlignment="1">
      <alignment horizontal="left" vertical="center"/>
    </xf>
    <xf numFmtId="0" fontId="83" fillId="0" borderId="48" xfId="0" applyFont="1" applyBorder="1" applyAlignment="1">
      <alignment horizontal="center" vertical="center"/>
    </xf>
    <xf numFmtId="0" fontId="70" fillId="0" borderId="49" xfId="0" applyFont="1" applyBorder="1" applyAlignment="1">
      <alignment horizontal="center" vertical="center"/>
    </xf>
    <xf numFmtId="0" fontId="5" fillId="0" borderId="0" xfId="0" applyFont="1" applyAlignment="1">
      <alignment horizontal="left" vertical="center"/>
    </xf>
    <xf numFmtId="3" fontId="136" fillId="2" borderId="5" xfId="0" applyNumberFormat="1" applyFont="1" applyFill="1" applyBorder="1" applyAlignment="1">
      <alignment horizontal="center" vertical="center"/>
    </xf>
    <xf numFmtId="0" fontId="84" fillId="2" borderId="5" xfId="0" applyFont="1" applyFill="1" applyBorder="1" applyAlignment="1">
      <alignment horizontal="center" vertical="center" wrapText="1"/>
    </xf>
    <xf numFmtId="0" fontId="128" fillId="0" borderId="54" xfId="0" applyFont="1" applyBorder="1" applyAlignment="1">
      <alignment vertical="center" wrapText="1"/>
    </xf>
    <xf numFmtId="0" fontId="128" fillId="0" borderId="0" xfId="0" applyFont="1" applyAlignment="1">
      <alignment vertical="center" wrapText="1"/>
    </xf>
    <xf numFmtId="2" fontId="45" fillId="10" borderId="100" xfId="2" applyNumberFormat="1" applyFont="1" applyFill="1" applyBorder="1" applyAlignment="1" applyProtection="1">
      <alignment horizontal="center" vertical="center"/>
      <protection locked="0"/>
    </xf>
    <xf numFmtId="2" fontId="87" fillId="2" borderId="18" xfId="2" applyNumberFormat="1" applyFont="1" applyFill="1" applyBorder="1" applyAlignment="1">
      <alignment horizontal="center" vertical="center"/>
    </xf>
    <xf numFmtId="2" fontId="45" fillId="3" borderId="36" xfId="2" applyNumberFormat="1" applyFont="1" applyFill="1" applyBorder="1" applyAlignment="1">
      <alignment horizontal="center" vertical="center"/>
    </xf>
    <xf numFmtId="2" fontId="87" fillId="2" borderId="100" xfId="2" applyNumberFormat="1" applyFont="1" applyFill="1" applyBorder="1" applyAlignment="1">
      <alignment horizontal="center" vertical="center"/>
    </xf>
    <xf numFmtId="2" fontId="87" fillId="2" borderId="101" xfId="2" applyNumberFormat="1" applyFont="1" applyFill="1" applyBorder="1" applyAlignment="1">
      <alignment horizontal="center" vertical="center"/>
    </xf>
    <xf numFmtId="2" fontId="87" fillId="3" borderId="100" xfId="2" applyNumberFormat="1" applyFont="1" applyFill="1" applyBorder="1" applyAlignment="1">
      <alignment horizontal="center" vertical="center"/>
    </xf>
    <xf numFmtId="2" fontId="45" fillId="3" borderId="101" xfId="2" applyNumberFormat="1" applyFont="1" applyFill="1" applyBorder="1" applyAlignment="1">
      <alignment horizontal="center" vertical="center"/>
    </xf>
    <xf numFmtId="1" fontId="77" fillId="10" borderId="5" xfId="2" applyNumberFormat="1" applyFont="1" applyFill="1" applyBorder="1" applyAlignment="1" applyProtection="1">
      <alignment horizontal="center"/>
      <protection locked="0"/>
    </xf>
    <xf numFmtId="1" fontId="77" fillId="10" borderId="5" xfId="2" applyNumberFormat="1" applyFont="1" applyFill="1" applyBorder="1" applyProtection="1">
      <protection locked="0"/>
    </xf>
    <xf numFmtId="2" fontId="84" fillId="6" borderId="5" xfId="0" applyNumberFormat="1" applyFont="1" applyFill="1" applyBorder="1" applyAlignment="1" applyProtection="1">
      <alignment horizontal="center"/>
      <protection locked="0"/>
    </xf>
    <xf numFmtId="2" fontId="84" fillId="12" borderId="5" xfId="0" applyNumberFormat="1" applyFont="1" applyFill="1" applyBorder="1" applyProtection="1">
      <protection locked="0"/>
    </xf>
    <xf numFmtId="2" fontId="84" fillId="12" borderId="5" xfId="0" applyNumberFormat="1" applyFont="1" applyFill="1" applyBorder="1" applyAlignment="1" applyProtection="1">
      <alignment horizontal="center"/>
      <protection locked="0"/>
    </xf>
    <xf numFmtId="0" fontId="50" fillId="0" borderId="5" xfId="0" applyFont="1" applyBorder="1" applyAlignment="1">
      <alignment horizontal="center" vertical="center" wrapText="1"/>
    </xf>
    <xf numFmtId="0" fontId="45" fillId="0" borderId="5" xfId="0" applyFont="1" applyBorder="1" applyAlignment="1">
      <alignment horizontal="center" vertical="center" wrapText="1"/>
    </xf>
    <xf numFmtId="0" fontId="45" fillId="0" borderId="5" xfId="2" applyFont="1" applyBorder="1" applyAlignment="1">
      <alignment horizontal="center" vertical="center"/>
    </xf>
    <xf numFmtId="0" fontId="183" fillId="2" borderId="5" xfId="0" applyFont="1" applyFill="1" applyBorder="1" applyAlignment="1">
      <alignment horizontal="center" vertical="center"/>
    </xf>
    <xf numFmtId="0" fontId="183" fillId="2" borderId="5" xfId="2" applyFont="1" applyFill="1" applyBorder="1" applyAlignment="1">
      <alignment horizontal="center" vertical="center"/>
    </xf>
    <xf numFmtId="0" fontId="72" fillId="2" borderId="5" xfId="0" applyFont="1" applyFill="1" applyBorder="1" applyAlignment="1">
      <alignment horizontal="center" vertical="center"/>
    </xf>
    <xf numFmtId="2" fontId="72" fillId="2" borderId="5" xfId="2" applyNumberFormat="1" applyFont="1" applyFill="1" applyBorder="1" applyAlignment="1">
      <alignment horizontal="center" vertical="center"/>
    </xf>
    <xf numFmtId="0" fontId="127" fillId="0" borderId="0" xfId="0" applyFont="1"/>
    <xf numFmtId="0" fontId="75" fillId="0" borderId="14" xfId="0" applyFont="1" applyBorder="1" applyAlignment="1" applyProtection="1">
      <alignment wrapText="1" shrinkToFit="1"/>
      <protection locked="0"/>
    </xf>
    <xf numFmtId="0" fontId="0" fillId="8" borderId="0" xfId="0" applyFill="1" applyAlignment="1" applyProtection="1">
      <alignment horizontal="center"/>
      <protection locked="0"/>
    </xf>
    <xf numFmtId="0" fontId="10" fillId="8" borderId="0" xfId="0" applyFont="1" applyFill="1" applyAlignment="1" applyProtection="1">
      <alignment horizontal="left"/>
      <protection locked="0"/>
    </xf>
    <xf numFmtId="0" fontId="10" fillId="8" borderId="25" xfId="0" applyFont="1" applyFill="1" applyBorder="1" applyAlignment="1" applyProtection="1">
      <alignment horizontal="left"/>
      <protection locked="0"/>
    </xf>
    <xf numFmtId="0" fontId="10" fillId="8" borderId="0" xfId="0" applyFont="1" applyFill="1" applyAlignment="1" applyProtection="1">
      <alignment horizontal="center"/>
      <protection locked="0"/>
    </xf>
    <xf numFmtId="0" fontId="10" fillId="8" borderId="48" xfId="0" applyFont="1" applyFill="1" applyBorder="1" applyAlignment="1" applyProtection="1">
      <alignment horizontal="center"/>
      <protection locked="0"/>
    </xf>
    <xf numFmtId="0" fontId="86" fillId="10" borderId="5" xfId="0" applyFont="1" applyFill="1" applyBorder="1" applyAlignment="1" applyProtection="1">
      <alignment vertical="center" wrapText="1"/>
      <protection locked="0"/>
    </xf>
    <xf numFmtId="0" fontId="5" fillId="2" borderId="5" xfId="0" applyFont="1" applyFill="1" applyBorder="1" applyAlignment="1">
      <alignment vertical="center" shrinkToFit="1"/>
    </xf>
    <xf numFmtId="0" fontId="10" fillId="2" borderId="5" xfId="0" applyFont="1" applyFill="1" applyBorder="1" applyAlignment="1">
      <alignment vertical="center"/>
    </xf>
    <xf numFmtId="0" fontId="84" fillId="10" borderId="35" xfId="0" applyFont="1" applyFill="1" applyBorder="1" applyProtection="1">
      <protection locked="0"/>
    </xf>
    <xf numFmtId="0" fontId="84" fillId="10" borderId="5" xfId="0" applyFont="1" applyFill="1" applyBorder="1" applyProtection="1">
      <protection locked="0"/>
    </xf>
    <xf numFmtId="0" fontId="84" fillId="10" borderId="14" xfId="0" applyFont="1" applyFill="1" applyBorder="1" applyProtection="1">
      <protection locked="0"/>
    </xf>
    <xf numFmtId="0" fontId="84" fillId="10" borderId="36" xfId="0" applyFont="1" applyFill="1" applyBorder="1" applyProtection="1">
      <protection locked="0"/>
    </xf>
    <xf numFmtId="2" fontId="84" fillId="10" borderId="16" xfId="0" applyNumberFormat="1" applyFont="1" applyFill="1" applyBorder="1" applyProtection="1">
      <protection locked="0"/>
    </xf>
    <xf numFmtId="2" fontId="84" fillId="10" borderId="5" xfId="0" applyNumberFormat="1" applyFont="1" applyFill="1" applyBorder="1" applyProtection="1">
      <protection locked="0"/>
    </xf>
    <xf numFmtId="2" fontId="84" fillId="10" borderId="36" xfId="0" applyNumberFormat="1" applyFont="1" applyFill="1" applyBorder="1" applyProtection="1">
      <protection locked="0"/>
    </xf>
    <xf numFmtId="0" fontId="70" fillId="0" borderId="11" xfId="0" applyFont="1" applyBorder="1"/>
    <xf numFmtId="0" fontId="70" fillId="0" borderId="8" xfId="0" applyFont="1" applyBorder="1"/>
    <xf numFmtId="0" fontId="70" fillId="0" borderId="13" xfId="0" applyFont="1" applyBorder="1"/>
    <xf numFmtId="0" fontId="70" fillId="0" borderId="38" xfId="0" applyFont="1" applyBorder="1"/>
    <xf numFmtId="0" fontId="87" fillId="2" borderId="14" xfId="0" applyFont="1" applyFill="1" applyBorder="1" applyAlignment="1">
      <alignment horizontal="center" vertical="top" wrapText="1"/>
    </xf>
    <xf numFmtId="0" fontId="76" fillId="2" borderId="15" xfId="0" applyFont="1" applyFill="1" applyBorder="1" applyAlignment="1">
      <alignment horizontal="center"/>
    </xf>
    <xf numFmtId="0" fontId="70" fillId="0" borderId="15" xfId="0" applyFont="1" applyBorder="1"/>
    <xf numFmtId="0" fontId="70" fillId="10" borderId="16" xfId="0" applyFont="1" applyFill="1" applyBorder="1" applyProtection="1">
      <protection locked="0"/>
    </xf>
    <xf numFmtId="0" fontId="70" fillId="10" borderId="5" xfId="0" applyFont="1" applyFill="1" applyBorder="1" applyProtection="1">
      <protection locked="0"/>
    </xf>
    <xf numFmtId="0" fontId="75" fillId="0" borderId="14" xfId="0" applyFont="1" applyBorder="1" applyAlignment="1" applyProtection="1">
      <alignment vertical="top" shrinkToFit="1"/>
      <protection locked="0"/>
    </xf>
    <xf numFmtId="0" fontId="124" fillId="0" borderId="8" xfId="0" applyFont="1" applyBorder="1" applyAlignment="1">
      <alignment horizontal="center" vertical="center"/>
    </xf>
    <xf numFmtId="0" fontId="187" fillId="0" borderId="13" xfId="0" applyFont="1" applyBorder="1" applyAlignment="1">
      <alignment horizontal="center" vertical="center" wrapText="1" shrinkToFit="1"/>
    </xf>
    <xf numFmtId="2" fontId="124" fillId="2" borderId="13" xfId="0" applyNumberFormat="1" applyFont="1" applyFill="1" applyBorder="1" applyAlignment="1">
      <alignment horizontal="center"/>
    </xf>
    <xf numFmtId="0" fontId="78" fillId="2" borderId="5" xfId="0" applyFont="1" applyFill="1" applyBorder="1"/>
    <xf numFmtId="0" fontId="86" fillId="0" borderId="36" xfId="0" applyFont="1" applyBorder="1" applyAlignment="1">
      <alignment wrapText="1"/>
    </xf>
    <xf numFmtId="0" fontId="108" fillId="2" borderId="14" xfId="0" applyFont="1" applyFill="1" applyBorder="1" applyAlignment="1">
      <alignment horizontal="center" vertical="center" wrapText="1"/>
    </xf>
    <xf numFmtId="0" fontId="105" fillId="2" borderId="95" xfId="2" applyFont="1" applyFill="1" applyBorder="1" applyAlignment="1">
      <alignment horizontal="center" vertical="center" wrapText="1"/>
    </xf>
    <xf numFmtId="0" fontId="10" fillId="0" borderId="5" xfId="0" applyFont="1" applyBorder="1" applyAlignment="1">
      <alignment horizontal="center" vertical="center" wrapText="1"/>
    </xf>
    <xf numFmtId="0" fontId="154" fillId="0" borderId="20" xfId="0" applyFont="1" applyBorder="1" applyAlignment="1">
      <alignment horizontal="center" vertical="center" wrapText="1"/>
    </xf>
    <xf numFmtId="0" fontId="154" fillId="2" borderId="20" xfId="2" applyFont="1" applyFill="1" applyBorder="1" applyAlignment="1">
      <alignment horizontal="left" vertical="center" wrapText="1"/>
    </xf>
    <xf numFmtId="0" fontId="17" fillId="0" borderId="20" xfId="0" applyFont="1" applyBorder="1" applyAlignment="1">
      <alignment horizontal="center" vertical="center" wrapText="1"/>
    </xf>
    <xf numFmtId="0" fontId="105" fillId="2" borderId="18" xfId="2" applyFont="1" applyFill="1" applyBorder="1" applyAlignment="1">
      <alignment horizontal="center" vertical="center" shrinkToFit="1"/>
    </xf>
    <xf numFmtId="0" fontId="105" fillId="0" borderId="18" xfId="2" applyFont="1" applyBorder="1" applyAlignment="1">
      <alignment horizontal="center" vertical="center" shrinkToFit="1"/>
    </xf>
    <xf numFmtId="0" fontId="105" fillId="2" borderId="13" xfId="2" applyFont="1" applyFill="1" applyBorder="1" applyAlignment="1">
      <alignment horizontal="center" vertical="center" shrinkToFit="1"/>
    </xf>
    <xf numFmtId="0" fontId="105" fillId="0" borderId="13" xfId="2" applyFont="1" applyBorder="1" applyAlignment="1">
      <alignment horizontal="center" vertical="center" shrinkToFit="1"/>
    </xf>
    <xf numFmtId="0" fontId="105" fillId="2" borderId="18" xfId="2" applyFont="1" applyFill="1" applyBorder="1"/>
    <xf numFmtId="2" fontId="187" fillId="2" borderId="18" xfId="2" applyNumberFormat="1" applyFont="1" applyFill="1" applyBorder="1" applyAlignment="1">
      <alignment horizontal="center" vertical="center"/>
    </xf>
    <xf numFmtId="2" fontId="187" fillId="2" borderId="18" xfId="0" applyNumberFormat="1" applyFont="1" applyFill="1" applyBorder="1" applyAlignment="1">
      <alignment horizontal="center" vertical="center"/>
    </xf>
    <xf numFmtId="0" fontId="105" fillId="2" borderId="5" xfId="2" applyFont="1" applyFill="1" applyBorder="1"/>
    <xf numFmtId="2" fontId="187" fillId="2" borderId="5" xfId="2" applyNumberFormat="1" applyFont="1" applyFill="1" applyBorder="1" applyAlignment="1">
      <alignment horizontal="center" vertical="center"/>
    </xf>
    <xf numFmtId="2" fontId="187" fillId="2" borderId="5" xfId="0" applyNumberFormat="1" applyFont="1" applyFill="1" applyBorder="1" applyAlignment="1">
      <alignment horizontal="center" vertical="center"/>
    </xf>
    <xf numFmtId="0" fontId="99" fillId="0" borderId="0" xfId="0" applyFont="1" applyAlignment="1">
      <alignment vertical="center" wrapText="1"/>
    </xf>
    <xf numFmtId="2" fontId="187" fillId="3" borderId="5" xfId="2" applyNumberFormat="1" applyFont="1" applyFill="1" applyBorder="1" applyAlignment="1">
      <alignment horizontal="center" vertical="center"/>
    </xf>
    <xf numFmtId="2" fontId="105" fillId="2" borderId="5" xfId="2" applyNumberFormat="1" applyFont="1" applyFill="1" applyBorder="1" applyAlignment="1">
      <alignment horizontal="center" vertical="center"/>
    </xf>
    <xf numFmtId="0" fontId="158" fillId="2" borderId="5" xfId="2" applyFont="1" applyFill="1" applyBorder="1" applyAlignment="1">
      <alignment wrapText="1"/>
    </xf>
    <xf numFmtId="2" fontId="105" fillId="3" borderId="100" xfId="2" applyNumberFormat="1" applyFont="1" applyFill="1" applyBorder="1" applyAlignment="1">
      <alignment horizontal="center" vertical="center"/>
    </xf>
    <xf numFmtId="2" fontId="105" fillId="3" borderId="5" xfId="2" applyNumberFormat="1" applyFont="1" applyFill="1" applyBorder="1" applyAlignment="1">
      <alignment horizontal="center" vertical="center"/>
    </xf>
    <xf numFmtId="0" fontId="105" fillId="2" borderId="32" xfId="2" applyFont="1" applyFill="1" applyBorder="1"/>
    <xf numFmtId="2" fontId="187" fillId="2" borderId="20" xfId="2" applyNumberFormat="1" applyFont="1" applyFill="1" applyBorder="1" applyAlignment="1">
      <alignment horizontal="center" vertical="center"/>
    </xf>
    <xf numFmtId="2" fontId="187" fillId="2" borderId="20" xfId="0" applyNumberFormat="1" applyFont="1" applyFill="1" applyBorder="1" applyAlignment="1">
      <alignment horizontal="center" vertical="center"/>
    </xf>
    <xf numFmtId="0" fontId="105" fillId="2" borderId="35" xfId="2" applyFont="1" applyFill="1" applyBorder="1"/>
    <xf numFmtId="2" fontId="187" fillId="3" borderId="20" xfId="0" applyNumberFormat="1" applyFont="1" applyFill="1" applyBorder="1" applyAlignment="1">
      <alignment horizontal="center" vertical="center"/>
    </xf>
    <xf numFmtId="2" fontId="105" fillId="2" borderId="13" xfId="2" applyNumberFormat="1" applyFont="1" applyFill="1" applyBorder="1" applyAlignment="1">
      <alignment horizontal="center" vertical="center"/>
    </xf>
    <xf numFmtId="2" fontId="105" fillId="2" borderId="13" xfId="0" applyNumberFormat="1" applyFont="1" applyFill="1" applyBorder="1" applyAlignment="1">
      <alignment horizontal="center" vertical="center"/>
    </xf>
    <xf numFmtId="2" fontId="187" fillId="2" borderId="13" xfId="2" applyNumberFormat="1" applyFont="1" applyFill="1" applyBorder="1" applyAlignment="1">
      <alignment horizontal="center" vertical="center"/>
    </xf>
    <xf numFmtId="0" fontId="187" fillId="2" borderId="13" xfId="0" applyFont="1" applyFill="1" applyBorder="1" applyAlignment="1">
      <alignment horizontal="center"/>
    </xf>
    <xf numFmtId="2" fontId="187" fillId="3" borderId="100" xfId="2" applyNumberFormat="1" applyFont="1" applyFill="1" applyBorder="1" applyAlignment="1">
      <alignment horizontal="center" vertical="center"/>
    </xf>
    <xf numFmtId="2" fontId="187" fillId="3" borderId="100" xfId="0" applyNumberFormat="1" applyFont="1" applyFill="1" applyBorder="1" applyAlignment="1">
      <alignment horizontal="center" vertical="center"/>
    </xf>
    <xf numFmtId="2" fontId="187" fillId="3" borderId="36" xfId="0" applyNumberFormat="1" applyFont="1" applyFill="1" applyBorder="1" applyAlignment="1">
      <alignment horizontal="center" vertical="center"/>
    </xf>
    <xf numFmtId="0" fontId="110" fillId="2" borderId="100" xfId="2" applyFont="1" applyFill="1" applyBorder="1" applyAlignment="1">
      <alignment wrapText="1"/>
    </xf>
    <xf numFmtId="1" fontId="192" fillId="10" borderId="100" xfId="2" applyNumberFormat="1" applyFont="1" applyFill="1" applyBorder="1" applyAlignment="1" applyProtection="1">
      <alignment vertical="center"/>
      <protection locked="0"/>
    </xf>
    <xf numFmtId="1" fontId="192" fillId="10" borderId="13" xfId="2" applyNumberFormat="1" applyFont="1" applyFill="1" applyBorder="1" applyAlignment="1" applyProtection="1">
      <alignment horizontal="center" vertical="center"/>
      <protection locked="0"/>
    </xf>
    <xf numFmtId="1" fontId="192" fillId="10" borderId="6" xfId="2" applyNumberFormat="1" applyFont="1" applyFill="1" applyBorder="1" applyAlignment="1" applyProtection="1">
      <alignment horizontal="center" vertical="center"/>
      <protection locked="0"/>
    </xf>
    <xf numFmtId="0" fontId="191" fillId="10" borderId="13" xfId="0" applyFont="1" applyFill="1" applyBorder="1" applyAlignment="1" applyProtection="1">
      <alignment horizontal="center" vertical="center"/>
      <protection locked="0"/>
    </xf>
    <xf numFmtId="2" fontId="192" fillId="10" borderId="100" xfId="2" applyNumberFormat="1" applyFont="1" applyFill="1" applyBorder="1" applyAlignment="1" applyProtection="1">
      <alignment vertical="center"/>
      <protection locked="0"/>
    </xf>
    <xf numFmtId="1" fontId="108" fillId="11" borderId="18" xfId="2" applyNumberFormat="1" applyFont="1" applyFill="1" applyBorder="1" applyAlignment="1" applyProtection="1">
      <alignment horizontal="center"/>
      <protection locked="0"/>
    </xf>
    <xf numFmtId="1" fontId="108" fillId="11" borderId="5" xfId="2" applyNumberFormat="1" applyFont="1" applyFill="1" applyBorder="1" applyAlignment="1" applyProtection="1">
      <alignment horizontal="center"/>
      <protection locked="0"/>
    </xf>
    <xf numFmtId="1" fontId="108" fillId="2" borderId="5" xfId="2" applyNumberFormat="1" applyFont="1" applyFill="1" applyBorder="1" applyAlignment="1">
      <alignment horizontal="center"/>
    </xf>
    <xf numFmtId="1" fontId="82" fillId="10" borderId="5" xfId="2" applyNumberFormat="1" applyFont="1" applyFill="1" applyBorder="1" applyAlignment="1" applyProtection="1">
      <alignment horizontal="center"/>
      <protection locked="0"/>
    </xf>
    <xf numFmtId="1" fontId="82" fillId="10" borderId="5" xfId="2" applyNumberFormat="1" applyFont="1" applyFill="1" applyBorder="1" applyProtection="1">
      <protection locked="0"/>
    </xf>
    <xf numFmtId="0" fontId="50" fillId="2" borderId="5" xfId="2" applyFont="1" applyFill="1" applyBorder="1"/>
    <xf numFmtId="0" fontId="87" fillId="2" borderId="5" xfId="0" applyFont="1" applyFill="1" applyBorder="1"/>
    <xf numFmtId="0" fontId="50" fillId="2" borderId="5" xfId="2" applyFont="1" applyFill="1" applyBorder="1" applyAlignment="1">
      <alignment horizontal="center"/>
    </xf>
    <xf numFmtId="0" fontId="87" fillId="2" borderId="5" xfId="0" applyFont="1" applyFill="1" applyBorder="1" applyAlignment="1">
      <alignment shrinkToFit="1"/>
    </xf>
    <xf numFmtId="0" fontId="76" fillId="10" borderId="42" xfId="0" applyFont="1" applyFill="1" applyBorder="1" applyAlignment="1" applyProtection="1">
      <alignment horizontal="center" vertical="center"/>
      <protection locked="0"/>
    </xf>
    <xf numFmtId="2" fontId="187" fillId="3" borderId="38" xfId="0" applyNumberFormat="1" applyFont="1" applyFill="1" applyBorder="1" applyAlignment="1">
      <alignment horizontal="center" vertical="center"/>
    </xf>
    <xf numFmtId="0" fontId="107" fillId="0" borderId="5" xfId="0" applyFont="1" applyBorder="1" applyAlignment="1">
      <alignment horizontal="center" vertical="center"/>
    </xf>
    <xf numFmtId="0" fontId="64" fillId="0" borderId="5" xfId="0" applyFont="1" applyBorder="1" applyAlignment="1">
      <alignment horizontal="center" vertical="center" wrapText="1"/>
    </xf>
    <xf numFmtId="0" fontId="108" fillId="0" borderId="5" xfId="0" applyFont="1" applyBorder="1" applyAlignment="1">
      <alignment horizontal="center" vertical="center" wrapText="1"/>
    </xf>
    <xf numFmtId="0" fontId="114" fillId="0" borderId="5" xfId="0" applyFont="1" applyBorder="1" applyAlignment="1">
      <alignment horizontal="center" vertical="center" wrapText="1"/>
    </xf>
    <xf numFmtId="0" fontId="114" fillId="0" borderId="5" xfId="2" applyFont="1" applyBorder="1" applyAlignment="1">
      <alignment horizontal="center" vertical="center"/>
    </xf>
    <xf numFmtId="0" fontId="117" fillId="2" borderId="5" xfId="2" applyFont="1" applyFill="1" applyBorder="1" applyAlignment="1">
      <alignment wrapText="1"/>
    </xf>
    <xf numFmtId="0" fontId="111" fillId="2" borderId="37" xfId="2" applyFont="1" applyFill="1" applyBorder="1" applyAlignment="1">
      <alignment wrapText="1" shrinkToFit="1"/>
    </xf>
    <xf numFmtId="0" fontId="70" fillId="0" borderId="20" xfId="0" applyFont="1" applyBorder="1" applyAlignment="1">
      <alignment vertical="center"/>
    </xf>
    <xf numFmtId="0" fontId="72" fillId="2" borderId="51" xfId="0" applyFont="1" applyFill="1" applyBorder="1" applyAlignment="1">
      <alignment vertical="center"/>
    </xf>
    <xf numFmtId="0" fontId="6" fillId="2" borderId="27" xfId="0" applyFont="1" applyFill="1" applyBorder="1" applyAlignment="1">
      <alignment vertical="center"/>
    </xf>
    <xf numFmtId="0" fontId="69" fillId="2" borderId="88" xfId="0" applyFont="1" applyFill="1" applyBorder="1" applyAlignment="1">
      <alignment vertical="center"/>
    </xf>
    <xf numFmtId="0" fontId="135" fillId="2" borderId="34" xfId="0" applyFont="1" applyFill="1" applyBorder="1" applyAlignment="1">
      <alignment horizontal="center" vertical="center"/>
    </xf>
    <xf numFmtId="1" fontId="4" fillId="2" borderId="15" xfId="0" applyNumberFormat="1" applyFont="1" applyFill="1" applyBorder="1" applyAlignment="1">
      <alignment shrinkToFit="1"/>
    </xf>
    <xf numFmtId="0" fontId="4" fillId="2" borderId="114" xfId="0" applyFont="1" applyFill="1" applyBorder="1" applyAlignment="1">
      <alignment vertical="center"/>
    </xf>
    <xf numFmtId="0" fontId="4" fillId="2" borderId="128" xfId="0" applyFont="1" applyFill="1" applyBorder="1" applyAlignment="1">
      <alignment vertical="center" shrinkToFit="1"/>
    </xf>
    <xf numFmtId="0" fontId="4" fillId="2" borderId="127" xfId="0" applyFont="1" applyFill="1" applyBorder="1" applyAlignment="1">
      <alignment vertical="center" shrinkToFit="1"/>
    </xf>
    <xf numFmtId="0" fontId="63" fillId="2" borderId="0" xfId="0" applyFont="1" applyFill="1" applyAlignment="1">
      <alignment horizontal="center" vertical="center"/>
    </xf>
    <xf numFmtId="3" fontId="6" fillId="2" borderId="0" xfId="0" applyNumberFormat="1" applyFont="1" applyFill="1" applyAlignment="1">
      <alignment horizontal="center" vertical="center" shrinkToFit="1"/>
    </xf>
    <xf numFmtId="0" fontId="64" fillId="2" borderId="0" xfId="0" applyFont="1" applyFill="1" applyAlignment="1">
      <alignment horizontal="center" vertical="center"/>
    </xf>
    <xf numFmtId="0" fontId="66" fillId="2" borderId="0" xfId="0" applyFont="1" applyFill="1" applyAlignment="1">
      <alignment horizontal="center" vertical="top" wrapText="1"/>
    </xf>
    <xf numFmtId="0" fontId="105" fillId="5" borderId="95" xfId="2" applyFont="1" applyFill="1" applyBorder="1" applyAlignment="1" applyProtection="1">
      <alignment horizontal="center" vertical="center" wrapText="1"/>
      <protection locked="0"/>
    </xf>
    <xf numFmtId="0" fontId="106" fillId="5" borderId="97" xfId="0" applyFont="1" applyFill="1" applyBorder="1" applyAlignment="1" applyProtection="1">
      <alignment horizontal="center"/>
      <protection locked="0"/>
    </xf>
    <xf numFmtId="14" fontId="80" fillId="10" borderId="5" xfId="0" applyNumberFormat="1" applyFont="1" applyFill="1" applyBorder="1" applyAlignment="1" applyProtection="1">
      <alignment horizontal="center"/>
      <protection locked="0"/>
    </xf>
    <xf numFmtId="0" fontId="81" fillId="10" borderId="5" xfId="0" applyFont="1" applyFill="1" applyBorder="1" applyAlignment="1" applyProtection="1">
      <alignment horizontal="center"/>
      <protection locked="0"/>
    </xf>
    <xf numFmtId="0" fontId="75" fillId="10" borderId="5" xfId="0" applyFont="1" applyFill="1" applyBorder="1" applyProtection="1">
      <protection locked="0"/>
    </xf>
    <xf numFmtId="0" fontId="80" fillId="10" borderId="5" xfId="0" applyFont="1" applyFill="1" applyBorder="1" applyProtection="1">
      <protection locked="0"/>
    </xf>
    <xf numFmtId="14" fontId="80" fillId="10" borderId="5" xfId="0" applyNumberFormat="1" applyFont="1" applyFill="1" applyBorder="1" applyAlignment="1" applyProtection="1">
      <alignment horizontal="center" vertical="center"/>
      <protection locked="0"/>
    </xf>
    <xf numFmtId="16" fontId="80" fillId="10" borderId="5" xfId="0" applyNumberFormat="1" applyFont="1" applyFill="1" applyBorder="1" applyAlignment="1" applyProtection="1">
      <alignment horizontal="center"/>
      <protection locked="0"/>
    </xf>
    <xf numFmtId="0" fontId="80" fillId="10" borderId="5" xfId="0" applyFont="1" applyFill="1" applyBorder="1" applyAlignment="1" applyProtection="1">
      <alignment horizontal="center"/>
      <protection locked="0"/>
    </xf>
    <xf numFmtId="0" fontId="28" fillId="5" borderId="34" xfId="0" applyFont="1" applyFill="1" applyBorder="1" applyAlignment="1" applyProtection="1">
      <alignment horizontal="center" vertical="center" wrapText="1"/>
      <protection locked="0"/>
    </xf>
    <xf numFmtId="0" fontId="75" fillId="0" borderId="14" xfId="0" applyFont="1" applyBorder="1" applyAlignment="1" applyProtection="1">
      <alignment horizontal="center" shrinkToFit="1"/>
      <protection locked="0"/>
    </xf>
    <xf numFmtId="0" fontId="75" fillId="0" borderId="14" xfId="0" applyFont="1" applyBorder="1" applyAlignment="1" applyProtection="1">
      <alignment vertical="center" wrapText="1" shrinkToFit="1"/>
      <protection locked="0"/>
    </xf>
    <xf numFmtId="0" fontId="45" fillId="2" borderId="25" xfId="2" applyFont="1" applyFill="1" applyBorder="1" applyAlignment="1">
      <alignment horizontal="center" vertical="center" wrapText="1"/>
    </xf>
    <xf numFmtId="0" fontId="41" fillId="0" borderId="1" xfId="2" applyFont="1" applyBorder="1" applyAlignment="1">
      <alignment horizontal="center" vertical="center"/>
    </xf>
    <xf numFmtId="0" fontId="36" fillId="0" borderId="27" xfId="0" applyFont="1" applyBorder="1" applyAlignment="1">
      <alignment horizontal="center" vertical="center" wrapText="1"/>
    </xf>
    <xf numFmtId="0" fontId="41" fillId="0" borderId="30" xfId="2" applyFont="1" applyBorder="1" applyAlignment="1">
      <alignment horizontal="center" vertical="center"/>
    </xf>
    <xf numFmtId="0" fontId="159" fillId="0" borderId="37" xfId="2" applyFont="1" applyBorder="1" applyAlignment="1">
      <alignment horizontal="left"/>
    </xf>
    <xf numFmtId="0" fontId="84" fillId="10" borderId="35" xfId="0" applyFont="1" applyFill="1" applyBorder="1" applyAlignment="1" applyProtection="1">
      <alignment horizontal="center" vertical="center"/>
      <protection locked="0"/>
    </xf>
    <xf numFmtId="2" fontId="84" fillId="10" borderId="36" xfId="0" applyNumberFormat="1" applyFont="1" applyFill="1" applyBorder="1" applyAlignment="1" applyProtection="1">
      <alignment horizontal="center" vertical="center"/>
      <protection locked="0"/>
    </xf>
    <xf numFmtId="0" fontId="38" fillId="14" borderId="5" xfId="0" applyFont="1" applyFill="1" applyBorder="1" applyAlignment="1">
      <alignment horizontal="center" vertical="center" shrinkToFit="1"/>
    </xf>
    <xf numFmtId="0" fontId="50" fillId="2" borderId="5" xfId="0" applyFont="1" applyFill="1" applyBorder="1" applyAlignment="1">
      <alignment horizontal="center"/>
    </xf>
    <xf numFmtId="0" fontId="50" fillId="2" borderId="0" xfId="2" applyFont="1" applyFill="1" applyAlignment="1">
      <alignment horizontal="center"/>
    </xf>
    <xf numFmtId="0" fontId="22" fillId="0" borderId="27" xfId="0" applyFont="1" applyBorder="1" applyAlignment="1">
      <alignment horizontal="center" vertical="center" wrapText="1"/>
    </xf>
    <xf numFmtId="0" fontId="10" fillId="0" borderId="7" xfId="2" applyBorder="1"/>
    <xf numFmtId="0" fontId="70" fillId="0" borderId="10" xfId="0" applyFont="1" applyBorder="1" applyAlignment="1">
      <alignment horizontal="center" vertical="center" wrapText="1"/>
    </xf>
    <xf numFmtId="0" fontId="97" fillId="0" borderId="10" xfId="0" applyFont="1" applyBorder="1" applyAlignment="1">
      <alignment horizontal="center" vertical="center"/>
    </xf>
    <xf numFmtId="0" fontId="87" fillId="2" borderId="0" xfId="0" applyFont="1" applyFill="1" applyAlignment="1">
      <alignment horizontal="center" vertical="center"/>
    </xf>
    <xf numFmtId="0" fontId="97" fillId="2" borderId="10" xfId="0" applyFont="1" applyFill="1" applyBorder="1" applyAlignment="1">
      <alignment horizontal="center" vertical="center"/>
    </xf>
    <xf numFmtId="0" fontId="187" fillId="0" borderId="18" xfId="0" applyFont="1" applyBorder="1" applyAlignment="1">
      <alignment horizontal="center" vertical="center" shrinkToFit="1"/>
    </xf>
    <xf numFmtId="0" fontId="187" fillId="0" borderId="13" xfId="0" applyFont="1" applyBorder="1" applyAlignment="1">
      <alignment horizontal="center" vertical="center" shrinkToFit="1"/>
    </xf>
    <xf numFmtId="2" fontId="158" fillId="3" borderId="5" xfId="2" applyNumberFormat="1" applyFont="1" applyFill="1" applyBorder="1" applyAlignment="1">
      <alignment horizontal="center" vertical="center"/>
    </xf>
    <xf numFmtId="2" fontId="158" fillId="3" borderId="20" xfId="0" applyNumberFormat="1" applyFont="1" applyFill="1" applyBorder="1" applyAlignment="1">
      <alignment horizontal="center" vertical="center"/>
    </xf>
    <xf numFmtId="2" fontId="158" fillId="2" borderId="13" xfId="0" applyNumberFormat="1" applyFont="1" applyFill="1" applyBorder="1" applyAlignment="1">
      <alignment horizontal="center" vertical="center"/>
    </xf>
    <xf numFmtId="2" fontId="158" fillId="3" borderId="100" xfId="0" applyNumberFormat="1" applyFont="1" applyFill="1" applyBorder="1" applyAlignment="1">
      <alignment horizontal="center" vertical="center"/>
    </xf>
    <xf numFmtId="2" fontId="117" fillId="2" borderId="10" xfId="0" applyNumberFormat="1" applyFont="1" applyFill="1" applyBorder="1" applyAlignment="1">
      <alignment horizontal="center" vertical="center"/>
    </xf>
    <xf numFmtId="0" fontId="70" fillId="2" borderId="12" xfId="0" applyFont="1" applyFill="1" applyBorder="1" applyAlignment="1">
      <alignment horizontal="center" vertical="center"/>
    </xf>
    <xf numFmtId="0" fontId="70" fillId="3" borderId="93" xfId="0" applyFont="1" applyFill="1" applyBorder="1" applyAlignment="1">
      <alignment horizontal="center" vertical="center"/>
    </xf>
    <xf numFmtId="2" fontId="187" fillId="3" borderId="5" xfId="0" applyNumberFormat="1" applyFont="1" applyFill="1" applyBorder="1" applyAlignment="1">
      <alignment horizontal="center" vertical="center"/>
    </xf>
    <xf numFmtId="2" fontId="158" fillId="3" borderId="5" xfId="0" applyNumberFormat="1" applyFont="1" applyFill="1" applyBorder="1" applyAlignment="1">
      <alignment horizontal="center" vertical="center"/>
    </xf>
    <xf numFmtId="2" fontId="158" fillId="3" borderId="13" xfId="0" applyNumberFormat="1" applyFont="1" applyFill="1" applyBorder="1" applyAlignment="1">
      <alignment horizontal="center" vertical="center"/>
    </xf>
    <xf numFmtId="0" fontId="115" fillId="0" borderId="11" xfId="0" applyFont="1" applyBorder="1" applyAlignment="1">
      <alignment horizontal="center"/>
    </xf>
    <xf numFmtId="0" fontId="44" fillId="0" borderId="1" xfId="2" applyFont="1" applyBorder="1" applyAlignment="1">
      <alignment horizontal="center"/>
    </xf>
    <xf numFmtId="1" fontId="41" fillId="0" borderId="1" xfId="2" applyNumberFormat="1" applyFont="1" applyBorder="1" applyAlignment="1">
      <alignment horizontal="center"/>
    </xf>
    <xf numFmtId="2" fontId="189" fillId="10" borderId="17" xfId="0" applyNumberFormat="1" applyFont="1" applyFill="1" applyBorder="1" applyAlignment="1" applyProtection="1">
      <alignment horizontal="center" vertical="center"/>
      <protection locked="0"/>
    </xf>
    <xf numFmtId="0" fontId="7" fillId="0" borderId="1" xfId="2" applyFont="1" applyBorder="1" applyAlignment="1">
      <alignment horizontal="center"/>
    </xf>
    <xf numFmtId="0" fontId="7" fillId="0" borderId="12" xfId="2" applyFont="1" applyBorder="1" applyAlignment="1">
      <alignment horizontal="center"/>
    </xf>
    <xf numFmtId="0" fontId="5" fillId="0" borderId="10" xfId="2" applyFont="1" applyBorder="1"/>
    <xf numFmtId="0" fontId="22" fillId="0" borderId="16" xfId="2" applyFont="1" applyBorder="1" applyAlignment="1">
      <alignment vertical="center"/>
    </xf>
    <xf numFmtId="0" fontId="100" fillId="0" borderId="13" xfId="0" applyFont="1" applyBorder="1"/>
    <xf numFmtId="0" fontId="70" fillId="0" borderId="29" xfId="0" applyFont="1" applyBorder="1"/>
    <xf numFmtId="2" fontId="29" fillId="0" borderId="31" xfId="0" applyNumberFormat="1" applyFont="1" applyBorder="1" applyAlignment="1">
      <alignment horizontal="center"/>
    </xf>
    <xf numFmtId="2" fontId="36" fillId="0" borderId="101" xfId="0" applyNumberFormat="1" applyFont="1" applyBorder="1" applyAlignment="1">
      <alignment horizontal="center"/>
    </xf>
    <xf numFmtId="17" fontId="158" fillId="2" borderId="14" xfId="2" applyNumberFormat="1" applyFont="1" applyFill="1" applyBorder="1"/>
    <xf numFmtId="3" fontId="158" fillId="2" borderId="15" xfId="2" applyNumberFormat="1" applyFont="1" applyFill="1" applyBorder="1" applyAlignment="1" applyProtection="1">
      <alignment horizontal="center"/>
      <protection locked="0"/>
    </xf>
    <xf numFmtId="0" fontId="158" fillId="2" borderId="15" xfId="2" applyFont="1" applyFill="1" applyBorder="1" applyAlignment="1" applyProtection="1">
      <alignment horizontal="center"/>
      <protection locked="0"/>
    </xf>
    <xf numFmtId="0" fontId="159" fillId="2" borderId="15" xfId="2" applyFont="1" applyFill="1" applyBorder="1"/>
    <xf numFmtId="0" fontId="158" fillId="2" borderId="15" xfId="2" applyFont="1" applyFill="1" applyBorder="1" applyAlignment="1">
      <alignment horizontal="center"/>
    </xf>
    <xf numFmtId="0" fontId="158" fillId="2" borderId="15" xfId="2" applyFont="1" applyFill="1" applyBorder="1" applyAlignment="1">
      <alignment horizontal="center" vertical="center" wrapText="1"/>
    </xf>
    <xf numFmtId="0" fontId="160" fillId="2" borderId="15" xfId="0" applyFont="1" applyFill="1" applyBorder="1" applyAlignment="1">
      <alignment vertical="center" wrapText="1"/>
    </xf>
    <xf numFmtId="0" fontId="0" fillId="2" borderId="15" xfId="0" applyFill="1" applyBorder="1" applyAlignment="1">
      <alignment vertical="center" wrapText="1"/>
    </xf>
    <xf numFmtId="0" fontId="125" fillId="2" borderId="16" xfId="0" applyFont="1" applyFill="1" applyBorder="1" applyAlignment="1">
      <alignment vertical="center" wrapText="1"/>
    </xf>
    <xf numFmtId="0" fontId="55" fillId="0" borderId="16" xfId="0" applyFont="1" applyBorder="1" applyAlignment="1">
      <alignment horizontal="center" vertical="center" wrapText="1"/>
    </xf>
    <xf numFmtId="0" fontId="50" fillId="0" borderId="16" xfId="0" applyFont="1" applyBorder="1" applyAlignment="1">
      <alignment horizontal="center" vertical="center" wrapText="1"/>
    </xf>
    <xf numFmtId="0" fontId="98" fillId="0" borderId="91" xfId="2" applyFont="1" applyBorder="1" applyAlignment="1">
      <alignment horizontal="center"/>
    </xf>
    <xf numFmtId="0" fontId="98" fillId="0" borderId="8" xfId="2" applyFont="1" applyBorder="1" applyAlignment="1">
      <alignment horizontal="center"/>
    </xf>
    <xf numFmtId="0" fontId="106" fillId="0" borderId="29" xfId="0" applyFont="1" applyBorder="1"/>
    <xf numFmtId="0" fontId="106" fillId="0" borderId="20" xfId="0" applyFont="1" applyBorder="1"/>
    <xf numFmtId="2" fontId="36" fillId="0" borderId="38" xfId="0" applyNumberFormat="1" applyFont="1" applyBorder="1" applyAlignment="1">
      <alignment horizontal="center"/>
    </xf>
    <xf numFmtId="0" fontId="87" fillId="0" borderId="138" xfId="0" applyFont="1" applyBorder="1" applyAlignment="1">
      <alignment horizontal="center"/>
    </xf>
    <xf numFmtId="0" fontId="128" fillId="0" borderId="1" xfId="0" applyFont="1" applyBorder="1" applyAlignment="1">
      <alignment horizontal="justify"/>
    </xf>
    <xf numFmtId="0" fontId="4" fillId="0" borderId="33" xfId="0" applyFont="1" applyBorder="1" applyAlignment="1">
      <alignment horizontal="center" vertical="center"/>
    </xf>
    <xf numFmtId="0" fontId="70" fillId="0" borderId="0" xfId="0" applyFont="1" applyAlignment="1">
      <alignment vertical="center"/>
    </xf>
    <xf numFmtId="0" fontId="4" fillId="0" borderId="12" xfId="0" applyFont="1" applyBorder="1" applyAlignment="1">
      <alignment horizontal="center" vertical="center"/>
    </xf>
    <xf numFmtId="0" fontId="4" fillId="0" borderId="34" xfId="0" applyFont="1" applyBorder="1" applyAlignment="1">
      <alignment horizontal="center" vertical="center"/>
    </xf>
    <xf numFmtId="0" fontId="70" fillId="0" borderId="23" xfId="0" applyFont="1" applyBorder="1" applyAlignment="1">
      <alignment horizontal="center" vertical="center"/>
    </xf>
    <xf numFmtId="0" fontId="29" fillId="0" borderId="4" xfId="0" applyFont="1" applyBorder="1" applyAlignment="1">
      <alignment horizontal="center" vertical="center"/>
    </xf>
    <xf numFmtId="0" fontId="70" fillId="0" borderId="24" xfId="0" applyFont="1" applyBorder="1" applyAlignment="1">
      <alignment horizontal="center" vertical="center"/>
    </xf>
    <xf numFmtId="0" fontId="3" fillId="0" borderId="58" xfId="0" applyFont="1" applyBorder="1" applyAlignment="1">
      <alignment vertical="center"/>
    </xf>
    <xf numFmtId="0" fontId="10" fillId="0" borderId="54" xfId="0" applyFont="1" applyBorder="1" applyAlignment="1">
      <alignment horizontal="center" vertical="center"/>
    </xf>
    <xf numFmtId="0" fontId="10" fillId="0" borderId="0" xfId="0" applyFont="1" applyAlignment="1">
      <alignment horizontal="center" vertical="center"/>
    </xf>
    <xf numFmtId="0" fontId="32" fillId="0" borderId="0" xfId="0" applyFont="1" applyAlignment="1">
      <alignment horizontal="center" vertical="center"/>
    </xf>
    <xf numFmtId="0" fontId="40" fillId="0" borderId="57" xfId="0" applyFont="1" applyBorder="1" applyAlignment="1">
      <alignment vertical="center"/>
    </xf>
    <xf numFmtId="0" fontId="10" fillId="0" borderId="54" xfId="0" applyFont="1" applyBorder="1" applyAlignment="1">
      <alignment vertical="center"/>
    </xf>
    <xf numFmtId="0" fontId="70" fillId="0" borderId="54" xfId="0" applyFont="1" applyBorder="1" applyAlignment="1">
      <alignment vertical="center"/>
    </xf>
    <xf numFmtId="0" fontId="70" fillId="0" borderId="48" xfId="0" applyFont="1" applyBorder="1" applyAlignment="1">
      <alignment horizontal="center" vertical="center"/>
    </xf>
    <xf numFmtId="0" fontId="12" fillId="0" borderId="50" xfId="0" applyFont="1" applyBorder="1" applyAlignment="1" applyProtection="1">
      <alignment vertical="top"/>
      <protection locked="0"/>
    </xf>
    <xf numFmtId="0" fontId="12" fillId="0" borderId="48" xfId="0" applyFont="1" applyBorder="1" applyAlignment="1" applyProtection="1">
      <alignment vertical="top"/>
      <protection locked="0"/>
    </xf>
    <xf numFmtId="0" fontId="32" fillId="2" borderId="126" xfId="0" applyFont="1" applyFill="1" applyBorder="1" applyAlignment="1">
      <alignment horizontal="center" vertical="center"/>
    </xf>
    <xf numFmtId="0" fontId="32" fillId="2" borderId="125" xfId="0" applyFont="1" applyFill="1" applyBorder="1" applyAlignment="1">
      <alignment horizontal="center" vertical="center"/>
    </xf>
    <xf numFmtId="0" fontId="32" fillId="2" borderId="20" xfId="0" applyFont="1" applyFill="1" applyBorder="1" applyAlignment="1">
      <alignment horizontal="center" vertical="center"/>
    </xf>
    <xf numFmtId="0" fontId="32" fillId="2" borderId="5" xfId="0" applyFont="1" applyFill="1" applyBorder="1" applyAlignment="1">
      <alignment horizontal="center" vertical="center"/>
    </xf>
    <xf numFmtId="0" fontId="7" fillId="2" borderId="16" xfId="0" applyFont="1" applyFill="1" applyBorder="1" applyAlignment="1">
      <alignment horizontal="center" vertical="center" wrapText="1"/>
    </xf>
    <xf numFmtId="0" fontId="83" fillId="0" borderId="20" xfId="0" applyFont="1" applyBorder="1" applyAlignment="1">
      <alignment horizontal="center" vertical="center" wrapText="1"/>
    </xf>
    <xf numFmtId="14" fontId="70" fillId="5" borderId="33" xfId="0" applyNumberFormat="1" applyFont="1" applyFill="1" applyBorder="1" applyAlignment="1" applyProtection="1">
      <alignment horizontal="center" vertical="center"/>
      <protection locked="0"/>
    </xf>
    <xf numFmtId="0" fontId="77" fillId="2" borderId="20" xfId="0" applyFont="1" applyFill="1" applyBorder="1" applyAlignment="1">
      <alignment vertical="center"/>
    </xf>
    <xf numFmtId="0" fontId="77" fillId="2" borderId="16" xfId="0" applyFont="1" applyFill="1" applyBorder="1" applyAlignment="1">
      <alignment vertical="center"/>
    </xf>
    <xf numFmtId="0" fontId="48" fillId="0" borderId="14" xfId="0" applyFont="1" applyBorder="1" applyAlignment="1" applyProtection="1">
      <alignment horizontal="center" shrinkToFit="1"/>
      <protection locked="0"/>
    </xf>
    <xf numFmtId="2" fontId="45" fillId="2" borderId="18" xfId="0" applyNumberFormat="1" applyFont="1" applyFill="1" applyBorder="1"/>
    <xf numFmtId="0" fontId="68" fillId="0" borderId="18" xfId="0" applyFont="1" applyBorder="1"/>
    <xf numFmtId="0" fontId="22" fillId="2" borderId="0" xfId="2" applyFont="1" applyFill="1"/>
    <xf numFmtId="0" fontId="86" fillId="2" borderId="0" xfId="0" applyFont="1" applyFill="1"/>
    <xf numFmtId="2" fontId="114" fillId="2" borderId="18" xfId="0" applyNumberFormat="1" applyFont="1" applyFill="1" applyBorder="1"/>
    <xf numFmtId="0" fontId="6" fillId="2" borderId="5" xfId="2" applyFont="1" applyFill="1" applyBorder="1"/>
    <xf numFmtId="0" fontId="6" fillId="2" borderId="5" xfId="2" applyFont="1" applyFill="1" applyBorder="1" applyAlignment="1">
      <alignment horizontal="center"/>
    </xf>
    <xf numFmtId="0" fontId="78" fillId="2" borderId="5" xfId="0" applyFont="1" applyFill="1" applyBorder="1" applyAlignment="1">
      <alignment shrinkToFit="1"/>
    </xf>
    <xf numFmtId="0" fontId="64" fillId="2" borderId="5" xfId="2" applyFont="1" applyFill="1" applyBorder="1"/>
    <xf numFmtId="0" fontId="108" fillId="2" borderId="5" xfId="0" applyFont="1" applyFill="1" applyBorder="1"/>
    <xf numFmtId="0" fontId="64" fillId="2" borderId="5" xfId="2" applyFont="1" applyFill="1" applyBorder="1" applyAlignment="1">
      <alignment horizontal="center"/>
    </xf>
    <xf numFmtId="0" fontId="108" fillId="2" borderId="5" xfId="0" applyFont="1" applyFill="1" applyBorder="1" applyAlignment="1">
      <alignment shrinkToFit="1"/>
    </xf>
    <xf numFmtId="2" fontId="50" fillId="2" borderId="5" xfId="0" applyNumberFormat="1" applyFont="1" applyFill="1" applyBorder="1" applyAlignment="1">
      <alignment horizontal="center" vertical="center"/>
    </xf>
    <xf numFmtId="2" fontId="50" fillId="2" borderId="5" xfId="2" applyNumberFormat="1" applyFont="1" applyFill="1" applyBorder="1" applyAlignment="1">
      <alignment horizontal="center" vertical="center"/>
    </xf>
    <xf numFmtId="0" fontId="124" fillId="11" borderId="5" xfId="2" applyFont="1" applyFill="1" applyBorder="1" applyAlignment="1" applyProtection="1">
      <alignment horizontal="center" vertical="center"/>
      <protection locked="0"/>
    </xf>
    <xf numFmtId="0" fontId="124" fillId="10" borderId="5" xfId="2" applyFont="1" applyFill="1" applyBorder="1" applyAlignment="1" applyProtection="1">
      <alignment horizontal="center" vertical="center"/>
      <protection locked="0"/>
    </xf>
    <xf numFmtId="0" fontId="177" fillId="10" borderId="13" xfId="2" applyFont="1" applyFill="1" applyBorder="1" applyAlignment="1" applyProtection="1">
      <alignment horizontal="center" vertical="center"/>
      <protection locked="0"/>
    </xf>
    <xf numFmtId="0" fontId="192" fillId="10" borderId="13" xfId="2" applyFont="1" applyFill="1" applyBorder="1" applyAlignment="1" applyProtection="1">
      <alignment horizontal="center" vertical="center"/>
      <protection locked="0"/>
    </xf>
    <xf numFmtId="0" fontId="191" fillId="10" borderId="13" xfId="2" applyFont="1" applyFill="1" applyBorder="1" applyAlignment="1" applyProtection="1">
      <alignment horizontal="center" vertical="center"/>
      <protection locked="0"/>
    </xf>
    <xf numFmtId="2" fontId="192" fillId="10" borderId="13" xfId="2" applyNumberFormat="1" applyFont="1" applyFill="1" applyBorder="1" applyAlignment="1" applyProtection="1">
      <alignment vertical="center"/>
      <protection locked="0"/>
    </xf>
    <xf numFmtId="1" fontId="192" fillId="10" borderId="13" xfId="2" applyNumberFormat="1" applyFont="1" applyFill="1" applyBorder="1" applyAlignment="1" applyProtection="1">
      <alignment vertical="center"/>
      <protection locked="0"/>
    </xf>
    <xf numFmtId="1" fontId="191" fillId="2" borderId="5" xfId="2" applyNumberFormat="1" applyFont="1" applyFill="1" applyBorder="1" applyAlignment="1">
      <alignment horizontal="center" vertical="center"/>
    </xf>
    <xf numFmtId="1" fontId="158" fillId="10" borderId="5" xfId="2" applyNumberFormat="1" applyFont="1" applyFill="1" applyBorder="1" applyAlignment="1" applyProtection="1">
      <alignment vertical="center"/>
      <protection locked="0"/>
    </xf>
    <xf numFmtId="1" fontId="158" fillId="10" borderId="5" xfId="2" applyNumberFormat="1" applyFont="1" applyFill="1" applyBorder="1" applyAlignment="1" applyProtection="1">
      <alignment horizontal="center" vertical="center"/>
      <protection locked="0"/>
    </xf>
    <xf numFmtId="2" fontId="192" fillId="10" borderId="5" xfId="2" applyNumberFormat="1" applyFont="1" applyFill="1" applyBorder="1" applyAlignment="1" applyProtection="1">
      <alignment horizontal="center" vertical="center"/>
      <protection locked="0"/>
    </xf>
    <xf numFmtId="2" fontId="158" fillId="10" borderId="5" xfId="2" applyNumberFormat="1" applyFont="1" applyFill="1" applyBorder="1" applyAlignment="1" applyProtection="1">
      <alignment horizontal="center" vertical="center"/>
      <protection locked="0"/>
    </xf>
    <xf numFmtId="1" fontId="191" fillId="10" borderId="20" xfId="2" applyNumberFormat="1" applyFont="1" applyFill="1" applyBorder="1" applyAlignment="1" applyProtection="1">
      <alignment horizontal="center" vertical="center"/>
      <protection locked="0"/>
    </xf>
    <xf numFmtId="1" fontId="191" fillId="10" borderId="5" xfId="2" applyNumberFormat="1" applyFont="1" applyFill="1" applyBorder="1" applyAlignment="1" applyProtection="1">
      <alignment horizontal="center" vertical="center"/>
      <protection locked="0"/>
    </xf>
    <xf numFmtId="0" fontId="187" fillId="2" borderId="5" xfId="2" applyFont="1" applyFill="1" applyBorder="1" applyAlignment="1">
      <alignment horizontal="center" vertical="center"/>
    </xf>
    <xf numFmtId="1" fontId="192" fillId="10" borderId="100" xfId="2" applyNumberFormat="1" applyFont="1" applyFill="1" applyBorder="1" applyAlignment="1" applyProtection="1">
      <alignment horizontal="center" vertical="center"/>
      <protection locked="0"/>
    </xf>
    <xf numFmtId="0" fontId="105" fillId="0" borderId="18" xfId="2" applyFont="1" applyBorder="1" applyAlignment="1">
      <alignment horizontal="center"/>
    </xf>
    <xf numFmtId="0" fontId="105" fillId="0" borderId="20" xfId="2" applyFont="1" applyBorder="1" applyAlignment="1">
      <alignment horizontal="center"/>
    </xf>
    <xf numFmtId="0" fontId="38" fillId="14" borderId="36" xfId="0" applyFont="1" applyFill="1" applyBorder="1" applyAlignment="1">
      <alignment horizontal="center" vertical="center" shrinkToFit="1"/>
    </xf>
    <xf numFmtId="0" fontId="38" fillId="14" borderId="5" xfId="0" applyFont="1" applyFill="1" applyBorder="1" applyAlignment="1" applyProtection="1">
      <alignment horizontal="center" vertical="center" shrinkToFit="1"/>
      <protection locked="0"/>
    </xf>
    <xf numFmtId="0" fontId="78" fillId="0" borderId="14" xfId="0" applyFont="1" applyBorder="1" applyAlignment="1" applyProtection="1">
      <alignment horizontal="center" vertical="center" shrinkToFit="1"/>
      <protection locked="0"/>
    </xf>
    <xf numFmtId="0" fontId="37" fillId="0" borderId="6" xfId="0" applyFont="1" applyBorder="1" applyAlignment="1">
      <alignment horizontal="center" wrapText="1"/>
    </xf>
    <xf numFmtId="0" fontId="37" fillId="0" borderId="7" xfId="0" applyFont="1" applyBorder="1" applyAlignment="1">
      <alignment horizontal="center" wrapText="1"/>
    </xf>
    <xf numFmtId="0" fontId="37" fillId="0" borderId="8" xfId="0" applyFont="1" applyBorder="1" applyAlignment="1">
      <alignment horizontal="center" wrapText="1"/>
    </xf>
    <xf numFmtId="0" fontId="37" fillId="0" borderId="11" xfId="0" applyFont="1" applyBorder="1" applyAlignment="1">
      <alignment horizontal="center" wrapText="1"/>
    </xf>
    <xf numFmtId="0" fontId="37" fillId="0" borderId="1" xfId="0" applyFont="1" applyBorder="1" applyAlignment="1">
      <alignment horizontal="center" wrapText="1"/>
    </xf>
    <xf numFmtId="0" fontId="37" fillId="0" borderId="12" xfId="0" applyFont="1" applyBorder="1" applyAlignment="1">
      <alignment horizontal="center" wrapText="1"/>
    </xf>
    <xf numFmtId="0" fontId="12" fillId="0" borderId="48" xfId="0" applyFont="1" applyBorder="1" applyAlignment="1" applyProtection="1">
      <alignment horizontal="center" vertical="top"/>
      <protection locked="0"/>
    </xf>
    <xf numFmtId="0" fontId="12" fillId="0" borderId="49" xfId="0" applyFont="1" applyBorder="1" applyAlignment="1" applyProtection="1">
      <alignment horizontal="center" vertical="top"/>
      <protection locked="0"/>
    </xf>
    <xf numFmtId="0" fontId="3" fillId="0" borderId="22" xfId="0" applyFont="1" applyBorder="1" applyAlignment="1" applyProtection="1">
      <alignment horizontal="center" vertical="top" wrapText="1"/>
      <protection locked="0"/>
    </xf>
    <xf numFmtId="0" fontId="3" fillId="0" borderId="23" xfId="0" applyFont="1" applyBorder="1" applyAlignment="1" applyProtection="1">
      <alignment horizontal="center" vertical="top" wrapText="1"/>
      <protection locked="0"/>
    </xf>
    <xf numFmtId="0" fontId="3" fillId="0" borderId="24" xfId="0" applyFont="1" applyBorder="1" applyAlignment="1" applyProtection="1">
      <alignment horizontal="center" vertical="top" wrapText="1"/>
      <protection locked="0"/>
    </xf>
    <xf numFmtId="0" fontId="3" fillId="0" borderId="54" xfId="0" applyFont="1" applyBorder="1" applyAlignment="1" applyProtection="1">
      <alignment horizontal="center" vertical="top" wrapText="1"/>
      <protection locked="0"/>
    </xf>
    <xf numFmtId="0" fontId="3" fillId="0" borderId="0" xfId="0" applyFont="1" applyAlignment="1" applyProtection="1">
      <alignment horizontal="center" vertical="top" wrapText="1"/>
      <protection locked="0"/>
    </xf>
    <xf numFmtId="0" fontId="3" fillId="0" borderId="25" xfId="0" applyFont="1" applyBorder="1" applyAlignment="1" applyProtection="1">
      <alignment horizontal="center" vertical="top" wrapText="1"/>
      <protection locked="0"/>
    </xf>
    <xf numFmtId="0" fontId="3" fillId="0" borderId="46" xfId="0" applyFont="1" applyBorder="1" applyAlignment="1" applyProtection="1">
      <alignment horizontal="center" vertical="top" wrapText="1"/>
      <protection locked="0"/>
    </xf>
    <xf numFmtId="0" fontId="3" fillId="0" borderId="48" xfId="0" applyFont="1" applyBorder="1" applyAlignment="1" applyProtection="1">
      <alignment horizontal="center" vertical="top" wrapText="1"/>
      <protection locked="0"/>
    </xf>
    <xf numFmtId="0" fontId="3" fillId="0" borderId="49" xfId="0" applyFont="1" applyBorder="1" applyAlignment="1" applyProtection="1">
      <alignment horizontal="center" vertical="top" wrapText="1"/>
      <protection locked="0"/>
    </xf>
    <xf numFmtId="0" fontId="37" fillId="0" borderId="46" xfId="0" applyFont="1" applyBorder="1" applyAlignment="1">
      <alignment horizontal="center" vertical="center" wrapText="1"/>
    </xf>
    <xf numFmtId="0" fontId="37" fillId="0" borderId="49" xfId="0" applyFont="1" applyBorder="1" applyAlignment="1">
      <alignment horizontal="center" vertical="center" wrapText="1"/>
    </xf>
    <xf numFmtId="0" fontId="11" fillId="0" borderId="1" xfId="0" applyFont="1" applyBorder="1" applyAlignment="1">
      <alignment horizontal="center" vertical="center"/>
    </xf>
    <xf numFmtId="0" fontId="11" fillId="0" borderId="12" xfId="0" applyFont="1" applyBorder="1" applyAlignment="1">
      <alignment horizontal="center" vertical="center"/>
    </xf>
    <xf numFmtId="0" fontId="13" fillId="0" borderId="0" xfId="0" applyFont="1" applyAlignment="1">
      <alignment horizontal="center" vertical="center"/>
    </xf>
    <xf numFmtId="0" fontId="5" fillId="0" borderId="22"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24" xfId="0" applyFont="1" applyBorder="1" applyAlignment="1">
      <alignment horizontal="center" vertical="center" wrapText="1"/>
    </xf>
    <xf numFmtId="0" fontId="48" fillId="0" borderId="0" xfId="0" applyFont="1" applyAlignment="1">
      <alignment horizontal="center" vertical="top" wrapText="1"/>
    </xf>
    <xf numFmtId="0" fontId="29" fillId="0" borderId="22" xfId="0" applyFont="1" applyBorder="1" applyAlignment="1">
      <alignment horizontal="center" vertical="center" wrapText="1"/>
    </xf>
    <xf numFmtId="0" fontId="29" fillId="0" borderId="23" xfId="0" applyFont="1" applyBorder="1" applyAlignment="1">
      <alignment horizontal="center" vertical="center" wrapText="1"/>
    </xf>
    <xf numFmtId="0" fontId="29" fillId="0" borderId="46" xfId="0" applyFont="1" applyBorder="1" applyAlignment="1">
      <alignment horizontal="center" vertical="center" wrapText="1"/>
    </xf>
    <xf numFmtId="0" fontId="29" fillId="0" borderId="48" xfId="0" applyFont="1" applyBorder="1" applyAlignment="1">
      <alignment horizontal="center" vertical="center" wrapText="1"/>
    </xf>
    <xf numFmtId="0" fontId="32" fillId="0" borderId="5" xfId="0" applyFont="1" applyBorder="1" applyAlignment="1" applyProtection="1">
      <alignment horizontal="center" vertical="top" wrapText="1"/>
      <protection locked="0"/>
    </xf>
    <xf numFmtId="0" fontId="179" fillId="0" borderId="14" xfId="0" applyFont="1" applyBorder="1" applyAlignment="1">
      <alignment horizontal="center" vertical="center"/>
    </xf>
    <xf numFmtId="0" fontId="179" fillId="0" borderId="15" xfId="0" applyFont="1" applyBorder="1" applyAlignment="1">
      <alignment horizontal="center" vertical="center"/>
    </xf>
    <xf numFmtId="0" fontId="28" fillId="2" borderId="5" xfId="0" applyFont="1" applyFill="1" applyBorder="1" applyAlignment="1">
      <alignment horizontal="center" vertical="center" wrapText="1"/>
    </xf>
    <xf numFmtId="0" fontId="28" fillId="2" borderId="27" xfId="0" applyFont="1" applyFill="1" applyBorder="1" applyAlignment="1">
      <alignment horizontal="center" vertical="center" wrapText="1"/>
    </xf>
    <xf numFmtId="0" fontId="28" fillId="2" borderId="30" xfId="0" applyFont="1" applyFill="1" applyBorder="1" applyAlignment="1">
      <alignment horizontal="center" vertical="center" wrapText="1"/>
    </xf>
    <xf numFmtId="0" fontId="26" fillId="3" borderId="5" xfId="0" applyFont="1" applyFill="1" applyBorder="1" applyAlignment="1">
      <alignment horizontal="center" vertical="center" wrapText="1"/>
    </xf>
    <xf numFmtId="14" fontId="5" fillId="2" borderId="6" xfId="0" applyNumberFormat="1" applyFont="1" applyFill="1" applyBorder="1" applyAlignment="1" applyProtection="1">
      <alignment horizontal="center" vertical="center"/>
      <protection locked="0"/>
    </xf>
    <xf numFmtId="14" fontId="5" fillId="2" borderId="21" xfId="0" applyNumberFormat="1" applyFont="1" applyFill="1" applyBorder="1" applyAlignment="1" applyProtection="1">
      <alignment horizontal="center" vertical="center"/>
      <protection locked="0"/>
    </xf>
    <xf numFmtId="0" fontId="48" fillId="5" borderId="54" xfId="0" applyFont="1" applyFill="1" applyBorder="1" applyAlignment="1" applyProtection="1">
      <alignment horizontal="center" vertical="center"/>
      <protection locked="0"/>
    </xf>
    <xf numFmtId="0" fontId="48" fillId="5" borderId="25" xfId="0" applyFont="1" applyFill="1" applyBorder="1" applyAlignment="1" applyProtection="1">
      <alignment horizontal="center" vertical="center"/>
      <protection locked="0"/>
    </xf>
    <xf numFmtId="0" fontId="48" fillId="5" borderId="46" xfId="0" applyFont="1" applyFill="1" applyBorder="1" applyAlignment="1" applyProtection="1">
      <alignment horizontal="center" vertical="center"/>
      <protection locked="0"/>
    </xf>
    <xf numFmtId="0" fontId="48" fillId="5" borderId="49" xfId="0" applyFont="1" applyFill="1" applyBorder="1" applyAlignment="1" applyProtection="1">
      <alignment horizontal="center" vertical="center"/>
      <protection locked="0"/>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51" xfId="0" applyFont="1" applyBorder="1" applyAlignment="1">
      <alignment horizontal="center" vertical="top" wrapText="1"/>
    </xf>
    <xf numFmtId="1" fontId="121" fillId="0" borderId="26" xfId="0" applyNumberFormat="1" applyFont="1" applyBorder="1" applyAlignment="1">
      <alignment horizontal="center" vertical="center"/>
    </xf>
    <xf numFmtId="1" fontId="121" fillId="0" borderId="27" xfId="0" applyNumberFormat="1" applyFont="1" applyBorder="1" applyAlignment="1">
      <alignment horizontal="center" vertical="center"/>
    </xf>
    <xf numFmtId="1" fontId="121" fillId="0" borderId="30" xfId="0" applyNumberFormat="1" applyFont="1" applyBorder="1" applyAlignment="1">
      <alignment horizontal="center" vertical="center"/>
    </xf>
    <xf numFmtId="1" fontId="55" fillId="0" borderId="16" xfId="0" applyNumberFormat="1" applyFont="1" applyBorder="1" applyAlignment="1">
      <alignment horizontal="center" vertical="center"/>
    </xf>
    <xf numFmtId="0" fontId="55" fillId="0" borderId="14" xfId="0" applyFont="1" applyBorder="1" applyAlignment="1">
      <alignment horizontal="center" vertical="center"/>
    </xf>
    <xf numFmtId="0" fontId="13" fillId="5" borderId="26" xfId="0" applyFont="1" applyFill="1" applyBorder="1" applyAlignment="1" applyProtection="1">
      <alignment horizontal="center" vertical="center" wrapText="1"/>
      <protection locked="0"/>
    </xf>
    <xf numFmtId="0" fontId="13" fillId="5" borderId="27" xfId="0" applyFont="1" applyFill="1" applyBorder="1" applyAlignment="1" applyProtection="1">
      <alignment horizontal="center" vertical="center" wrapText="1"/>
      <protection locked="0"/>
    </xf>
    <xf numFmtId="0" fontId="13" fillId="5" borderId="28" xfId="0" applyFont="1" applyFill="1" applyBorder="1" applyAlignment="1" applyProtection="1">
      <alignment horizontal="center" vertical="center" wrapText="1"/>
      <protection locked="0"/>
    </xf>
    <xf numFmtId="0" fontId="159" fillId="0" borderId="51" xfId="0" applyFont="1" applyBorder="1" applyAlignment="1">
      <alignment horizontal="center" vertical="center"/>
    </xf>
    <xf numFmtId="0" fontId="159" fillId="0" borderId="27" xfId="0" applyFont="1" applyBorder="1" applyAlignment="1">
      <alignment horizontal="center" vertical="center"/>
    </xf>
    <xf numFmtId="0" fontId="5" fillId="2" borderId="22" xfId="0" applyFont="1" applyFill="1" applyBorder="1" applyAlignment="1">
      <alignment horizontal="center" vertical="center" wrapText="1"/>
    </xf>
    <xf numFmtId="0" fontId="5" fillId="2" borderId="23" xfId="0" applyFont="1" applyFill="1" applyBorder="1" applyAlignment="1">
      <alignment horizontal="center" vertical="center" wrapText="1"/>
    </xf>
    <xf numFmtId="0" fontId="5" fillId="2" borderId="93" xfId="0" applyFont="1" applyFill="1" applyBorder="1" applyAlignment="1">
      <alignment horizontal="center" vertical="center" wrapText="1"/>
    </xf>
    <xf numFmtId="0" fontId="48" fillId="0" borderId="139" xfId="0" applyFont="1" applyBorder="1" applyAlignment="1">
      <alignment horizontal="center" vertical="center" wrapText="1"/>
    </xf>
    <xf numFmtId="0" fontId="48" fillId="0" borderId="33" xfId="0" applyFont="1" applyBorder="1" applyAlignment="1">
      <alignment horizontal="center" vertical="center" wrapText="1"/>
    </xf>
    <xf numFmtId="0" fontId="72" fillId="6" borderId="26" xfId="0" applyFont="1" applyFill="1" applyBorder="1" applyAlignment="1">
      <alignment horizontal="center" vertical="center"/>
    </xf>
    <xf numFmtId="0" fontId="70" fillId="0" borderId="27" xfId="0" applyFont="1" applyBorder="1" applyAlignment="1">
      <alignment vertical="center"/>
    </xf>
    <xf numFmtId="0" fontId="70" fillId="0" borderId="28" xfId="0" applyFont="1" applyBorder="1" applyAlignment="1">
      <alignment vertical="center"/>
    </xf>
    <xf numFmtId="0" fontId="5" fillId="0" borderId="26" xfId="0" applyFont="1" applyBorder="1" applyAlignment="1">
      <alignment horizontal="center" vertical="center" wrapText="1"/>
    </xf>
    <xf numFmtId="0" fontId="29" fillId="0" borderId="30" xfId="0" applyFont="1" applyBorder="1" applyAlignment="1">
      <alignment horizontal="center" vertical="center" wrapText="1"/>
    </xf>
    <xf numFmtId="0" fontId="28" fillId="0" borderId="22" xfId="0" applyFont="1" applyBorder="1" applyAlignment="1">
      <alignment horizontal="center" vertical="center" wrapText="1"/>
    </xf>
    <xf numFmtId="0" fontId="75" fillId="0" borderId="23" xfId="0" applyFont="1" applyBorder="1" applyAlignment="1">
      <alignment horizontal="center" wrapText="1"/>
    </xf>
    <xf numFmtId="0" fontId="75" fillId="0" borderId="24" xfId="0" applyFont="1" applyBorder="1" applyAlignment="1">
      <alignment horizontal="center" wrapText="1"/>
    </xf>
    <xf numFmtId="0" fontId="75" fillId="0" borderId="54" xfId="0" applyFont="1" applyBorder="1" applyAlignment="1">
      <alignment horizontal="center" wrapText="1"/>
    </xf>
    <xf numFmtId="0" fontId="75" fillId="0" borderId="0" xfId="0" applyFont="1" applyAlignment="1">
      <alignment horizontal="center" wrapText="1"/>
    </xf>
    <xf numFmtId="0" fontId="75" fillId="0" borderId="25" xfId="0" applyFont="1" applyBorder="1" applyAlignment="1">
      <alignment horizontal="center" wrapText="1"/>
    </xf>
    <xf numFmtId="0" fontId="87" fillId="0" borderId="0" xfId="0" applyFont="1" applyAlignment="1">
      <alignment horizontal="center" vertical="center" wrapText="1"/>
    </xf>
    <xf numFmtId="0" fontId="87" fillId="0" borderId="10" xfId="0" applyFont="1" applyBorder="1" applyAlignment="1">
      <alignment horizontal="center" vertical="center" wrapText="1"/>
    </xf>
    <xf numFmtId="14" fontId="87" fillId="5" borderId="29" xfId="0" applyNumberFormat="1" applyFont="1" applyFill="1" applyBorder="1" applyAlignment="1" applyProtection="1">
      <alignment horizontal="center" vertical="center"/>
      <protection locked="0"/>
    </xf>
    <xf numFmtId="0" fontId="87" fillId="5" borderId="29" xfId="0" applyFont="1" applyFill="1" applyBorder="1" applyAlignment="1" applyProtection="1">
      <alignment horizontal="center" vertical="center"/>
      <protection locked="0"/>
    </xf>
    <xf numFmtId="0" fontId="22" fillId="6" borderId="15" xfId="0" applyFont="1" applyFill="1" applyBorder="1" applyAlignment="1" applyProtection="1">
      <alignment horizontal="center" vertical="center" shrinkToFit="1"/>
      <protection locked="0"/>
    </xf>
    <xf numFmtId="0" fontId="22" fillId="6" borderId="16" xfId="0" applyFont="1" applyFill="1" applyBorder="1" applyAlignment="1" applyProtection="1">
      <alignment horizontal="center" vertical="center" shrinkToFit="1"/>
      <protection locked="0"/>
    </xf>
    <xf numFmtId="0" fontId="64" fillId="0" borderId="22" xfId="0" applyFont="1" applyBorder="1" applyAlignment="1">
      <alignment horizontal="center" vertical="center" shrinkToFit="1"/>
    </xf>
    <xf numFmtId="0" fontId="64" fillId="0" borderId="23" xfId="0" applyFont="1" applyBorder="1" applyAlignment="1">
      <alignment horizontal="center" vertical="center" shrinkToFit="1"/>
    </xf>
    <xf numFmtId="1" fontId="22" fillId="6" borderId="14" xfId="0" applyNumberFormat="1" applyFont="1" applyFill="1" applyBorder="1" applyAlignment="1" applyProtection="1">
      <alignment horizontal="center" shrinkToFit="1"/>
      <protection locked="0"/>
    </xf>
    <xf numFmtId="1" fontId="22" fillId="6" borderId="15" xfId="0" applyNumberFormat="1" applyFont="1" applyFill="1" applyBorder="1" applyAlignment="1" applyProtection="1">
      <alignment horizontal="center" shrinkToFit="1"/>
      <protection locked="0"/>
    </xf>
    <xf numFmtId="1" fontId="22" fillId="6" borderId="16" xfId="0" applyNumberFormat="1" applyFont="1" applyFill="1" applyBorder="1" applyAlignment="1" applyProtection="1">
      <alignment horizontal="center" shrinkToFit="1"/>
      <protection locked="0"/>
    </xf>
    <xf numFmtId="0" fontId="50" fillId="6" borderId="113" xfId="0" applyFont="1" applyFill="1" applyBorder="1" applyAlignment="1" applyProtection="1">
      <alignment horizontal="center" vertical="center" shrinkToFit="1"/>
      <protection locked="0"/>
    </xf>
    <xf numFmtId="0" fontId="50" fillId="6" borderId="114" xfId="0" applyFont="1" applyFill="1" applyBorder="1" applyAlignment="1" applyProtection="1">
      <alignment horizontal="center" vertical="center" shrinkToFit="1"/>
      <protection locked="0"/>
    </xf>
    <xf numFmtId="0" fontId="50" fillId="6" borderId="115" xfId="0" applyFont="1" applyFill="1" applyBorder="1" applyAlignment="1" applyProtection="1">
      <alignment horizontal="center" vertical="center" shrinkToFit="1"/>
      <protection locked="0"/>
    </xf>
    <xf numFmtId="0" fontId="64" fillId="6" borderId="10" xfId="0" applyFont="1" applyFill="1" applyBorder="1" applyAlignment="1" applyProtection="1">
      <alignment horizontal="center" vertical="center"/>
      <protection locked="0"/>
    </xf>
    <xf numFmtId="0" fontId="64" fillId="6" borderId="29" xfId="0" applyFont="1" applyFill="1" applyBorder="1" applyAlignment="1" applyProtection="1">
      <alignment horizontal="center" vertical="center"/>
      <protection locked="0"/>
    </xf>
    <xf numFmtId="0" fontId="64" fillId="6" borderId="34" xfId="0" applyFont="1" applyFill="1" applyBorder="1" applyAlignment="1" applyProtection="1">
      <alignment horizontal="center" vertical="center"/>
      <protection locked="0"/>
    </xf>
    <xf numFmtId="0" fontId="3" fillId="6" borderId="90" xfId="0" applyFont="1" applyFill="1" applyBorder="1" applyAlignment="1" applyProtection="1">
      <alignment horizontal="center" vertical="center" shrinkToFit="1"/>
      <protection locked="0"/>
    </xf>
    <xf numFmtId="0" fontId="3" fillId="6" borderId="114" xfId="0" applyFont="1" applyFill="1" applyBorder="1" applyAlignment="1" applyProtection="1">
      <alignment horizontal="center" vertical="center" shrinkToFit="1"/>
      <protection locked="0"/>
    </xf>
    <xf numFmtId="0" fontId="3" fillId="6" borderId="117" xfId="0" applyFont="1" applyFill="1" applyBorder="1" applyAlignment="1" applyProtection="1">
      <alignment horizontal="center" vertical="center" shrinkToFit="1"/>
      <protection locked="0"/>
    </xf>
    <xf numFmtId="0" fontId="3" fillId="6" borderId="5" xfId="0" applyFont="1" applyFill="1" applyBorder="1" applyAlignment="1" applyProtection="1">
      <alignment horizontal="center" vertical="center" shrinkToFit="1"/>
      <protection locked="0"/>
    </xf>
    <xf numFmtId="0" fontId="3" fillId="6" borderId="36" xfId="0" applyFont="1" applyFill="1" applyBorder="1" applyAlignment="1" applyProtection="1">
      <alignment horizontal="center" vertical="center" shrinkToFit="1"/>
      <protection locked="0"/>
    </xf>
    <xf numFmtId="0" fontId="5" fillId="0" borderId="91"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31"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5" xfId="0" applyFont="1" applyBorder="1" applyAlignment="1">
      <alignment horizontal="center" vertical="center" wrapText="1"/>
    </xf>
    <xf numFmtId="0" fontId="5" fillId="0" borderId="36" xfId="0" applyFont="1" applyBorder="1" applyAlignment="1">
      <alignment horizontal="center" vertical="center" wrapText="1"/>
    </xf>
    <xf numFmtId="0" fontId="4" fillId="0" borderId="32" xfId="0" applyFont="1" applyBorder="1" applyAlignment="1">
      <alignment horizontal="center" vertical="center"/>
    </xf>
    <xf numFmtId="0" fontId="4" fillId="0" borderId="20" xfId="0" applyFont="1" applyBorder="1" applyAlignment="1">
      <alignment horizontal="center" vertical="center"/>
    </xf>
    <xf numFmtId="0" fontId="4" fillId="0" borderId="33" xfId="0" applyFont="1" applyBorder="1" applyAlignment="1">
      <alignment horizontal="center" vertical="center"/>
    </xf>
    <xf numFmtId="3" fontId="6" fillId="6" borderId="37" xfId="0" applyNumberFormat="1" applyFont="1" applyFill="1" applyBorder="1" applyAlignment="1" applyProtection="1">
      <alignment horizontal="center" vertical="center" shrinkToFit="1"/>
      <protection locked="0"/>
    </xf>
    <xf numFmtId="3" fontId="6" fillId="6" borderId="13" xfId="0" applyNumberFormat="1" applyFont="1" applyFill="1" applyBorder="1" applyAlignment="1" applyProtection="1">
      <alignment horizontal="center" vertical="center" shrinkToFit="1"/>
      <protection locked="0"/>
    </xf>
    <xf numFmtId="3" fontId="6" fillId="6" borderId="38" xfId="0" applyNumberFormat="1" applyFont="1" applyFill="1" applyBorder="1" applyAlignment="1" applyProtection="1">
      <alignment horizontal="center" vertical="center" shrinkToFit="1"/>
      <protection locked="0"/>
    </xf>
    <xf numFmtId="1" fontId="50" fillId="2" borderId="46" xfId="0" applyNumberFormat="1" applyFont="1" applyFill="1" applyBorder="1" applyAlignment="1" applyProtection="1">
      <alignment horizontal="center" vertical="center"/>
      <protection locked="0"/>
    </xf>
    <xf numFmtId="0" fontId="70" fillId="2" borderId="48" xfId="0" applyFont="1" applyFill="1" applyBorder="1" applyAlignment="1">
      <alignment horizontal="center" vertical="center"/>
    </xf>
    <xf numFmtId="0" fontId="50" fillId="10" borderId="20" xfId="0" applyFont="1" applyFill="1" applyBorder="1" applyAlignment="1" applyProtection="1">
      <alignment horizontal="center" vertical="center"/>
      <protection locked="0"/>
    </xf>
    <xf numFmtId="0" fontId="87" fillId="10" borderId="20" xfId="0" applyFont="1" applyFill="1" applyBorder="1" applyAlignment="1" applyProtection="1">
      <alignment horizontal="center" vertical="center"/>
      <protection locked="0"/>
    </xf>
    <xf numFmtId="0" fontId="87" fillId="10" borderId="11" xfId="0" applyFont="1" applyFill="1" applyBorder="1" applyAlignment="1" applyProtection="1">
      <alignment horizontal="center" vertical="center"/>
      <protection locked="0"/>
    </xf>
    <xf numFmtId="0" fontId="50" fillId="2" borderId="90" xfId="0" applyFont="1" applyFill="1" applyBorder="1" applyAlignment="1">
      <alignment horizontal="center" vertical="center"/>
    </xf>
    <xf numFmtId="0" fontId="50" fillId="2" borderId="114" xfId="0" applyFont="1" applyFill="1" applyBorder="1" applyAlignment="1">
      <alignment horizontal="center" vertical="center"/>
    </xf>
    <xf numFmtId="0" fontId="50" fillId="2" borderId="117" xfId="0" applyFont="1" applyFill="1" applyBorder="1" applyAlignment="1">
      <alignment horizontal="center" vertical="center"/>
    </xf>
    <xf numFmtId="0" fontId="50" fillId="6" borderId="90" xfId="0" applyFont="1" applyFill="1" applyBorder="1" applyAlignment="1" applyProtection="1">
      <alignment horizontal="center" vertical="center"/>
      <protection locked="0"/>
    </xf>
    <xf numFmtId="0" fontId="50" fillId="6" borderId="115" xfId="0" applyFont="1" applyFill="1" applyBorder="1" applyAlignment="1" applyProtection="1">
      <alignment horizontal="center" vertical="center"/>
      <protection locked="0"/>
    </xf>
    <xf numFmtId="0" fontId="50" fillId="6" borderId="114" xfId="0" applyFont="1" applyFill="1" applyBorder="1" applyAlignment="1" applyProtection="1">
      <alignment horizontal="center" vertical="center"/>
      <protection locked="0"/>
    </xf>
    <xf numFmtId="0" fontId="70" fillId="0" borderId="117" xfId="0" applyFont="1" applyBorder="1" applyAlignment="1" applyProtection="1">
      <alignment horizontal="center" vertical="center"/>
      <protection locked="0"/>
    </xf>
    <xf numFmtId="0" fontId="42" fillId="7" borderId="46" xfId="0" applyFont="1" applyFill="1" applyBorder="1" applyAlignment="1">
      <alignment horizontal="center" vertical="center" wrapText="1"/>
    </xf>
    <xf numFmtId="0" fontId="42" fillId="7" borderId="48" xfId="0" applyFont="1" applyFill="1" applyBorder="1" applyAlignment="1">
      <alignment horizontal="center" vertical="center" wrapText="1"/>
    </xf>
    <xf numFmtId="0" fontId="5" fillId="0" borderId="52" xfId="0" applyFont="1" applyBorder="1" applyAlignment="1">
      <alignment horizontal="center" vertical="center"/>
    </xf>
    <xf numFmtId="0" fontId="5" fillId="0" borderId="53" xfId="0" applyFont="1" applyBorder="1" applyAlignment="1">
      <alignment horizontal="center" vertical="center"/>
    </xf>
    <xf numFmtId="0" fontId="66" fillId="5" borderId="92" xfId="0" applyFont="1" applyFill="1" applyBorder="1" applyAlignment="1" applyProtection="1">
      <alignment horizontal="center" vertical="center" wrapText="1"/>
      <protection locked="0"/>
    </xf>
    <xf numFmtId="0" fontId="66" fillId="5" borderId="21" xfId="0" applyFont="1" applyFill="1" applyBorder="1" applyAlignment="1" applyProtection="1">
      <alignment horizontal="center" vertical="center" wrapText="1"/>
      <protection locked="0"/>
    </xf>
    <xf numFmtId="0" fontId="66" fillId="5" borderId="54" xfId="0" applyFont="1" applyFill="1" applyBorder="1" applyAlignment="1" applyProtection="1">
      <alignment horizontal="center" vertical="center" wrapText="1"/>
      <protection locked="0"/>
    </xf>
    <xf numFmtId="0" fontId="66" fillId="5" borderId="25" xfId="0" applyFont="1" applyFill="1" applyBorder="1" applyAlignment="1" applyProtection="1">
      <alignment horizontal="center" vertical="center" wrapText="1"/>
      <protection locked="0"/>
    </xf>
    <xf numFmtId="14" fontId="6" fillId="6" borderId="14" xfId="0" applyNumberFormat="1" applyFont="1" applyFill="1" applyBorder="1" applyAlignment="1" applyProtection="1">
      <alignment horizontal="center" vertical="center"/>
      <protection locked="0"/>
    </xf>
    <xf numFmtId="14" fontId="6" fillId="6" borderId="16" xfId="0" applyNumberFormat="1" applyFont="1" applyFill="1" applyBorder="1" applyAlignment="1" applyProtection="1">
      <alignment horizontal="center" vertical="center"/>
      <protection locked="0"/>
    </xf>
    <xf numFmtId="0" fontId="50" fillId="0" borderId="55" xfId="0" applyFont="1" applyBorder="1" applyAlignment="1">
      <alignment horizontal="center" vertical="center"/>
    </xf>
    <xf numFmtId="0" fontId="50" fillId="0" borderId="1" xfId="0" applyFont="1" applyBorder="1" applyAlignment="1">
      <alignment horizontal="center" vertical="center"/>
    </xf>
    <xf numFmtId="0" fontId="50" fillId="0" borderId="56" xfId="0" applyFont="1" applyBorder="1" applyAlignment="1">
      <alignment horizontal="center" vertical="center"/>
    </xf>
    <xf numFmtId="0" fontId="50" fillId="0" borderId="17" xfId="0" applyFont="1" applyBorder="1" applyAlignment="1">
      <alignment horizontal="center" vertical="center" shrinkToFit="1"/>
    </xf>
    <xf numFmtId="0" fontId="50" fillId="0" borderId="18" xfId="0" applyFont="1" applyBorder="1" applyAlignment="1">
      <alignment horizontal="center" vertical="center" shrinkToFit="1"/>
    </xf>
    <xf numFmtId="0" fontId="50" fillId="0" borderId="31" xfId="0" applyFont="1" applyBorder="1" applyAlignment="1">
      <alignment horizontal="center" vertical="center" shrinkToFit="1"/>
    </xf>
    <xf numFmtId="0" fontId="50" fillId="0" borderId="52" xfId="0" applyFont="1" applyBorder="1" applyAlignment="1">
      <alignment horizontal="center" vertical="center" shrinkToFit="1"/>
    </xf>
    <xf numFmtId="0" fontId="50" fillId="0" borderId="53" xfId="0" applyFont="1" applyBorder="1" applyAlignment="1">
      <alignment horizontal="center" vertical="center" shrinkToFit="1"/>
    </xf>
    <xf numFmtId="0" fontId="50" fillId="0" borderId="41" xfId="0" applyFont="1" applyBorder="1" applyAlignment="1">
      <alignment horizontal="center" vertical="center" shrinkToFit="1"/>
    </xf>
    <xf numFmtId="3" fontId="6" fillId="6" borderId="113" xfId="0" applyNumberFormat="1" applyFont="1" applyFill="1" applyBorder="1" applyAlignment="1" applyProtection="1">
      <alignment horizontal="center" vertical="center" shrinkToFit="1"/>
      <protection locked="0"/>
    </xf>
    <xf numFmtId="3" fontId="6" fillId="6" borderId="114" xfId="0" applyNumberFormat="1" applyFont="1" applyFill="1" applyBorder="1" applyAlignment="1" applyProtection="1">
      <alignment horizontal="center" vertical="center" shrinkToFit="1"/>
      <protection locked="0"/>
    </xf>
    <xf numFmtId="3" fontId="6" fillId="6" borderId="115" xfId="0" applyNumberFormat="1" applyFont="1" applyFill="1" applyBorder="1" applyAlignment="1" applyProtection="1">
      <alignment horizontal="center" vertical="center" shrinkToFit="1"/>
      <protection locked="0"/>
    </xf>
    <xf numFmtId="0" fontId="22" fillId="0" borderId="23" xfId="0" applyFont="1" applyBorder="1" applyAlignment="1">
      <alignment horizontal="center" vertical="center"/>
    </xf>
    <xf numFmtId="0" fontId="22" fillId="0" borderId="0" xfId="0" applyFont="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9" fillId="5" borderId="3" xfId="0" applyFont="1" applyFill="1" applyBorder="1" applyAlignment="1" applyProtection="1">
      <alignment horizontal="center" vertical="center"/>
      <protection locked="0"/>
    </xf>
    <xf numFmtId="0" fontId="49" fillId="5" borderId="4" xfId="0" applyFont="1" applyFill="1" applyBorder="1" applyAlignment="1" applyProtection="1">
      <alignment horizontal="center" vertical="center"/>
      <protection locked="0"/>
    </xf>
    <xf numFmtId="0" fontId="50" fillId="0" borderId="55" xfId="0" applyFont="1" applyBorder="1" applyAlignment="1">
      <alignment horizontal="left" vertical="center" wrapText="1"/>
    </xf>
    <xf numFmtId="0" fontId="50" fillId="0" borderId="1" xfId="0" applyFont="1" applyBorder="1" applyAlignment="1">
      <alignment horizontal="left" vertical="center" wrapText="1"/>
    </xf>
    <xf numFmtId="0" fontId="50" fillId="0" borderId="56" xfId="0" applyFont="1" applyBorder="1" applyAlignment="1">
      <alignment horizontal="left" vertical="center" wrapText="1"/>
    </xf>
    <xf numFmtId="0" fontId="3" fillId="0" borderId="32"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11" xfId="0" applyFont="1" applyBorder="1" applyAlignment="1">
      <alignment horizontal="center" vertical="center" wrapText="1"/>
    </xf>
    <xf numFmtId="0" fontId="49" fillId="0" borderId="55" xfId="0" applyFont="1" applyBorder="1" applyAlignment="1">
      <alignment horizontal="center" vertical="center"/>
    </xf>
    <xf numFmtId="0" fontId="49" fillId="0" borderId="1" xfId="0" applyFont="1" applyBorder="1" applyAlignment="1">
      <alignment horizontal="center" vertical="center"/>
    </xf>
    <xf numFmtId="0" fontId="49" fillId="0" borderId="53" xfId="0" applyFont="1" applyBorder="1" applyAlignment="1">
      <alignment horizontal="center" vertical="center"/>
    </xf>
    <xf numFmtId="0" fontId="49" fillId="0" borderId="41" xfId="0" applyFont="1" applyBorder="1" applyAlignment="1">
      <alignment horizontal="center" vertical="center"/>
    </xf>
    <xf numFmtId="0" fontId="105" fillId="6" borderId="27" xfId="0" applyFont="1" applyFill="1" applyBorder="1" applyAlignment="1" applyProtection="1">
      <alignment horizontal="center" vertical="center"/>
      <protection locked="0"/>
    </xf>
    <xf numFmtId="0" fontId="105" fillId="6" borderId="30" xfId="0" applyFont="1" applyFill="1" applyBorder="1" applyAlignment="1" applyProtection="1">
      <alignment horizontal="center" vertical="center"/>
      <protection locked="0"/>
    </xf>
    <xf numFmtId="3" fontId="72" fillId="6" borderId="3" xfId="0" applyNumberFormat="1" applyFont="1" applyFill="1" applyBorder="1" applyAlignment="1" applyProtection="1">
      <alignment horizontal="center" vertical="center"/>
      <protection locked="0"/>
    </xf>
    <xf numFmtId="3" fontId="72" fillId="6" borderId="4" xfId="0" applyNumberFormat="1" applyFont="1" applyFill="1" applyBorder="1" applyAlignment="1" applyProtection="1">
      <alignment horizontal="center" vertical="center"/>
      <protection locked="0"/>
    </xf>
    <xf numFmtId="0" fontId="3" fillId="0" borderId="52"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41" xfId="0" applyFont="1" applyBorder="1" applyAlignment="1">
      <alignment horizontal="center" vertical="center" wrapText="1"/>
    </xf>
    <xf numFmtId="0" fontId="22" fillId="6" borderId="14" xfId="0" applyFont="1" applyFill="1" applyBorder="1" applyAlignment="1" applyProtection="1">
      <alignment horizontal="center" vertical="center" shrinkToFit="1"/>
      <protection locked="0"/>
    </xf>
    <xf numFmtId="14" fontId="22" fillId="0" borderId="57" xfId="0" applyNumberFormat="1" applyFont="1" applyBorder="1" applyAlignment="1">
      <alignment horizontal="center" vertical="center" shrinkToFit="1"/>
    </xf>
    <xf numFmtId="14" fontId="22" fillId="0" borderId="15" xfId="0" applyNumberFormat="1" applyFont="1" applyBorder="1" applyAlignment="1">
      <alignment horizontal="center" vertical="center" shrinkToFit="1"/>
    </xf>
    <xf numFmtId="49" fontId="50" fillId="6" borderId="15" xfId="0" applyNumberFormat="1" applyFont="1" applyFill="1" applyBorder="1" applyAlignment="1" applyProtection="1">
      <alignment horizontal="center" vertical="center" shrinkToFit="1"/>
      <protection locked="0"/>
    </xf>
    <xf numFmtId="49" fontId="50" fillId="6" borderId="58" xfId="0" applyNumberFormat="1" applyFont="1" applyFill="1" applyBorder="1" applyAlignment="1" applyProtection="1">
      <alignment horizontal="center" vertical="center" shrinkToFit="1"/>
      <protection locked="0"/>
    </xf>
    <xf numFmtId="0" fontId="50" fillId="0" borderId="17" xfId="0" applyFont="1" applyBorder="1" applyAlignment="1">
      <alignment horizontal="center" vertical="center"/>
    </xf>
    <xf numFmtId="0" fontId="50" fillId="0" borderId="18" xfId="0" applyFont="1" applyBorder="1" applyAlignment="1">
      <alignment horizontal="center" vertical="center"/>
    </xf>
    <xf numFmtId="0" fontId="50" fillId="0" borderId="31" xfId="0" applyFont="1" applyBorder="1" applyAlignment="1">
      <alignment horizontal="center" vertical="center"/>
    </xf>
    <xf numFmtId="0" fontId="22" fillId="0" borderId="114" xfId="0" applyFont="1" applyBorder="1" applyAlignment="1">
      <alignment horizontal="center" vertical="center" shrinkToFit="1"/>
    </xf>
    <xf numFmtId="0" fontId="45" fillId="0" borderId="22" xfId="0" applyFont="1" applyBorder="1" applyAlignment="1">
      <alignment horizontal="center" vertical="top" wrapText="1"/>
    </xf>
    <xf numFmtId="0" fontId="81" fillId="0" borderId="24" xfId="0" applyFont="1" applyBorder="1" applyAlignment="1">
      <alignment horizontal="center" vertical="top" wrapText="1"/>
    </xf>
    <xf numFmtId="0" fontId="81" fillId="0" borderId="55" xfId="0" applyFont="1" applyBorder="1" applyAlignment="1">
      <alignment horizontal="center" vertical="top" wrapText="1"/>
    </xf>
    <xf numFmtId="0" fontId="81" fillId="0" borderId="56" xfId="0" applyFont="1" applyBorder="1" applyAlignment="1">
      <alignment horizontal="center" vertical="top" wrapText="1"/>
    </xf>
    <xf numFmtId="0" fontId="136" fillId="0" borderId="22" xfId="0" applyFont="1" applyBorder="1" applyAlignment="1">
      <alignment horizontal="center" vertical="center"/>
    </xf>
    <xf numFmtId="0" fontId="136" fillId="0" borderId="23" xfId="0" applyFont="1" applyBorder="1" applyAlignment="1">
      <alignment horizontal="center" vertical="center"/>
    </xf>
    <xf numFmtId="0" fontId="70" fillId="0" borderId="23" xfId="0" applyFont="1" applyBorder="1" applyAlignment="1">
      <alignment vertical="center"/>
    </xf>
    <xf numFmtId="0" fontId="136" fillId="0" borderId="54" xfId="0" applyFont="1" applyBorder="1" applyAlignment="1">
      <alignment horizontal="center" vertical="center"/>
    </xf>
    <xf numFmtId="0" fontId="136" fillId="0" borderId="0" xfId="0" applyFont="1" applyAlignment="1">
      <alignment horizontal="center" vertical="center"/>
    </xf>
    <xf numFmtId="0" fontId="70" fillId="0" borderId="0" xfId="0" applyFont="1" applyAlignment="1">
      <alignment vertical="center"/>
    </xf>
    <xf numFmtId="0" fontId="49" fillId="6" borderId="117" xfId="0" applyFont="1" applyFill="1" applyBorder="1" applyAlignment="1" applyProtection="1">
      <alignment horizontal="center" vertical="center" shrinkToFit="1"/>
      <protection locked="0"/>
    </xf>
    <xf numFmtId="0" fontId="49" fillId="6" borderId="100" xfId="0" applyFont="1" applyFill="1" applyBorder="1" applyAlignment="1" applyProtection="1">
      <alignment horizontal="center" vertical="center" shrinkToFit="1"/>
      <protection locked="0"/>
    </xf>
    <xf numFmtId="0" fontId="49" fillId="6" borderId="101" xfId="0" applyFont="1" applyFill="1" applyBorder="1" applyAlignment="1" applyProtection="1">
      <alignment horizontal="center" vertical="center" shrinkToFit="1"/>
      <protection locked="0"/>
    </xf>
    <xf numFmtId="0" fontId="3" fillId="2" borderId="20" xfId="0" applyFont="1" applyFill="1" applyBorder="1" applyAlignment="1">
      <alignment horizontal="center" vertical="center"/>
    </xf>
    <xf numFmtId="0" fontId="28" fillId="2" borderId="88" xfId="0" applyFont="1" applyFill="1" applyBorder="1" applyAlignment="1">
      <alignment horizontal="center" vertical="center"/>
    </xf>
    <xf numFmtId="0" fontId="28" fillId="2" borderId="29" xfId="0" applyFont="1" applyFill="1" applyBorder="1" applyAlignment="1">
      <alignment horizontal="center" vertical="center"/>
    </xf>
    <xf numFmtId="0" fontId="28" fillId="5" borderId="9" xfId="0" applyFont="1" applyFill="1" applyBorder="1" applyAlignment="1" applyProtection="1">
      <alignment horizontal="center" vertical="center" wrapText="1"/>
      <protection locked="0"/>
    </xf>
    <xf numFmtId="0" fontId="28" fillId="5" borderId="0" xfId="0" applyFont="1" applyFill="1" applyAlignment="1" applyProtection="1">
      <alignment horizontal="center" vertical="center" wrapText="1"/>
      <protection locked="0"/>
    </xf>
    <xf numFmtId="0" fontId="28" fillId="5" borderId="10" xfId="0" applyFont="1" applyFill="1" applyBorder="1" applyAlignment="1" applyProtection="1">
      <alignment horizontal="center" vertical="center" wrapText="1"/>
      <protection locked="0"/>
    </xf>
    <xf numFmtId="0" fontId="6" fillId="0" borderId="26" xfId="0" applyFont="1" applyBorder="1" applyAlignment="1" applyProtection="1">
      <alignment horizontal="center" vertical="center"/>
      <protection locked="0"/>
    </xf>
    <xf numFmtId="0" fontId="6" fillId="0" borderId="27" xfId="0" applyFont="1" applyBorder="1" applyAlignment="1" applyProtection="1">
      <alignment horizontal="center" vertical="center"/>
      <protection locked="0"/>
    </xf>
    <xf numFmtId="0" fontId="71" fillId="0" borderId="54" xfId="0" applyFont="1" applyBorder="1" applyAlignment="1">
      <alignment horizontal="center" vertical="center"/>
    </xf>
    <xf numFmtId="0" fontId="71" fillId="0" borderId="0" xfId="0" applyFont="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28" xfId="0" applyFont="1" applyBorder="1" applyAlignment="1">
      <alignment horizontal="center" vertical="center"/>
    </xf>
    <xf numFmtId="0" fontId="177" fillId="6" borderId="57" xfId="0" applyFont="1" applyFill="1" applyBorder="1" applyAlignment="1" applyProtection="1">
      <alignment horizontal="center" vertical="center"/>
      <protection locked="0"/>
    </xf>
    <xf numFmtId="0" fontId="177" fillId="6" borderId="15" xfId="0" applyFont="1" applyFill="1" applyBorder="1" applyAlignment="1" applyProtection="1">
      <alignment horizontal="center" vertical="center"/>
      <protection locked="0"/>
    </xf>
    <xf numFmtId="0" fontId="177" fillId="6" borderId="16" xfId="0" applyFont="1" applyFill="1" applyBorder="1" applyAlignment="1" applyProtection="1">
      <alignment horizontal="center" vertical="center"/>
      <protection locked="0"/>
    </xf>
    <xf numFmtId="0" fontId="5" fillId="0" borderId="41" xfId="0" applyFont="1" applyBorder="1" applyAlignment="1">
      <alignment horizontal="center" vertical="center"/>
    </xf>
    <xf numFmtId="0" fontId="90" fillId="0" borderId="26" xfId="0" applyFont="1" applyBorder="1" applyAlignment="1">
      <alignment horizontal="center" vertical="center"/>
    </xf>
    <xf numFmtId="0" fontId="77" fillId="0" borderId="27" xfId="0" applyFont="1" applyBorder="1" applyAlignment="1">
      <alignment horizontal="center" vertical="center"/>
    </xf>
    <xf numFmtId="0" fontId="28" fillId="10" borderId="51" xfId="0" applyFont="1" applyFill="1" applyBorder="1" applyAlignment="1">
      <alignment horizontal="center" vertical="center" wrapText="1"/>
    </xf>
    <xf numFmtId="0" fontId="75" fillId="10" borderId="27" xfId="0" applyFont="1" applyFill="1" applyBorder="1" applyAlignment="1">
      <alignment horizontal="center" vertical="center" wrapText="1"/>
    </xf>
    <xf numFmtId="0" fontId="75" fillId="10" borderId="30" xfId="0" applyFont="1" applyFill="1" applyBorder="1" applyAlignment="1">
      <alignment horizontal="center" vertical="center" wrapText="1"/>
    </xf>
    <xf numFmtId="0" fontId="6" fillId="6" borderId="15" xfId="0" applyFont="1" applyFill="1" applyBorder="1" applyAlignment="1" applyProtection="1">
      <alignment horizontal="center" vertical="center" shrinkToFit="1"/>
      <protection locked="0"/>
    </xf>
    <xf numFmtId="0" fontId="6" fillId="6" borderId="16" xfId="0" applyFont="1" applyFill="1" applyBorder="1" applyAlignment="1" applyProtection="1">
      <alignment horizontal="center" vertical="center" shrinkToFit="1"/>
      <protection locked="0"/>
    </xf>
    <xf numFmtId="0" fontId="5" fillId="0" borderId="22" xfId="0" applyFont="1" applyBorder="1" applyAlignment="1">
      <alignment horizontal="center"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xf numFmtId="0" fontId="64" fillId="0" borderId="17" xfId="0" applyFont="1" applyBorder="1" applyAlignment="1">
      <alignment horizontal="center" vertical="center"/>
    </xf>
    <xf numFmtId="0" fontId="64" fillId="0" borderId="18" xfId="0" applyFont="1" applyBorder="1" applyAlignment="1">
      <alignment horizontal="center" vertical="center"/>
    </xf>
    <xf numFmtId="0" fontId="64" fillId="0" borderId="31" xfId="0" applyFont="1" applyBorder="1" applyAlignment="1">
      <alignment horizontal="center" vertical="center"/>
    </xf>
    <xf numFmtId="0" fontId="64" fillId="10" borderId="113" xfId="0" applyFont="1" applyFill="1" applyBorder="1" applyAlignment="1" applyProtection="1">
      <alignment horizontal="center" vertical="center"/>
      <protection locked="0"/>
    </xf>
    <xf numFmtId="0" fontId="70" fillId="10" borderId="114" xfId="0" applyFont="1" applyFill="1" applyBorder="1" applyAlignment="1" applyProtection="1">
      <alignment horizontal="center" vertical="center"/>
      <protection locked="0"/>
    </xf>
    <xf numFmtId="0" fontId="70" fillId="10" borderId="115" xfId="0" applyFont="1" applyFill="1" applyBorder="1" applyAlignment="1" applyProtection="1">
      <alignment horizontal="center" vertical="center"/>
      <protection locked="0"/>
    </xf>
    <xf numFmtId="0" fontId="22" fillId="6" borderId="113" xfId="0" applyFont="1" applyFill="1" applyBorder="1" applyAlignment="1" applyProtection="1">
      <alignment horizontal="center" vertical="center" shrinkToFit="1"/>
      <protection locked="0"/>
    </xf>
    <xf numFmtId="0" fontId="22" fillId="6" borderId="114" xfId="0" applyFont="1" applyFill="1" applyBorder="1" applyAlignment="1" applyProtection="1">
      <alignment horizontal="center" vertical="center" shrinkToFit="1"/>
      <protection locked="0"/>
    </xf>
    <xf numFmtId="0" fontId="22" fillId="6" borderId="115" xfId="0" applyFont="1" applyFill="1" applyBorder="1" applyAlignment="1" applyProtection="1">
      <alignment horizontal="center" vertical="center" shrinkToFit="1"/>
      <protection locked="0"/>
    </xf>
    <xf numFmtId="14" fontId="50" fillId="6" borderId="99" xfId="0" applyNumberFormat="1" applyFont="1" applyFill="1" applyBorder="1" applyAlignment="1" applyProtection="1">
      <alignment horizontal="center" vertical="center" shrinkToFit="1"/>
      <protection locked="0"/>
    </xf>
    <xf numFmtId="14" fontId="50" fillId="6" borderId="100" xfId="0" applyNumberFormat="1" applyFont="1" applyFill="1" applyBorder="1" applyAlignment="1" applyProtection="1">
      <alignment horizontal="center" vertical="center" shrinkToFit="1"/>
      <protection locked="0"/>
    </xf>
    <xf numFmtId="14" fontId="50" fillId="6" borderId="90" xfId="0" applyNumberFormat="1" applyFont="1" applyFill="1" applyBorder="1" applyAlignment="1" applyProtection="1">
      <alignment horizontal="center" vertical="center" shrinkToFit="1"/>
      <protection locked="0"/>
    </xf>
    <xf numFmtId="0" fontId="86" fillId="0" borderId="26" xfId="0" applyFont="1" applyBorder="1" applyAlignment="1" applyProtection="1">
      <alignment horizontal="center" vertical="center"/>
      <protection locked="0"/>
    </xf>
    <xf numFmtId="0" fontId="86" fillId="0" borderId="27" xfId="0" applyFont="1" applyBorder="1" applyAlignment="1">
      <alignment horizontal="center" vertical="center"/>
    </xf>
    <xf numFmtId="0" fontId="86" fillId="0" borderId="118" xfId="0" applyFont="1" applyBorder="1" applyAlignment="1">
      <alignment horizontal="center" vertical="center"/>
    </xf>
    <xf numFmtId="0" fontId="28" fillId="0" borderId="113" xfId="0" applyFont="1" applyBorder="1" applyAlignment="1">
      <alignment horizontal="center" vertical="center"/>
    </xf>
    <xf numFmtId="0" fontId="28" fillId="0" borderId="114" xfId="0" applyFont="1" applyBorder="1" applyAlignment="1">
      <alignment horizontal="center" vertical="center"/>
    </xf>
    <xf numFmtId="0" fontId="50" fillId="5" borderId="120" xfId="0" applyFont="1" applyFill="1" applyBorder="1" applyAlignment="1" applyProtection="1">
      <alignment horizontal="center" vertical="center" shrinkToFit="1"/>
      <protection locked="0"/>
    </xf>
    <xf numFmtId="0" fontId="50" fillId="5" borderId="3" xfId="0" applyFont="1" applyFill="1" applyBorder="1" applyAlignment="1" applyProtection="1">
      <alignment horizontal="center" vertical="center" shrinkToFit="1"/>
      <protection locked="0"/>
    </xf>
    <xf numFmtId="0" fontId="50" fillId="5" borderId="4" xfId="0" applyFont="1" applyFill="1" applyBorder="1" applyAlignment="1" applyProtection="1">
      <alignment horizontal="center" vertical="center" shrinkToFit="1"/>
      <protection locked="0"/>
    </xf>
    <xf numFmtId="0" fontId="22" fillId="6" borderId="11" xfId="0" applyFont="1" applyFill="1" applyBorder="1" applyAlignment="1" applyProtection="1">
      <alignment horizontal="center" vertical="center" shrinkToFit="1"/>
      <protection locked="0"/>
    </xf>
    <xf numFmtId="0" fontId="22" fillId="6" borderId="1" xfId="0" applyFont="1" applyFill="1" applyBorder="1" applyAlignment="1" applyProtection="1">
      <alignment horizontal="center" vertical="center" shrinkToFit="1"/>
      <protection locked="0"/>
    </xf>
    <xf numFmtId="0" fontId="22" fillId="6" borderId="12" xfId="0" applyFont="1" applyFill="1" applyBorder="1" applyAlignment="1" applyProtection="1">
      <alignment horizontal="center" vertical="center" shrinkToFit="1"/>
      <protection locked="0"/>
    </xf>
    <xf numFmtId="1" fontId="3" fillId="0" borderId="57" xfId="0" applyNumberFormat="1" applyFont="1" applyBorder="1" applyAlignment="1">
      <alignment horizontal="center" vertical="center" shrinkToFit="1"/>
    </xf>
    <xf numFmtId="1" fontId="4" fillId="0" borderId="15" xfId="0" applyNumberFormat="1" applyFont="1" applyBorder="1" applyAlignment="1">
      <alignment horizontal="center" vertical="center" shrinkToFit="1"/>
    </xf>
    <xf numFmtId="0" fontId="6" fillId="5" borderId="51" xfId="0" applyFont="1" applyFill="1" applyBorder="1" applyAlignment="1" applyProtection="1">
      <alignment horizontal="center" vertical="center"/>
      <protection locked="0"/>
    </xf>
    <xf numFmtId="0" fontId="6" fillId="5" borderId="27" xfId="0" applyFont="1" applyFill="1" applyBorder="1" applyAlignment="1" applyProtection="1">
      <alignment horizontal="center" vertical="center"/>
      <protection locked="0"/>
    </xf>
    <xf numFmtId="0" fontId="6" fillId="5" borderId="30" xfId="0" applyFont="1" applyFill="1" applyBorder="1" applyAlignment="1" applyProtection="1">
      <alignment horizontal="center" vertical="center"/>
      <protection locked="0"/>
    </xf>
    <xf numFmtId="0" fontId="4" fillId="0" borderId="12" xfId="0" applyFont="1" applyBorder="1" applyAlignment="1">
      <alignment horizontal="center" vertical="center"/>
    </xf>
    <xf numFmtId="0" fontId="70" fillId="0" borderId="23" xfId="0" applyFont="1" applyBorder="1" applyAlignment="1">
      <alignment horizontal="center" vertical="center"/>
    </xf>
    <xf numFmtId="0" fontId="70" fillId="0" borderId="0" xfId="0" applyFont="1" applyAlignment="1">
      <alignment horizontal="center" vertical="center"/>
    </xf>
    <xf numFmtId="0" fontId="3" fillId="0" borderId="11" xfId="0" applyFont="1" applyBorder="1" applyAlignment="1">
      <alignment horizontal="center" vertical="center"/>
    </xf>
    <xf numFmtId="0" fontId="3" fillId="0" borderId="1" xfId="0" applyFont="1" applyBorder="1" applyAlignment="1">
      <alignment horizontal="center" vertical="center"/>
    </xf>
    <xf numFmtId="0" fontId="4" fillId="4" borderId="26" xfId="0" applyFont="1" applyFill="1" applyBorder="1" applyAlignment="1">
      <alignment horizontal="center" vertical="center" wrapText="1"/>
    </xf>
    <xf numFmtId="0" fontId="4" fillId="4" borderId="27" xfId="0" applyFont="1" applyFill="1" applyBorder="1" applyAlignment="1">
      <alignment horizontal="center" vertical="center" wrapText="1"/>
    </xf>
    <xf numFmtId="0" fontId="3" fillId="2" borderId="32" xfId="0" applyFont="1" applyFill="1" applyBorder="1" applyAlignment="1">
      <alignment horizontal="center" vertical="center"/>
    </xf>
    <xf numFmtId="0" fontId="3" fillId="2" borderId="20" xfId="0" applyFont="1" applyFill="1" applyBorder="1" applyAlignment="1">
      <alignment horizontal="center" vertical="center" wrapText="1"/>
    </xf>
    <xf numFmtId="0" fontId="4" fillId="0" borderId="15" xfId="0" applyFont="1" applyBorder="1" applyAlignment="1">
      <alignment horizontal="center" vertical="center"/>
    </xf>
    <xf numFmtId="0" fontId="4" fillId="0" borderId="58" xfId="0" applyFont="1" applyBorder="1" applyAlignment="1">
      <alignment horizontal="center" vertical="center"/>
    </xf>
    <xf numFmtId="0" fontId="175" fillId="2" borderId="51" xfId="0" applyFont="1" applyFill="1" applyBorder="1" applyAlignment="1">
      <alignment horizontal="left" vertical="center" wrapText="1"/>
    </xf>
    <xf numFmtId="0" fontId="175" fillId="2" borderId="27" xfId="0" applyFont="1" applyFill="1" applyBorder="1" applyAlignment="1">
      <alignment horizontal="left" vertical="center" wrapText="1"/>
    </xf>
    <xf numFmtId="0" fontId="175" fillId="2" borderId="30" xfId="0" applyFont="1" applyFill="1" applyBorder="1" applyAlignment="1">
      <alignment horizontal="left" vertical="center" wrapText="1"/>
    </xf>
    <xf numFmtId="0" fontId="14" fillId="2" borderId="35" xfId="0" applyFont="1" applyFill="1" applyBorder="1" applyAlignment="1">
      <alignment horizontal="center" vertical="center"/>
    </xf>
    <xf numFmtId="0" fontId="14" fillId="2" borderId="5" xfId="0" applyFont="1" applyFill="1" applyBorder="1" applyAlignment="1">
      <alignment horizontal="center" vertical="center"/>
    </xf>
    <xf numFmtId="0" fontId="28" fillId="5" borderId="29" xfId="0" applyFont="1" applyFill="1" applyBorder="1" applyAlignment="1" applyProtection="1">
      <alignment horizontal="center" vertical="center"/>
      <protection locked="0"/>
    </xf>
    <xf numFmtId="0" fontId="6" fillId="0" borderId="26"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30" xfId="0" applyFont="1" applyBorder="1" applyAlignment="1">
      <alignment horizontal="center" vertical="center" wrapText="1"/>
    </xf>
    <xf numFmtId="0" fontId="13" fillId="5" borderId="46" xfId="0" applyFont="1" applyFill="1" applyBorder="1" applyAlignment="1" applyProtection="1">
      <alignment horizontal="center" vertical="center"/>
      <protection locked="0"/>
    </xf>
    <xf numFmtId="0" fontId="13" fillId="5" borderId="48" xfId="0" applyFont="1" applyFill="1" applyBorder="1" applyAlignment="1" applyProtection="1">
      <alignment horizontal="center" vertical="center"/>
      <protection locked="0"/>
    </xf>
    <xf numFmtId="0" fontId="13" fillId="5" borderId="43" xfId="0" applyFont="1" applyFill="1" applyBorder="1" applyAlignment="1" applyProtection="1">
      <alignment horizontal="center" vertical="center"/>
      <protection locked="0"/>
    </xf>
    <xf numFmtId="0" fontId="48" fillId="0" borderId="13" xfId="0" applyFont="1" applyBorder="1" applyAlignment="1">
      <alignment horizontal="center" vertical="center" wrapText="1"/>
    </xf>
    <xf numFmtId="0" fontId="48" fillId="0" borderId="5" xfId="0" applyFont="1" applyBorder="1" applyAlignment="1">
      <alignment horizontal="center" vertical="center" wrapText="1"/>
    </xf>
    <xf numFmtId="0" fontId="48" fillId="0" borderId="14" xfId="0" applyFont="1" applyBorder="1" applyAlignment="1">
      <alignment horizontal="center" vertical="center" wrapText="1"/>
    </xf>
    <xf numFmtId="0" fontId="70" fillId="0" borderId="5" xfId="0" applyFont="1" applyBorder="1" applyAlignment="1">
      <alignment horizontal="center" vertical="center" wrapText="1"/>
    </xf>
    <xf numFmtId="0" fontId="70" fillId="0" borderId="13" xfId="0" applyFont="1" applyBorder="1" applyAlignment="1">
      <alignment horizontal="center" vertical="center" wrapText="1"/>
    </xf>
    <xf numFmtId="0" fontId="44" fillId="0" borderId="15" xfId="0" applyFont="1" applyBorder="1" applyAlignment="1">
      <alignment horizontal="center" vertical="center"/>
    </xf>
    <xf numFmtId="0" fontId="44" fillId="0" borderId="16" xfId="0" applyFont="1" applyBorder="1" applyAlignment="1">
      <alignment horizontal="center" vertical="center"/>
    </xf>
    <xf numFmtId="0" fontId="29" fillId="0" borderId="3" xfId="0" applyFont="1" applyBorder="1" applyAlignment="1">
      <alignment horizontal="center" vertical="center"/>
    </xf>
    <xf numFmtId="0" fontId="17" fillId="0" borderId="26" xfId="0" applyFont="1" applyBorder="1" applyAlignment="1">
      <alignment horizontal="center" vertical="center"/>
    </xf>
    <xf numFmtId="0" fontId="17" fillId="0" borderId="27" xfId="0" applyFont="1" applyBorder="1" applyAlignment="1">
      <alignment horizontal="center" vertical="center"/>
    </xf>
    <xf numFmtId="0" fontId="17" fillId="0" borderId="30" xfId="0" applyFont="1" applyBorder="1" applyAlignment="1">
      <alignment horizontal="center" vertical="center"/>
    </xf>
    <xf numFmtId="0" fontId="17" fillId="0" borderId="39" xfId="0" applyFont="1" applyBorder="1" applyAlignment="1">
      <alignment horizontal="center" vertical="center"/>
    </xf>
    <xf numFmtId="0" fontId="17" fillId="0" borderId="40" xfId="0" applyFont="1" applyBorder="1" applyAlignment="1">
      <alignment horizontal="center" vertical="center"/>
    </xf>
    <xf numFmtId="0" fontId="4" fillId="0" borderId="29" xfId="0" applyFont="1" applyBorder="1" applyAlignment="1">
      <alignment horizontal="center" vertical="center"/>
    </xf>
    <xf numFmtId="0" fontId="4" fillId="0" borderId="88" xfId="0" applyFont="1" applyBorder="1" applyAlignment="1">
      <alignment horizontal="center" vertical="center"/>
    </xf>
    <xf numFmtId="0" fontId="4" fillId="0" borderId="34" xfId="0" applyFont="1" applyBorder="1" applyAlignment="1">
      <alignment horizontal="center" vertical="center"/>
    </xf>
    <xf numFmtId="0" fontId="4" fillId="0" borderId="10" xfId="0" applyFont="1" applyBorder="1" applyAlignment="1">
      <alignment horizontal="center" vertical="center"/>
    </xf>
    <xf numFmtId="0" fontId="17" fillId="0" borderId="15" xfId="0" applyFont="1" applyBorder="1" applyAlignment="1">
      <alignment horizontal="center" vertical="center"/>
    </xf>
    <xf numFmtId="0" fontId="17" fillId="0" borderId="16" xfId="0" applyFont="1" applyBorder="1" applyAlignment="1">
      <alignment horizontal="center" vertical="center"/>
    </xf>
    <xf numFmtId="0" fontId="4" fillId="0" borderId="35" xfId="0" applyFont="1" applyBorder="1" applyAlignment="1">
      <alignment horizontal="center" vertical="center"/>
    </xf>
    <xf numFmtId="0" fontId="4" fillId="0" borderId="5" xfId="0" applyFont="1" applyBorder="1" applyAlignment="1">
      <alignment horizontal="center" vertical="center"/>
    </xf>
    <xf numFmtId="14" fontId="159" fillId="5" borderId="89" xfId="0" applyNumberFormat="1" applyFont="1" applyFill="1" applyBorder="1" applyAlignment="1" applyProtection="1">
      <alignment horizontal="center" vertical="center"/>
      <protection locked="0"/>
    </xf>
    <xf numFmtId="0" fontId="159" fillId="5" borderId="23" xfId="0" applyFont="1" applyFill="1" applyBorder="1" applyAlignment="1" applyProtection="1">
      <alignment horizontal="center" vertical="center"/>
      <protection locked="0"/>
    </xf>
    <xf numFmtId="0" fontId="110" fillId="0" borderId="5" xfId="0" applyFont="1" applyBorder="1" applyAlignment="1">
      <alignment horizontal="center" vertical="center"/>
    </xf>
    <xf numFmtId="0" fontId="4" fillId="0" borderId="37" xfId="0" applyFont="1" applyBorder="1" applyAlignment="1">
      <alignment horizontal="center" vertical="center"/>
    </xf>
    <xf numFmtId="0" fontId="4" fillId="0" borderId="13" xfId="0" applyFont="1" applyBorder="1" applyAlignment="1">
      <alignment horizontal="center" vertical="center"/>
    </xf>
    <xf numFmtId="0" fontId="75" fillId="4" borderId="26" xfId="0" applyFont="1" applyFill="1" applyBorder="1" applyAlignment="1">
      <alignment horizontal="left" wrapText="1"/>
    </xf>
    <xf numFmtId="0" fontId="75" fillId="4" borderId="27" xfId="0" applyFont="1" applyFill="1" applyBorder="1" applyAlignment="1">
      <alignment horizontal="left" wrapText="1"/>
    </xf>
    <xf numFmtId="0" fontId="75" fillId="4" borderId="30" xfId="0" applyFont="1" applyFill="1" applyBorder="1" applyAlignment="1">
      <alignment horizontal="left" wrapText="1"/>
    </xf>
    <xf numFmtId="0" fontId="50" fillId="3" borderId="22" xfId="0" applyFont="1" applyFill="1" applyBorder="1" applyAlignment="1">
      <alignment horizontal="center" vertical="center"/>
    </xf>
    <xf numFmtId="0" fontId="50" fillId="3" borderId="23" xfId="0" applyFont="1" applyFill="1" applyBorder="1" applyAlignment="1">
      <alignment horizontal="center" vertical="center"/>
    </xf>
    <xf numFmtId="0" fontId="50" fillId="3" borderId="24" xfId="0" applyFont="1" applyFill="1" applyBorder="1" applyAlignment="1">
      <alignment horizontal="center" vertical="center"/>
    </xf>
    <xf numFmtId="0" fontId="98" fillId="0" borderId="43" xfId="0" applyFont="1" applyBorder="1" applyAlignment="1" applyProtection="1">
      <alignment horizontal="center" vertical="top"/>
      <protection locked="0"/>
    </xf>
    <xf numFmtId="0" fontId="98" fillId="0" borderId="44" xfId="0" applyFont="1" applyBorder="1" applyAlignment="1" applyProtection="1">
      <alignment horizontal="center" vertical="top"/>
      <protection locked="0"/>
    </xf>
    <xf numFmtId="0" fontId="98" fillId="0" borderId="47" xfId="0" applyFont="1" applyBorder="1" applyAlignment="1" applyProtection="1">
      <alignment horizontal="center" vertical="top"/>
      <protection locked="0"/>
    </xf>
    <xf numFmtId="1" fontId="50" fillId="3" borderId="89" xfId="0" applyNumberFormat="1" applyFont="1" applyFill="1" applyBorder="1" applyAlignment="1">
      <alignment horizontal="center" vertical="center"/>
    </xf>
    <xf numFmtId="0" fontId="50" fillId="3" borderId="93" xfId="0" applyFont="1" applyFill="1" applyBorder="1" applyAlignment="1">
      <alignment horizontal="center" vertical="center"/>
    </xf>
    <xf numFmtId="0" fontId="154" fillId="0" borderId="5" xfId="0" applyFont="1" applyBorder="1" applyAlignment="1">
      <alignment horizontal="center" vertical="center"/>
    </xf>
    <xf numFmtId="0" fontId="126" fillId="0" borderId="0" xfId="0" applyFont="1" applyAlignment="1">
      <alignment horizontal="center" vertical="top" wrapText="1"/>
    </xf>
    <xf numFmtId="0" fontId="86" fillId="10" borderId="14" xfId="0" applyFont="1" applyFill="1" applyBorder="1" applyAlignment="1" applyProtection="1">
      <alignment horizontal="center" vertical="center" wrapText="1"/>
      <protection locked="0"/>
    </xf>
    <xf numFmtId="0" fontId="86" fillId="10" borderId="58" xfId="0" applyFont="1" applyFill="1" applyBorder="1" applyAlignment="1" applyProtection="1">
      <alignment horizontal="center" vertical="center" wrapText="1"/>
      <protection locked="0"/>
    </xf>
    <xf numFmtId="0" fontId="70" fillId="0" borderId="5" xfId="0" applyFont="1" applyBorder="1" applyAlignment="1">
      <alignment horizontal="center" vertical="center"/>
    </xf>
    <xf numFmtId="0" fontId="70" fillId="0" borderId="36" xfId="0" applyFont="1" applyBorder="1" applyAlignment="1">
      <alignment horizontal="center" vertical="center"/>
    </xf>
    <xf numFmtId="0" fontId="83" fillId="0" borderId="22" xfId="0" applyFont="1" applyBorder="1" applyAlignment="1">
      <alignment horizontal="center" vertical="center" wrapText="1"/>
    </xf>
    <xf numFmtId="0" fontId="83" fillId="0" borderId="23" xfId="0" applyFont="1" applyBorder="1" applyAlignment="1">
      <alignment horizontal="center" vertical="center" wrapText="1"/>
    </xf>
    <xf numFmtId="0" fontId="83" fillId="0" borderId="24" xfId="0" applyFont="1" applyBorder="1" applyAlignment="1">
      <alignment horizontal="center" vertical="center" wrapText="1"/>
    </xf>
    <xf numFmtId="0" fontId="83" fillId="0" borderId="54" xfId="0" applyFont="1" applyBorder="1" applyAlignment="1">
      <alignment horizontal="center" vertical="center" wrapText="1"/>
    </xf>
    <xf numFmtId="0" fontId="83" fillId="0" borderId="0" xfId="0" applyFont="1" applyAlignment="1">
      <alignment horizontal="center" vertical="center" wrapText="1"/>
    </xf>
    <xf numFmtId="0" fontId="83" fillId="0" borderId="25" xfId="0" applyFont="1" applyBorder="1" applyAlignment="1">
      <alignment horizontal="center" vertical="center" wrapText="1"/>
    </xf>
    <xf numFmtId="0" fontId="10" fillId="0" borderId="35" xfId="0" applyFont="1" applyBorder="1" applyAlignment="1">
      <alignment horizontal="center" vertical="center"/>
    </xf>
    <xf numFmtId="0" fontId="10" fillId="0" borderId="5"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29" fillId="0" borderId="2" xfId="0" applyFont="1" applyBorder="1" applyAlignment="1">
      <alignment horizontal="center" vertical="center"/>
    </xf>
    <xf numFmtId="0" fontId="29" fillId="0" borderId="4" xfId="0" applyFont="1" applyBorder="1" applyAlignment="1">
      <alignment horizontal="center" vertical="center"/>
    </xf>
    <xf numFmtId="0" fontId="41" fillId="0" borderId="5" xfId="0" applyFont="1" applyBorder="1" applyAlignment="1">
      <alignment horizontal="center" vertical="center"/>
    </xf>
    <xf numFmtId="0" fontId="17" fillId="0" borderId="4" xfId="0" applyFont="1" applyBorder="1" applyAlignment="1">
      <alignment horizontal="center" vertical="center"/>
    </xf>
    <xf numFmtId="0" fontId="3" fillId="0" borderId="45" xfId="0" applyFont="1" applyBorder="1" applyAlignment="1">
      <alignment horizontal="center" vertical="top" wrapText="1"/>
    </xf>
    <xf numFmtId="0" fontId="3" fillId="0" borderId="44" xfId="0" applyFont="1" applyBorder="1" applyAlignment="1">
      <alignment horizontal="center" vertical="top" wrapText="1"/>
    </xf>
    <xf numFmtId="0" fontId="3" fillId="0" borderId="50" xfId="0" applyFont="1" applyBorder="1" applyAlignment="1">
      <alignment horizontal="center" vertical="top" wrapText="1"/>
    </xf>
    <xf numFmtId="0" fontId="3" fillId="0" borderId="16" xfId="0" applyFont="1" applyBorder="1" applyAlignment="1">
      <alignment horizontal="center" vertical="center"/>
    </xf>
    <xf numFmtId="0" fontId="3" fillId="0" borderId="5" xfId="0" applyFont="1" applyBorder="1" applyAlignment="1">
      <alignment horizontal="center" vertical="center"/>
    </xf>
    <xf numFmtId="0" fontId="158" fillId="6" borderId="54" xfId="0" applyFont="1" applyFill="1" applyBorder="1" applyAlignment="1" applyProtection="1">
      <alignment horizontal="center" vertical="center"/>
      <protection locked="0"/>
    </xf>
    <xf numFmtId="0" fontId="158" fillId="6" borderId="0" xfId="0" applyFont="1" applyFill="1" applyAlignment="1" applyProtection="1">
      <alignment horizontal="center" vertical="center"/>
      <protection locked="0"/>
    </xf>
    <xf numFmtId="0" fontId="158" fillId="6" borderId="25" xfId="0" applyFont="1" applyFill="1" applyBorder="1" applyAlignment="1" applyProtection="1">
      <alignment horizontal="center" vertical="center"/>
      <protection locked="0"/>
    </xf>
    <xf numFmtId="0" fontId="29" fillId="10" borderId="46" xfId="0" applyFont="1" applyFill="1" applyBorder="1" applyAlignment="1" applyProtection="1">
      <alignment horizontal="center" vertical="center" wrapText="1"/>
      <protection locked="0"/>
    </xf>
    <xf numFmtId="0" fontId="75" fillId="10" borderId="48" xfId="0" applyFont="1" applyFill="1" applyBorder="1" applyAlignment="1" applyProtection="1">
      <alignment horizontal="center" vertical="center" wrapText="1"/>
      <protection locked="0"/>
    </xf>
    <xf numFmtId="0" fontId="65" fillId="10" borderId="3" xfId="0" applyFont="1" applyFill="1" applyBorder="1" applyAlignment="1" applyProtection="1">
      <alignment horizontal="center" vertical="center" wrapText="1"/>
      <protection locked="0"/>
    </xf>
    <xf numFmtId="0" fontId="65" fillId="10" borderId="4" xfId="0" applyFont="1" applyFill="1" applyBorder="1" applyAlignment="1" applyProtection="1">
      <alignment horizontal="center" vertical="center" wrapText="1"/>
      <protection locked="0"/>
    </xf>
    <xf numFmtId="0" fontId="36" fillId="0" borderId="1" xfId="0" applyFont="1" applyBorder="1" applyAlignment="1">
      <alignment horizontal="center" vertical="center"/>
    </xf>
    <xf numFmtId="0" fontId="36" fillId="0" borderId="12" xfId="0" applyFont="1" applyBorder="1" applyAlignment="1">
      <alignment horizontal="center" vertical="center"/>
    </xf>
    <xf numFmtId="0" fontId="36" fillId="2" borderId="15" xfId="0" applyFont="1" applyFill="1" applyBorder="1" applyAlignment="1">
      <alignment horizontal="center" vertical="center" shrinkToFit="1"/>
    </xf>
    <xf numFmtId="0" fontId="36" fillId="2" borderId="58" xfId="0" applyFont="1" applyFill="1" applyBorder="1" applyAlignment="1">
      <alignment horizontal="center" vertical="center" shrinkToFit="1"/>
    </xf>
    <xf numFmtId="0" fontId="55" fillId="4" borderId="46" xfId="0" applyFont="1" applyFill="1" applyBorder="1" applyAlignment="1">
      <alignment horizontal="center" vertical="center" wrapText="1"/>
    </xf>
    <xf numFmtId="0" fontId="55" fillId="4" borderId="48" xfId="0" applyFont="1" applyFill="1" applyBorder="1" applyAlignment="1">
      <alignment horizontal="center" vertical="center" wrapText="1"/>
    </xf>
    <xf numFmtId="0" fontId="55" fillId="4" borderId="49" xfId="0" applyFont="1" applyFill="1" applyBorder="1" applyAlignment="1">
      <alignment horizontal="center" vertical="center" wrapText="1"/>
    </xf>
    <xf numFmtId="0" fontId="175" fillId="2" borderId="26" xfId="0" applyFont="1" applyFill="1" applyBorder="1" applyAlignment="1">
      <alignment horizontal="center" vertical="center" wrapText="1"/>
    </xf>
    <xf numFmtId="0" fontId="175" fillId="2" borderId="27" xfId="0" applyFont="1" applyFill="1" applyBorder="1" applyAlignment="1">
      <alignment horizontal="center" vertical="center" wrapText="1"/>
    </xf>
    <xf numFmtId="0" fontId="175" fillId="2" borderId="30" xfId="0" applyFont="1" applyFill="1" applyBorder="1" applyAlignment="1">
      <alignment horizontal="center" vertical="center" wrapText="1"/>
    </xf>
    <xf numFmtId="0" fontId="10" fillId="0" borderId="32" xfId="0" applyFont="1" applyBorder="1" applyAlignment="1">
      <alignment horizontal="center" vertical="center"/>
    </xf>
    <xf numFmtId="0" fontId="10" fillId="0" borderId="20" xfId="0" applyFont="1" applyBorder="1" applyAlignment="1">
      <alignment horizontal="center" vertical="center"/>
    </xf>
    <xf numFmtId="0" fontId="3" fillId="0" borderId="26" xfId="0" applyFont="1" applyBorder="1" applyAlignment="1">
      <alignment horizontal="center" vertical="center"/>
    </xf>
    <xf numFmtId="0" fontId="3" fillId="0" borderId="30" xfId="0" applyFont="1" applyBorder="1" applyAlignment="1">
      <alignment horizontal="center" vertical="center"/>
    </xf>
    <xf numFmtId="0" fontId="55" fillId="0" borderId="46" xfId="0" applyFont="1" applyBorder="1" applyAlignment="1">
      <alignment horizontal="center" vertical="center" wrapText="1"/>
    </xf>
    <xf numFmtId="0" fontId="55" fillId="0" borderId="48" xfId="0" applyFont="1" applyBorder="1" applyAlignment="1">
      <alignment horizontal="center" vertical="center" wrapText="1"/>
    </xf>
    <xf numFmtId="0" fontId="55" fillId="0" borderId="49" xfId="0" applyFont="1" applyBorder="1" applyAlignment="1">
      <alignment horizontal="center" vertical="center" wrapText="1"/>
    </xf>
    <xf numFmtId="0" fontId="12" fillId="0" borderId="29" xfId="0" applyFont="1" applyBorder="1" applyAlignment="1">
      <alignment horizontal="center" vertical="center" textRotation="255"/>
    </xf>
    <xf numFmtId="0" fontId="12" fillId="0" borderId="20" xfId="0" applyFont="1" applyBorder="1" applyAlignment="1">
      <alignment horizontal="center" vertical="center" textRotation="255"/>
    </xf>
    <xf numFmtId="0" fontId="5" fillId="0" borderId="54" xfId="0" applyFont="1" applyBorder="1" applyAlignment="1">
      <alignment horizontal="center" vertical="center" wrapText="1"/>
    </xf>
    <xf numFmtId="0" fontId="5" fillId="0" borderId="0" xfId="0" applyFont="1" applyAlignment="1">
      <alignment horizontal="center" vertical="center" wrapText="1"/>
    </xf>
    <xf numFmtId="0" fontId="12" fillId="0" borderId="9" xfId="0" applyFont="1" applyBorder="1" applyAlignment="1">
      <alignment horizontal="center" vertical="center" textRotation="255"/>
    </xf>
    <xf numFmtId="0" fontId="12" fillId="0" borderId="11" xfId="0" applyFont="1" applyBorder="1" applyAlignment="1">
      <alignment horizontal="center" vertical="center" textRotation="255"/>
    </xf>
    <xf numFmtId="0" fontId="4" fillId="0" borderId="16" xfId="0" applyFont="1" applyBorder="1" applyAlignment="1">
      <alignment horizontal="center" vertical="center"/>
    </xf>
    <xf numFmtId="0" fontId="70" fillId="0" borderId="26" xfId="0" applyFont="1" applyBorder="1" applyAlignment="1">
      <alignment horizontal="center" vertical="center"/>
    </xf>
    <xf numFmtId="0" fontId="70" fillId="0" borderId="30" xfId="0" applyFont="1" applyBorder="1" applyAlignment="1">
      <alignment horizontal="center" vertical="center"/>
    </xf>
    <xf numFmtId="0" fontId="61" fillId="3" borderId="2" xfId="0" applyFont="1" applyFill="1" applyBorder="1" applyAlignment="1">
      <alignment horizontal="center" vertical="center"/>
    </xf>
    <xf numFmtId="0" fontId="61" fillId="3" borderId="3" xfId="0" applyFont="1" applyFill="1" applyBorder="1" applyAlignment="1">
      <alignment horizontal="center" vertical="center"/>
    </xf>
    <xf numFmtId="0" fontId="61" fillId="3" borderId="4" xfId="0" applyFont="1" applyFill="1" applyBorder="1" applyAlignment="1">
      <alignment horizontal="center" vertical="center"/>
    </xf>
    <xf numFmtId="0" fontId="61" fillId="3" borderId="28" xfId="0" applyFont="1" applyFill="1" applyBorder="1" applyAlignment="1">
      <alignment horizontal="center" vertical="center"/>
    </xf>
    <xf numFmtId="1" fontId="61" fillId="3" borderId="3" xfId="0" applyNumberFormat="1" applyFont="1" applyFill="1" applyBorder="1" applyAlignment="1">
      <alignment horizontal="center" vertical="center"/>
    </xf>
    <xf numFmtId="0" fontId="92" fillId="10" borderId="5" xfId="0" applyFont="1" applyFill="1" applyBorder="1" applyAlignment="1" applyProtection="1">
      <alignment horizontal="center" vertical="center" wrapText="1"/>
      <protection locked="0"/>
    </xf>
    <xf numFmtId="0" fontId="89" fillId="0" borderId="9" xfId="0" applyFont="1" applyBorder="1" applyAlignment="1">
      <alignment horizontal="center" vertical="center" wrapText="1"/>
    </xf>
    <xf numFmtId="0" fontId="89" fillId="0" borderId="0" xfId="0" applyFont="1" applyAlignment="1">
      <alignment horizontal="center" vertical="center" wrapText="1"/>
    </xf>
    <xf numFmtId="0" fontId="89" fillId="0" borderId="10" xfId="0" applyFont="1" applyBorder="1" applyAlignment="1">
      <alignment horizontal="center" vertical="center" wrapText="1"/>
    </xf>
    <xf numFmtId="0" fontId="89" fillId="0" borderId="50" xfId="0" applyFont="1" applyBorder="1" applyAlignment="1">
      <alignment horizontal="center" vertical="center" wrapText="1"/>
    </xf>
    <xf numFmtId="0" fontId="89" fillId="0" borderId="48" xfId="0" applyFont="1" applyBorder="1" applyAlignment="1">
      <alignment horizontal="center" vertical="center" wrapText="1"/>
    </xf>
    <xf numFmtId="0" fontId="89" fillId="0" borderId="43" xfId="0" applyFont="1" applyBorder="1" applyAlignment="1">
      <alignment horizontal="center" vertical="center" wrapText="1"/>
    </xf>
    <xf numFmtId="0" fontId="92" fillId="10" borderId="22" xfId="0" applyFont="1" applyFill="1" applyBorder="1" applyAlignment="1" applyProtection="1">
      <alignment horizontal="left" vertical="top" wrapText="1"/>
      <protection locked="0"/>
    </xf>
    <xf numFmtId="0" fontId="92" fillId="10" borderId="23" xfId="0" applyFont="1" applyFill="1" applyBorder="1" applyAlignment="1" applyProtection="1">
      <alignment horizontal="left" vertical="top" wrapText="1"/>
      <protection locked="0"/>
    </xf>
    <xf numFmtId="0" fontId="92" fillId="10" borderId="24" xfId="0" applyFont="1" applyFill="1" applyBorder="1" applyAlignment="1" applyProtection="1">
      <alignment horizontal="left" vertical="top" wrapText="1"/>
      <protection locked="0"/>
    </xf>
    <xf numFmtId="0" fontId="91" fillId="10" borderId="54" xfId="0" applyFont="1" applyFill="1" applyBorder="1" applyAlignment="1" applyProtection="1">
      <alignment horizontal="left" vertical="top" wrapText="1"/>
      <protection locked="0"/>
    </xf>
    <xf numFmtId="0" fontId="91" fillId="10" borderId="0" xfId="0" applyFont="1" applyFill="1" applyAlignment="1" applyProtection="1">
      <alignment horizontal="left" vertical="top" wrapText="1"/>
      <protection locked="0"/>
    </xf>
    <xf numFmtId="0" fontId="91" fillId="10" borderId="25" xfId="0" applyFont="1" applyFill="1" applyBorder="1" applyAlignment="1" applyProtection="1">
      <alignment horizontal="left" vertical="top" wrapText="1"/>
      <protection locked="0"/>
    </xf>
    <xf numFmtId="0" fontId="92" fillId="10" borderId="54" xfId="0" applyFont="1" applyFill="1" applyBorder="1" applyAlignment="1" applyProtection="1">
      <alignment horizontal="left" vertical="top" wrapText="1"/>
      <protection locked="0"/>
    </xf>
    <xf numFmtId="0" fontId="92" fillId="10" borderId="0" xfId="0" applyFont="1" applyFill="1" applyAlignment="1" applyProtection="1">
      <alignment horizontal="left" vertical="top" wrapText="1"/>
      <protection locked="0"/>
    </xf>
    <xf numFmtId="0" fontId="92" fillId="10" borderId="25" xfId="0" applyFont="1" applyFill="1" applyBorder="1" applyAlignment="1" applyProtection="1">
      <alignment horizontal="left" vertical="top" wrapText="1"/>
      <protection locked="0"/>
    </xf>
    <xf numFmtId="0" fontId="92" fillId="10" borderId="46" xfId="0" applyFont="1" applyFill="1" applyBorder="1" applyAlignment="1" applyProtection="1">
      <alignment horizontal="left" vertical="top" wrapText="1"/>
      <protection locked="0"/>
    </xf>
    <xf numFmtId="0" fontId="92" fillId="10" borderId="48" xfId="0" applyFont="1" applyFill="1" applyBorder="1" applyAlignment="1" applyProtection="1">
      <alignment horizontal="left" vertical="top" wrapText="1"/>
      <protection locked="0"/>
    </xf>
    <xf numFmtId="0" fontId="92" fillId="10" borderId="49" xfId="0" applyFont="1" applyFill="1" applyBorder="1" applyAlignment="1" applyProtection="1">
      <alignment horizontal="left" vertical="top" wrapText="1"/>
      <protection locked="0"/>
    </xf>
    <xf numFmtId="0" fontId="198" fillId="0" borderId="22" xfId="0" applyFont="1" applyBorder="1" applyAlignment="1">
      <alignment horizontal="center"/>
    </xf>
    <xf numFmtId="0" fontId="198" fillId="0" borderId="23" xfId="0" applyFont="1" applyBorder="1" applyAlignment="1">
      <alignment horizontal="center"/>
    </xf>
    <xf numFmtId="0" fontId="198" fillId="0" borderId="54" xfId="0" applyFont="1" applyBorder="1" applyAlignment="1">
      <alignment horizontal="center"/>
    </xf>
    <xf numFmtId="0" fontId="198" fillId="0" borderId="0" xfId="0" applyFont="1" applyAlignment="1">
      <alignment horizontal="center"/>
    </xf>
    <xf numFmtId="14" fontId="99" fillId="0" borderId="5" xfId="0" applyNumberFormat="1" applyFont="1" applyBorder="1" applyAlignment="1">
      <alignment vertical="center"/>
    </xf>
    <xf numFmtId="0" fontId="99" fillId="0" borderId="5" xfId="0" applyFont="1" applyBorder="1" applyAlignment="1">
      <alignment vertical="center"/>
    </xf>
    <xf numFmtId="0" fontId="99" fillId="9" borderId="5" xfId="0" applyFont="1" applyFill="1" applyBorder="1" applyAlignment="1">
      <alignment horizontal="center"/>
    </xf>
    <xf numFmtId="0" fontId="197" fillId="5" borderId="5" xfId="0" applyFont="1" applyFill="1" applyBorder="1" applyAlignment="1" applyProtection="1">
      <alignment horizontal="center"/>
      <protection locked="0"/>
    </xf>
    <xf numFmtId="0" fontId="39" fillId="10" borderId="5" xfId="0" applyFont="1" applyFill="1" applyBorder="1" applyAlignment="1" applyProtection="1">
      <alignment horizontal="center" vertical="center" wrapText="1"/>
      <protection locked="0"/>
    </xf>
    <xf numFmtId="0" fontId="173" fillId="9" borderId="6" xfId="0" applyFont="1" applyFill="1" applyBorder="1" applyAlignment="1">
      <alignment horizontal="center" vertical="center"/>
    </xf>
    <xf numFmtId="0" fontId="173" fillId="9" borderId="7" xfId="0" applyFont="1" applyFill="1" applyBorder="1" applyAlignment="1">
      <alignment horizontal="center" vertical="center"/>
    </xf>
    <xf numFmtId="0" fontId="173" fillId="9" borderId="8" xfId="0" applyFont="1" applyFill="1" applyBorder="1" applyAlignment="1">
      <alignment horizontal="center" vertical="center"/>
    </xf>
    <xf numFmtId="0" fontId="197" fillId="5" borderId="13" xfId="0" applyFont="1" applyFill="1" applyBorder="1" applyAlignment="1" applyProtection="1">
      <alignment horizontal="center"/>
      <protection locked="0"/>
    </xf>
    <xf numFmtId="0" fontId="0" fillId="5" borderId="13" xfId="0" applyFill="1" applyBorder="1" applyAlignment="1" applyProtection="1">
      <alignment horizontal="center"/>
      <protection locked="0"/>
    </xf>
    <xf numFmtId="0" fontId="0" fillId="5" borderId="5" xfId="0" applyFill="1" applyBorder="1" applyAlignment="1" applyProtection="1">
      <alignment horizontal="center"/>
      <protection locked="0"/>
    </xf>
    <xf numFmtId="0" fontId="106" fillId="0" borderId="5" xfId="0" applyFont="1" applyBorder="1" applyAlignment="1">
      <alignment vertical="center"/>
    </xf>
    <xf numFmtId="0" fontId="99" fillId="10" borderId="5" xfId="0" applyFont="1" applyFill="1" applyBorder="1" applyAlignment="1" applyProtection="1">
      <alignment horizontal="center" vertical="center" wrapText="1"/>
      <protection locked="0"/>
    </xf>
    <xf numFmtId="0" fontId="1" fillId="10" borderId="5" xfId="0" applyFont="1" applyFill="1" applyBorder="1" applyAlignment="1" applyProtection="1">
      <alignment horizontal="center" vertical="center" wrapText="1"/>
      <protection locked="0"/>
    </xf>
    <xf numFmtId="0" fontId="128" fillId="10" borderId="5" xfId="0" applyFont="1" applyFill="1" applyBorder="1" applyAlignment="1" applyProtection="1">
      <alignment horizontal="center" vertical="center" wrapText="1"/>
      <protection locked="0"/>
    </xf>
    <xf numFmtId="0" fontId="120" fillId="10" borderId="5" xfId="0" applyFont="1" applyFill="1" applyBorder="1" applyAlignment="1" applyProtection="1">
      <alignment horizontal="center" vertical="center" wrapText="1"/>
      <protection locked="0"/>
    </xf>
    <xf numFmtId="0" fontId="32" fillId="2" borderId="5" xfId="0" applyFont="1" applyFill="1" applyBorder="1" applyAlignment="1">
      <alignment horizontal="center" vertical="center" shrinkToFit="1"/>
    </xf>
    <xf numFmtId="0" fontId="64" fillId="2" borderId="14" xfId="0" applyFont="1" applyFill="1" applyBorder="1" applyAlignment="1">
      <alignment horizontal="center" vertical="center"/>
    </xf>
    <xf numFmtId="0" fontId="0" fillId="2" borderId="15"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86" fillId="2" borderId="23" xfId="0" applyFont="1" applyFill="1" applyBorder="1" applyAlignment="1">
      <alignment horizontal="center" vertical="center"/>
    </xf>
    <xf numFmtId="0" fontId="86" fillId="2" borderId="127" xfId="0" applyFont="1" applyFill="1" applyBorder="1" applyAlignment="1">
      <alignment horizontal="center" vertical="center"/>
    </xf>
    <xf numFmtId="0" fontId="50" fillId="2" borderId="129" xfId="0" applyFont="1" applyFill="1" applyBorder="1" applyAlignment="1">
      <alignment horizontal="center" vertical="center" shrinkToFit="1"/>
    </xf>
    <xf numFmtId="0" fontId="50" fillId="2" borderId="40" xfId="0" applyFont="1" applyFill="1" applyBorder="1" applyAlignment="1">
      <alignment horizontal="center" vertical="center" shrinkToFit="1"/>
    </xf>
    <xf numFmtId="0" fontId="50" fillId="2" borderId="89" xfId="0" applyFont="1" applyFill="1" applyBorder="1" applyAlignment="1">
      <alignment horizontal="center" vertical="center" shrinkToFit="1"/>
    </xf>
    <xf numFmtId="1" fontId="50" fillId="2" borderId="5" xfId="0" applyNumberFormat="1" applyFont="1" applyFill="1" applyBorder="1" applyAlignment="1">
      <alignment horizontal="center" vertical="center"/>
    </xf>
    <xf numFmtId="0" fontId="0" fillId="2" borderId="5" xfId="0" applyFill="1" applyBorder="1" applyAlignment="1">
      <alignment horizontal="center" vertical="center"/>
    </xf>
    <xf numFmtId="0" fontId="50" fillId="2" borderId="5" xfId="0" applyFont="1" applyFill="1" applyBorder="1" applyAlignment="1">
      <alignment horizontal="center" vertical="center"/>
    </xf>
    <xf numFmtId="0" fontId="63" fillId="2" borderId="5" xfId="0" applyFont="1" applyFill="1" applyBorder="1" applyAlignment="1">
      <alignment horizontal="center" vertical="center"/>
    </xf>
    <xf numFmtId="3" fontId="6" fillId="2" borderId="5" xfId="0" applyNumberFormat="1" applyFont="1" applyFill="1" applyBorder="1" applyAlignment="1">
      <alignment horizontal="center" vertical="center" shrinkToFit="1"/>
    </xf>
    <xf numFmtId="0" fontId="64" fillId="2" borderId="5" xfId="0" applyFont="1" applyFill="1" applyBorder="1" applyAlignment="1">
      <alignment horizontal="center" vertical="center"/>
    </xf>
    <xf numFmtId="0" fontId="99" fillId="5" borderId="0" xfId="0" applyFont="1" applyFill="1" applyAlignment="1" applyProtection="1">
      <alignment horizontal="center" vertical="top" wrapText="1"/>
      <protection locked="0"/>
    </xf>
    <xf numFmtId="0" fontId="119" fillId="10" borderId="5" xfId="0" applyFont="1" applyFill="1" applyBorder="1" applyAlignment="1" applyProtection="1">
      <alignment horizontal="center" vertical="center" wrapText="1"/>
      <protection locked="0"/>
    </xf>
    <xf numFmtId="0" fontId="89" fillId="10" borderId="5" xfId="0" applyFont="1" applyFill="1" applyBorder="1" applyAlignment="1" applyProtection="1">
      <alignment horizontal="center" vertical="center" wrapText="1"/>
      <protection locked="0"/>
    </xf>
    <xf numFmtId="0" fontId="128" fillId="10" borderId="14" xfId="0" applyFont="1" applyFill="1" applyBorder="1" applyAlignment="1" applyProtection="1">
      <alignment horizontal="center" vertical="top" wrapText="1"/>
      <protection locked="0"/>
    </xf>
    <xf numFmtId="0" fontId="128" fillId="10" borderId="15" xfId="0" applyFont="1" applyFill="1" applyBorder="1" applyAlignment="1" applyProtection="1">
      <alignment horizontal="center" vertical="top" wrapText="1"/>
      <protection locked="0"/>
    </xf>
    <xf numFmtId="0" fontId="128" fillId="10" borderId="16" xfId="0" applyFont="1" applyFill="1" applyBorder="1" applyAlignment="1" applyProtection="1">
      <alignment horizontal="center" vertical="top" wrapText="1"/>
      <protection locked="0"/>
    </xf>
    <xf numFmtId="0" fontId="122" fillId="10" borderId="5" xfId="0" applyFont="1" applyFill="1" applyBorder="1" applyAlignment="1" applyProtection="1">
      <alignment horizontal="center" vertical="center" wrapText="1"/>
      <protection locked="0"/>
    </xf>
    <xf numFmtId="0" fontId="180" fillId="2" borderId="9" xfId="0" applyFont="1" applyFill="1" applyBorder="1" applyAlignment="1">
      <alignment horizontal="center" vertical="center"/>
    </xf>
    <xf numFmtId="0" fontId="180" fillId="2" borderId="0" xfId="0" applyFont="1" applyFill="1" applyAlignment="1">
      <alignment horizontal="center" vertical="center"/>
    </xf>
    <xf numFmtId="0" fontId="3" fillId="2" borderId="39" xfId="0" applyFont="1" applyFill="1" applyBorder="1" applyAlignment="1">
      <alignment horizontal="center" vertical="center"/>
    </xf>
    <xf numFmtId="0" fontId="3" fillId="2" borderId="40" xfId="0" applyFont="1" applyFill="1" applyBorder="1" applyAlignment="1">
      <alignment horizontal="center" vertical="center"/>
    </xf>
    <xf numFmtId="0" fontId="49" fillId="2" borderId="40" xfId="0" applyFont="1" applyFill="1" applyBorder="1" applyAlignment="1">
      <alignment horizontal="center" vertical="center"/>
    </xf>
    <xf numFmtId="0" fontId="49" fillId="2" borderId="4" xfId="0" applyFont="1" applyFill="1" applyBorder="1" applyAlignment="1">
      <alignment horizontal="center" vertical="center"/>
    </xf>
    <xf numFmtId="0" fontId="6" fillId="2" borderId="26" xfId="0" applyFont="1" applyFill="1" applyBorder="1" applyAlignment="1">
      <alignment horizontal="center" vertical="center"/>
    </xf>
    <xf numFmtId="0" fontId="6" fillId="2" borderId="27" xfId="0" applyFont="1" applyFill="1" applyBorder="1" applyAlignment="1">
      <alignment horizontal="center" vertical="center"/>
    </xf>
    <xf numFmtId="0" fontId="6" fillId="2" borderId="51" xfId="0" applyFont="1" applyFill="1" applyBorder="1" applyAlignment="1">
      <alignment horizontal="center" vertical="center"/>
    </xf>
    <xf numFmtId="0" fontId="6" fillId="2" borderId="30" xfId="0" applyFont="1" applyFill="1" applyBorder="1" applyAlignment="1">
      <alignment horizontal="center" vertical="center"/>
    </xf>
    <xf numFmtId="0" fontId="63" fillId="2" borderId="0" xfId="0" applyFont="1" applyFill="1" applyAlignment="1">
      <alignment horizontal="center" vertical="center" wrapText="1"/>
    </xf>
    <xf numFmtId="0" fontId="63" fillId="2" borderId="10" xfId="0" applyFont="1" applyFill="1" applyBorder="1" applyAlignment="1">
      <alignment horizontal="center" vertical="center" wrapText="1"/>
    </xf>
    <xf numFmtId="0" fontId="87" fillId="2" borderId="20" xfId="0" applyFont="1" applyFill="1" applyBorder="1" applyAlignment="1">
      <alignment horizontal="center" vertical="center" wrapText="1"/>
    </xf>
    <xf numFmtId="0" fontId="109" fillId="2" borderId="5" xfId="0" applyFont="1" applyFill="1" applyBorder="1" applyAlignment="1">
      <alignment horizontal="center" vertical="center" wrapText="1"/>
    </xf>
    <xf numFmtId="0" fontId="4" fillId="2" borderId="5" xfId="0" applyFont="1" applyFill="1" applyBorder="1" applyAlignment="1">
      <alignment horizontal="center" vertical="center"/>
    </xf>
    <xf numFmtId="0" fontId="91" fillId="0" borderId="0" xfId="0" applyFont="1" applyAlignment="1">
      <alignment horizontal="center" vertical="center"/>
    </xf>
    <xf numFmtId="0" fontId="0" fillId="0" borderId="0" xfId="0" applyAlignment="1">
      <alignment vertical="center"/>
    </xf>
    <xf numFmtId="0" fontId="0" fillId="0" borderId="0" xfId="0" applyAlignment="1">
      <alignment horizontal="center" vertical="center"/>
    </xf>
    <xf numFmtId="0" fontId="6" fillId="2" borderId="28" xfId="0" applyFont="1" applyFill="1" applyBorder="1" applyAlignment="1">
      <alignment horizontal="center" vertical="center"/>
    </xf>
    <xf numFmtId="0" fontId="105" fillId="2" borderId="27" xfId="0" applyFont="1" applyFill="1" applyBorder="1" applyAlignment="1">
      <alignment horizontal="center" vertical="center"/>
    </xf>
    <xf numFmtId="0" fontId="105" fillId="2" borderId="30" xfId="0" applyFont="1" applyFill="1" applyBorder="1" applyAlignment="1">
      <alignment horizontal="center" vertical="center"/>
    </xf>
    <xf numFmtId="0" fontId="72" fillId="2" borderId="26" xfId="0" applyFont="1" applyFill="1" applyBorder="1" applyAlignment="1">
      <alignment horizontal="center" vertical="center"/>
    </xf>
    <xf numFmtId="0" fontId="0" fillId="2" borderId="27" xfId="0" applyFill="1" applyBorder="1" applyAlignment="1">
      <alignment vertical="center"/>
    </xf>
    <xf numFmtId="0" fontId="0" fillId="2" borderId="28" xfId="0" applyFill="1" applyBorder="1" applyAlignment="1">
      <alignment vertical="center"/>
    </xf>
    <xf numFmtId="3" fontId="72" fillId="2" borderId="3" xfId="0" applyNumberFormat="1" applyFont="1" applyFill="1" applyBorder="1" applyAlignment="1">
      <alignment horizontal="center" vertical="center"/>
    </xf>
    <xf numFmtId="3" fontId="72" fillId="2" borderId="4" xfId="0" applyNumberFormat="1" applyFont="1" applyFill="1" applyBorder="1" applyAlignment="1">
      <alignment horizontal="center" vertical="center"/>
    </xf>
    <xf numFmtId="14" fontId="63" fillId="2" borderId="29" xfId="0" applyNumberFormat="1" applyFont="1" applyFill="1" applyBorder="1" applyAlignment="1">
      <alignment horizontal="center" vertical="center"/>
    </xf>
    <xf numFmtId="0" fontId="63" fillId="2" borderId="29" xfId="0" applyFont="1" applyFill="1" applyBorder="1" applyAlignment="1">
      <alignment horizontal="center" vertical="center"/>
    </xf>
    <xf numFmtId="0" fontId="5" fillId="2" borderId="5" xfId="0" applyFont="1" applyFill="1" applyBorder="1" applyAlignment="1">
      <alignment horizontal="center" vertical="center" wrapText="1"/>
    </xf>
    <xf numFmtId="0" fontId="5" fillId="2" borderId="11" xfId="0" applyFont="1" applyFill="1" applyBorder="1" applyAlignment="1">
      <alignment horizontal="center" vertical="center"/>
    </xf>
    <xf numFmtId="0" fontId="5" fillId="2" borderId="1" xfId="0" applyFont="1" applyFill="1" applyBorder="1" applyAlignment="1">
      <alignment horizontal="center" vertical="center"/>
    </xf>
    <xf numFmtId="0" fontId="28" fillId="2" borderId="113" xfId="0" applyFont="1" applyFill="1" applyBorder="1" applyAlignment="1">
      <alignment horizontal="center" vertical="center"/>
    </xf>
    <xf numFmtId="0" fontId="28" fillId="2" borderId="114" xfId="0" applyFont="1" applyFill="1" applyBorder="1" applyAlignment="1">
      <alignment horizontal="center" vertical="center"/>
    </xf>
    <xf numFmtId="0" fontId="0" fillId="2" borderId="117" xfId="0" applyFill="1" applyBorder="1" applyAlignment="1">
      <alignment horizontal="center" vertical="center"/>
    </xf>
    <xf numFmtId="0" fontId="90" fillId="2" borderId="5" xfId="0" applyFont="1" applyFill="1" applyBorder="1" applyAlignment="1">
      <alignment horizontal="center" vertical="center"/>
    </xf>
    <xf numFmtId="0" fontId="127" fillId="2" borderId="5" xfId="0" applyFont="1" applyFill="1" applyBorder="1" applyAlignment="1">
      <alignment horizontal="center" vertical="center"/>
    </xf>
    <xf numFmtId="0" fontId="66" fillId="2" borderId="6" xfId="0" applyFont="1" applyFill="1" applyBorder="1" applyAlignment="1">
      <alignment horizontal="center" vertical="center" wrapText="1"/>
    </xf>
    <xf numFmtId="0" fontId="66" fillId="2" borderId="8" xfId="0" applyFont="1" applyFill="1" applyBorder="1" applyAlignment="1">
      <alignment horizontal="center" vertical="center" wrapText="1"/>
    </xf>
    <xf numFmtId="0" fontId="66" fillId="2" borderId="11" xfId="0" applyFont="1" applyFill="1" applyBorder="1" applyAlignment="1">
      <alignment horizontal="center" vertical="center" wrapText="1"/>
    </xf>
    <xf numFmtId="0" fontId="66" fillId="2" borderId="12" xfId="0" applyFont="1" applyFill="1" applyBorder="1" applyAlignment="1">
      <alignment horizontal="center" vertical="center" wrapText="1"/>
    </xf>
    <xf numFmtId="0" fontId="3" fillId="2" borderId="14" xfId="0" applyFont="1" applyFill="1" applyBorder="1" applyAlignment="1">
      <alignment horizontal="center" vertical="center"/>
    </xf>
    <xf numFmtId="0" fontId="3" fillId="2" borderId="16" xfId="0" applyFont="1" applyFill="1" applyBorder="1" applyAlignment="1">
      <alignment horizontal="center" vertical="center"/>
    </xf>
    <xf numFmtId="0" fontId="121" fillId="2" borderId="5" xfId="0" applyFont="1" applyFill="1" applyBorder="1" applyAlignment="1">
      <alignment horizontal="center" vertical="center"/>
    </xf>
    <xf numFmtId="0" fontId="49" fillId="2" borderId="117" xfId="0" applyFont="1" applyFill="1" applyBorder="1" applyAlignment="1">
      <alignment horizontal="center" vertical="center" shrinkToFit="1"/>
    </xf>
    <xf numFmtId="0" fontId="49" fillId="2" borderId="100" xfId="0" applyFont="1" applyFill="1" applyBorder="1" applyAlignment="1">
      <alignment horizontal="center" vertical="center" shrinkToFit="1"/>
    </xf>
    <xf numFmtId="0" fontId="49" fillId="2" borderId="101" xfId="0" applyFont="1" applyFill="1" applyBorder="1" applyAlignment="1">
      <alignment horizontal="center" vertical="center" shrinkToFit="1"/>
    </xf>
    <xf numFmtId="3" fontId="6" fillId="2" borderId="92" xfId="0" applyNumberFormat="1" applyFont="1" applyFill="1" applyBorder="1" applyAlignment="1">
      <alignment horizontal="center" vertical="center" shrinkToFit="1"/>
    </xf>
    <xf numFmtId="3" fontId="6" fillId="2" borderId="7" xfId="0" applyNumberFormat="1" applyFont="1" applyFill="1" applyBorder="1" applyAlignment="1">
      <alignment horizontal="center" vertical="center" shrinkToFit="1"/>
    </xf>
    <xf numFmtId="3" fontId="6" fillId="2" borderId="21" xfId="0" applyNumberFormat="1" applyFont="1" applyFill="1" applyBorder="1" applyAlignment="1">
      <alignment horizontal="center" vertical="center" shrinkToFit="1"/>
    </xf>
    <xf numFmtId="0" fontId="22" fillId="2" borderId="37" xfId="0" applyFont="1" applyFill="1" applyBorder="1" applyAlignment="1">
      <alignment horizontal="center" vertical="center" shrinkToFit="1"/>
    </xf>
    <xf numFmtId="0" fontId="22" fillId="2" borderId="13" xfId="0" applyFont="1" applyFill="1" applyBorder="1" applyAlignment="1">
      <alignment horizontal="center" vertical="center" shrinkToFit="1"/>
    </xf>
    <xf numFmtId="0" fontId="22" fillId="2" borderId="6" xfId="0" applyFont="1" applyFill="1" applyBorder="1" applyAlignment="1">
      <alignment horizontal="center" vertical="center" shrinkToFit="1"/>
    </xf>
    <xf numFmtId="14" fontId="32" fillId="2" borderId="92" xfId="0" applyNumberFormat="1" applyFont="1" applyFill="1" applyBorder="1" applyAlignment="1">
      <alignment horizontal="center" vertical="center" shrinkToFit="1"/>
    </xf>
    <xf numFmtId="14" fontId="32" fillId="2" borderId="7" xfId="0" applyNumberFormat="1" applyFont="1" applyFill="1" applyBorder="1" applyAlignment="1">
      <alignment horizontal="center" vertical="center" shrinkToFit="1"/>
    </xf>
    <xf numFmtId="49" fontId="50" fillId="2" borderId="7" xfId="0" applyNumberFormat="1" applyFont="1" applyFill="1" applyBorder="1" applyAlignment="1">
      <alignment horizontal="center" vertical="center" shrinkToFit="1"/>
    </xf>
    <xf numFmtId="14" fontId="6" fillId="2" borderId="6" xfId="0" applyNumberFormat="1" applyFont="1" applyFill="1" applyBorder="1" applyAlignment="1">
      <alignment horizontal="center" vertical="center"/>
    </xf>
    <xf numFmtId="14" fontId="6" fillId="2" borderId="8" xfId="0" applyNumberFormat="1" applyFont="1" applyFill="1" applyBorder="1" applyAlignment="1">
      <alignment horizontal="center" vertical="center"/>
    </xf>
    <xf numFmtId="0" fontId="5" fillId="2" borderId="5" xfId="0" applyFont="1" applyFill="1" applyBorder="1" applyAlignment="1">
      <alignment horizontal="center" vertical="center"/>
    </xf>
    <xf numFmtId="0" fontId="64" fillId="2" borderId="91" xfId="0" applyFont="1" applyFill="1" applyBorder="1" applyAlignment="1">
      <alignment horizontal="center" vertical="center"/>
    </xf>
    <xf numFmtId="0" fontId="64" fillId="2" borderId="18" xfId="0" applyFont="1" applyFill="1" applyBorder="1" applyAlignment="1">
      <alignment horizontal="center" vertical="center"/>
    </xf>
    <xf numFmtId="0" fontId="64" fillId="2" borderId="31" xfId="0" applyFont="1" applyFill="1" applyBorder="1" applyAlignment="1">
      <alignment horizontal="center" vertical="center"/>
    </xf>
    <xf numFmtId="0" fontId="50" fillId="2" borderId="17" xfId="0" applyFont="1" applyFill="1" applyBorder="1" applyAlignment="1">
      <alignment horizontal="center" vertical="center" shrinkToFit="1"/>
    </xf>
    <xf numFmtId="0" fontId="50" fillId="2" borderId="18" xfId="0" applyFont="1" applyFill="1" applyBorder="1" applyAlignment="1">
      <alignment horizontal="center" vertical="center" shrinkToFit="1"/>
    </xf>
    <xf numFmtId="0" fontId="50" fillId="2" borderId="31" xfId="0" applyFont="1" applyFill="1" applyBorder="1" applyAlignment="1">
      <alignment horizontal="center" vertical="center" shrinkToFit="1"/>
    </xf>
    <xf numFmtId="0" fontId="50" fillId="2" borderId="52" xfId="0" applyFont="1" applyFill="1" applyBorder="1" applyAlignment="1">
      <alignment horizontal="center" vertical="center" shrinkToFit="1"/>
    </xf>
    <xf numFmtId="0" fontId="50" fillId="2" borderId="53" xfId="0" applyFont="1" applyFill="1" applyBorder="1" applyAlignment="1">
      <alignment horizontal="center" vertical="center" shrinkToFit="1"/>
    </xf>
    <xf numFmtId="0" fontId="50" fillId="2" borderId="41" xfId="0" applyFont="1" applyFill="1" applyBorder="1" applyAlignment="1">
      <alignment horizontal="center" vertical="center" shrinkToFit="1"/>
    </xf>
    <xf numFmtId="0" fontId="3" fillId="2" borderId="52" xfId="0" applyFont="1" applyFill="1" applyBorder="1" applyAlignment="1">
      <alignment horizontal="center" vertical="center"/>
    </xf>
    <xf numFmtId="0" fontId="3" fillId="2" borderId="53" xfId="0" applyFont="1" applyFill="1" applyBorder="1" applyAlignment="1">
      <alignment horizontal="center" vertical="center"/>
    </xf>
    <xf numFmtId="0" fontId="3" fillId="2" borderId="52" xfId="0" applyFont="1" applyFill="1" applyBorder="1" applyAlignment="1">
      <alignment horizontal="center" vertical="center" wrapText="1"/>
    </xf>
    <xf numFmtId="0" fontId="3" fillId="2" borderId="53" xfId="0" applyFont="1" applyFill="1" applyBorder="1" applyAlignment="1">
      <alignment horizontal="center" vertical="center" wrapText="1"/>
    </xf>
    <xf numFmtId="0" fontId="64" fillId="2" borderId="5" xfId="0" applyFont="1" applyFill="1" applyBorder="1" applyAlignment="1" applyProtection="1">
      <alignment horizontal="center" vertical="center" wrapText="1"/>
      <protection locked="0"/>
    </xf>
    <xf numFmtId="0" fontId="121" fillId="5" borderId="14" xfId="0" applyFont="1" applyFill="1" applyBorder="1" applyAlignment="1" applyProtection="1">
      <alignment horizontal="center" vertical="center" wrapText="1" shrinkToFit="1"/>
      <protection locked="0"/>
    </xf>
    <xf numFmtId="0" fontId="121" fillId="5" borderId="15" xfId="0" applyFont="1" applyFill="1" applyBorder="1" applyAlignment="1" applyProtection="1">
      <alignment horizontal="center" vertical="center" wrapText="1" shrinkToFit="1"/>
      <protection locked="0"/>
    </xf>
    <xf numFmtId="0" fontId="121" fillId="5" borderId="16" xfId="0" applyFont="1" applyFill="1" applyBorder="1" applyAlignment="1" applyProtection="1">
      <alignment horizontal="center" vertical="center" wrapText="1" shrinkToFit="1"/>
      <protection locked="0"/>
    </xf>
    <xf numFmtId="0" fontId="173" fillId="9" borderId="14" xfId="0" applyFont="1" applyFill="1" applyBorder="1" applyAlignment="1">
      <alignment horizontal="center" vertical="center"/>
    </xf>
    <xf numFmtId="0" fontId="173" fillId="9" borderId="15" xfId="0" applyFont="1" applyFill="1" applyBorder="1" applyAlignment="1">
      <alignment horizontal="center" vertical="center"/>
    </xf>
    <xf numFmtId="0" fontId="173" fillId="9" borderId="16" xfId="0" applyFont="1" applyFill="1" applyBorder="1" applyAlignment="1">
      <alignment horizontal="center" vertical="center"/>
    </xf>
    <xf numFmtId="0" fontId="50" fillId="2" borderId="5" xfId="0" applyFont="1" applyFill="1" applyBorder="1" applyAlignment="1">
      <alignment horizontal="center" vertical="center" shrinkToFit="1"/>
    </xf>
    <xf numFmtId="0" fontId="114" fillId="2" borderId="5" xfId="0" applyFont="1" applyFill="1" applyBorder="1" applyAlignment="1">
      <alignment horizontal="center" vertical="top" wrapText="1"/>
    </xf>
    <xf numFmtId="0" fontId="120" fillId="2" borderId="5" xfId="0" applyFont="1" applyFill="1" applyBorder="1" applyAlignment="1">
      <alignment horizontal="center" vertical="top" wrapText="1"/>
    </xf>
    <xf numFmtId="0" fontId="50" fillId="2" borderId="113" xfId="0" applyFont="1" applyFill="1" applyBorder="1" applyAlignment="1">
      <alignment horizontal="center" vertical="center" shrinkToFit="1"/>
    </xf>
    <xf numFmtId="0" fontId="50" fillId="2" borderId="114" xfId="0" applyFont="1" applyFill="1" applyBorder="1" applyAlignment="1">
      <alignment horizontal="center" vertical="center" shrinkToFit="1"/>
    </xf>
    <xf numFmtId="0" fontId="50" fillId="2" borderId="115" xfId="0" applyFont="1" applyFill="1" applyBorder="1" applyAlignment="1">
      <alignment horizontal="center" vertical="center" shrinkToFit="1"/>
    </xf>
    <xf numFmtId="0" fontId="22" fillId="2" borderId="113" xfId="0" applyFont="1" applyFill="1" applyBorder="1" applyAlignment="1">
      <alignment horizontal="center" vertical="center" shrinkToFit="1"/>
    </xf>
    <xf numFmtId="0" fontId="22" fillId="2" borderId="114" xfId="0" applyFont="1" applyFill="1" applyBorder="1" applyAlignment="1">
      <alignment horizontal="center" vertical="center" shrinkToFit="1"/>
    </xf>
    <xf numFmtId="0" fontId="22" fillId="2" borderId="115" xfId="0" applyFont="1" applyFill="1" applyBorder="1" applyAlignment="1">
      <alignment horizontal="center" vertical="center" shrinkToFit="1"/>
    </xf>
    <xf numFmtId="14" fontId="50" fillId="2" borderId="99" xfId="0" applyNumberFormat="1" applyFont="1" applyFill="1" applyBorder="1" applyAlignment="1">
      <alignment horizontal="center" vertical="center" shrinkToFit="1"/>
    </xf>
    <xf numFmtId="14" fontId="50" fillId="2" borderId="100" xfId="0" applyNumberFormat="1" applyFont="1" applyFill="1" applyBorder="1" applyAlignment="1">
      <alignment horizontal="center" vertical="center" shrinkToFit="1"/>
    </xf>
    <xf numFmtId="14" fontId="50" fillId="2" borderId="90" xfId="0" applyNumberFormat="1" applyFont="1" applyFill="1" applyBorder="1" applyAlignment="1">
      <alignment horizontal="center" vertical="center" shrinkToFit="1"/>
    </xf>
    <xf numFmtId="1" fontId="3" fillId="2" borderId="57" xfId="0" applyNumberFormat="1" applyFont="1" applyFill="1" applyBorder="1" applyAlignment="1">
      <alignment horizontal="center" vertical="center" shrinkToFit="1"/>
    </xf>
    <xf numFmtId="1" fontId="4" fillId="2" borderId="15" xfId="0" applyNumberFormat="1" applyFont="1" applyFill="1" applyBorder="1" applyAlignment="1">
      <alignment horizontal="center" vertical="center" shrinkToFit="1"/>
    </xf>
    <xf numFmtId="1" fontId="50" fillId="2" borderId="5" xfId="0" applyNumberFormat="1" applyFont="1" applyFill="1" applyBorder="1" applyAlignment="1">
      <alignment horizontal="center" shrinkToFit="1"/>
    </xf>
    <xf numFmtId="1" fontId="50" fillId="2" borderId="14" xfId="0" applyNumberFormat="1" applyFont="1" applyFill="1" applyBorder="1" applyAlignment="1">
      <alignment horizontal="center" shrinkToFit="1"/>
    </xf>
    <xf numFmtId="0" fontId="3" fillId="2" borderId="5" xfId="0" applyFont="1" applyFill="1" applyBorder="1" applyAlignment="1">
      <alignment horizontal="center" vertical="center" shrinkToFit="1"/>
    </xf>
    <xf numFmtId="0" fontId="50" fillId="2" borderId="55" xfId="0" applyFont="1" applyFill="1" applyBorder="1" applyAlignment="1">
      <alignment horizontal="center" vertical="center"/>
    </xf>
    <xf numFmtId="0" fontId="50" fillId="2" borderId="1" xfId="0" applyFont="1" applyFill="1" applyBorder="1" applyAlignment="1">
      <alignment horizontal="center" vertical="center"/>
    </xf>
    <xf numFmtId="0" fontId="50" fillId="2" borderId="56" xfId="0" applyFont="1" applyFill="1" applyBorder="1" applyAlignment="1">
      <alignment horizontal="center" vertical="center"/>
    </xf>
    <xf numFmtId="0" fontId="50" fillId="2" borderId="55" xfId="0" applyFont="1" applyFill="1" applyBorder="1" applyAlignment="1">
      <alignment horizontal="left" vertical="center" wrapText="1"/>
    </xf>
    <xf numFmtId="0" fontId="50" fillId="2" borderId="1" xfId="0" applyFont="1" applyFill="1" applyBorder="1" applyAlignment="1">
      <alignment horizontal="left" vertical="center" wrapText="1"/>
    </xf>
    <xf numFmtId="0" fontId="50" fillId="2" borderId="56" xfId="0" applyFont="1" applyFill="1" applyBorder="1" applyAlignment="1">
      <alignment horizontal="left" vertical="center" wrapText="1"/>
    </xf>
    <xf numFmtId="0" fontId="3" fillId="2" borderId="32"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49" fillId="2" borderId="55" xfId="0" applyFont="1" applyFill="1" applyBorder="1" applyAlignment="1">
      <alignment horizontal="center" vertical="center"/>
    </xf>
    <xf numFmtId="0" fontId="49" fillId="2" borderId="1" xfId="0" applyFont="1" applyFill="1" applyBorder="1" applyAlignment="1">
      <alignment horizontal="center" vertical="center"/>
    </xf>
    <xf numFmtId="0" fontId="49" fillId="2" borderId="53" xfId="0" applyFont="1" applyFill="1" applyBorder="1" applyAlignment="1">
      <alignment horizontal="center" vertical="center"/>
    </xf>
    <xf numFmtId="0" fontId="64" fillId="2" borderId="5" xfId="0" applyFont="1" applyFill="1" applyBorder="1" applyAlignment="1">
      <alignment horizontal="center" vertical="center" shrinkToFit="1"/>
    </xf>
    <xf numFmtId="0" fontId="3" fillId="2" borderId="5" xfId="0" applyFont="1" applyFill="1" applyBorder="1" applyAlignment="1">
      <alignment horizontal="center" vertical="center"/>
    </xf>
    <xf numFmtId="0" fontId="22" fillId="2" borderId="5" xfId="0" applyFont="1" applyFill="1" applyBorder="1" applyAlignment="1">
      <alignment horizontal="center" vertical="center" shrinkToFit="1"/>
    </xf>
    <xf numFmtId="0" fontId="91" fillId="2" borderId="5" xfId="0" applyFont="1" applyFill="1" applyBorder="1" applyAlignment="1">
      <alignment horizontal="center" vertical="center"/>
    </xf>
    <xf numFmtId="0" fontId="87" fillId="2" borderId="20" xfId="0" applyFont="1" applyFill="1" applyBorder="1" applyAlignment="1" applyProtection="1">
      <alignment horizontal="center" vertical="center"/>
      <protection locked="0"/>
    </xf>
    <xf numFmtId="0" fontId="50" fillId="2" borderId="20" xfId="0" applyFont="1" applyFill="1" applyBorder="1" applyAlignment="1" applyProtection="1">
      <alignment horizontal="center" vertical="center" shrinkToFit="1"/>
      <protection locked="0"/>
    </xf>
    <xf numFmtId="0" fontId="195" fillId="0" borderId="0" xfId="0" applyFont="1" applyAlignment="1">
      <alignment horizontal="center" vertical="center" wrapText="1"/>
    </xf>
    <xf numFmtId="0" fontId="86" fillId="2" borderId="5" xfId="0" applyFont="1" applyFill="1" applyBorder="1" applyAlignment="1">
      <alignment horizontal="center" vertical="center" wrapText="1"/>
    </xf>
    <xf numFmtId="0" fontId="70" fillId="2" borderId="5" xfId="0" applyFont="1" applyFill="1" applyBorder="1" applyAlignment="1">
      <alignment horizontal="center" vertical="center" wrapText="1"/>
    </xf>
    <xf numFmtId="0" fontId="70" fillId="2" borderId="13" xfId="0" applyFont="1" applyFill="1" applyBorder="1" applyAlignment="1">
      <alignment horizontal="center" vertical="center" wrapText="1"/>
    </xf>
    <xf numFmtId="0" fontId="86" fillId="2" borderId="13" xfId="0" applyFont="1" applyFill="1" applyBorder="1" applyAlignment="1">
      <alignment horizontal="center" vertical="center" wrapText="1"/>
    </xf>
    <xf numFmtId="0" fontId="86" fillId="2" borderId="29" xfId="0" applyFont="1" applyFill="1" applyBorder="1" applyAlignment="1">
      <alignment horizontal="center" vertical="center" wrapText="1"/>
    </xf>
    <xf numFmtId="0" fontId="121" fillId="5" borderId="13" xfId="0" applyFont="1" applyFill="1" applyBorder="1" applyAlignment="1" applyProtection="1">
      <alignment horizontal="center" vertical="center" shrinkToFit="1"/>
      <protection locked="0"/>
    </xf>
    <xf numFmtId="0" fontId="75" fillId="0" borderId="5" xfId="0" applyFont="1" applyBorder="1" applyAlignment="1">
      <alignment vertical="center" wrapText="1"/>
    </xf>
    <xf numFmtId="0" fontId="75" fillId="0" borderId="5" xfId="0" applyFont="1" applyBorder="1" applyAlignment="1">
      <alignment vertical="center"/>
    </xf>
    <xf numFmtId="0" fontId="50" fillId="2" borderId="9" xfId="0" applyFont="1" applyFill="1" applyBorder="1" applyAlignment="1">
      <alignment horizontal="center" vertical="center" wrapText="1"/>
    </xf>
    <xf numFmtId="0" fontId="50" fillId="2" borderId="0" xfId="0" applyFont="1" applyFill="1" applyAlignment="1">
      <alignment horizontal="center" vertical="center" wrapText="1"/>
    </xf>
    <xf numFmtId="0" fontId="158" fillId="2" borderId="54" xfId="0" applyFont="1" applyFill="1" applyBorder="1" applyAlignment="1">
      <alignment horizontal="center" vertical="center"/>
    </xf>
    <xf numFmtId="0" fontId="158" fillId="2" borderId="0" xfId="0" applyFont="1" applyFill="1" applyAlignment="1">
      <alignment horizontal="center" vertical="center"/>
    </xf>
    <xf numFmtId="0" fontId="42" fillId="2" borderId="5" xfId="0" applyFont="1" applyFill="1" applyBorder="1" applyAlignment="1">
      <alignment horizontal="center" vertical="center" wrapText="1"/>
    </xf>
    <xf numFmtId="2" fontId="36" fillId="2" borderId="15" xfId="0" applyNumberFormat="1" applyFont="1" applyFill="1" applyBorder="1" applyAlignment="1">
      <alignment horizontal="left" vertical="center"/>
    </xf>
    <xf numFmtId="2" fontId="36" fillId="2" borderId="16" xfId="0" applyNumberFormat="1" applyFont="1" applyFill="1" applyBorder="1" applyAlignment="1">
      <alignment horizontal="left" vertical="center"/>
    </xf>
    <xf numFmtId="0" fontId="25" fillId="2" borderId="15" xfId="0" applyFont="1" applyFill="1" applyBorder="1" applyAlignment="1">
      <alignment horizontal="center" vertical="center"/>
    </xf>
    <xf numFmtId="0" fontId="25" fillId="2" borderId="16" xfId="0" applyFont="1" applyFill="1" applyBorder="1" applyAlignment="1">
      <alignment horizontal="center" vertical="center"/>
    </xf>
    <xf numFmtId="0" fontId="44" fillId="5" borderId="0" xfId="0" applyFont="1" applyFill="1" applyAlignment="1" applyProtection="1">
      <alignment horizontal="left" vertical="top" wrapText="1"/>
      <protection locked="0"/>
    </xf>
    <xf numFmtId="0" fontId="3" fillId="6" borderId="5" xfId="2" applyFont="1" applyFill="1" applyBorder="1" applyAlignment="1">
      <alignment horizontal="center" vertical="center"/>
    </xf>
    <xf numFmtId="0" fontId="3" fillId="6" borderId="5" xfId="2" applyFont="1" applyFill="1" applyBorder="1" applyAlignment="1">
      <alignment horizontal="center" vertical="center" wrapText="1"/>
    </xf>
    <xf numFmtId="2" fontId="50" fillId="0" borderId="5" xfId="2" applyNumberFormat="1" applyFont="1" applyBorder="1" applyAlignment="1">
      <alignment horizontal="center" vertical="center"/>
    </xf>
    <xf numFmtId="2" fontId="63" fillId="0" borderId="5" xfId="0" applyNumberFormat="1" applyFont="1" applyBorder="1" applyAlignment="1">
      <alignment horizontal="center" vertical="center"/>
    </xf>
    <xf numFmtId="0" fontId="8" fillId="0" borderId="0" xfId="0" applyFont="1" applyAlignment="1" applyProtection="1">
      <alignment horizontal="center"/>
      <protection locked="0"/>
    </xf>
    <xf numFmtId="0" fontId="3" fillId="0" borderId="6" xfId="0" applyFont="1" applyBorder="1" applyAlignment="1" applyProtection="1">
      <alignment horizontal="center" vertical="top"/>
      <protection locked="0"/>
    </xf>
    <xf numFmtId="0" fontId="3" fillId="0" borderId="7" xfId="0" applyFont="1" applyBorder="1" applyAlignment="1" applyProtection="1">
      <alignment horizontal="center" vertical="top"/>
      <protection locked="0"/>
    </xf>
    <xf numFmtId="0" fontId="3" fillId="0" borderId="8" xfId="0" applyFont="1" applyBorder="1" applyAlignment="1" applyProtection="1">
      <alignment horizontal="center" vertical="top"/>
      <protection locked="0"/>
    </xf>
    <xf numFmtId="0" fontId="3" fillId="0" borderId="9" xfId="0" applyFont="1" applyBorder="1" applyAlignment="1" applyProtection="1">
      <alignment horizontal="center" vertical="top"/>
      <protection locked="0"/>
    </xf>
    <xf numFmtId="0" fontId="3" fillId="0" borderId="0" xfId="0" applyFont="1" applyAlignment="1" applyProtection="1">
      <alignment horizontal="center" vertical="top"/>
      <protection locked="0"/>
    </xf>
    <xf numFmtId="0" fontId="3" fillId="0" borderId="10" xfId="0" applyFont="1" applyBorder="1" applyAlignment="1" applyProtection="1">
      <alignment horizontal="center" vertical="top"/>
      <protection locked="0"/>
    </xf>
    <xf numFmtId="0" fontId="3" fillId="0" borderId="11" xfId="0" applyFont="1" applyBorder="1" applyAlignment="1" applyProtection="1">
      <alignment horizontal="center" vertical="top"/>
      <protection locked="0"/>
    </xf>
    <xf numFmtId="0" fontId="3" fillId="0" borderId="1" xfId="0" applyFont="1" applyBorder="1" applyAlignment="1" applyProtection="1">
      <alignment horizontal="center" vertical="top"/>
      <protection locked="0"/>
    </xf>
    <xf numFmtId="0" fontId="3" fillId="0" borderId="12" xfId="0" applyFont="1" applyBorder="1" applyAlignment="1" applyProtection="1">
      <alignment horizontal="center" vertical="top"/>
      <protection locked="0"/>
    </xf>
    <xf numFmtId="2" fontId="5" fillId="6" borderId="14" xfId="0" applyNumberFormat="1" applyFont="1" applyFill="1" applyBorder="1" applyAlignment="1">
      <alignment horizontal="center"/>
    </xf>
    <xf numFmtId="2" fontId="5" fillId="6" borderId="15" xfId="0" applyNumberFormat="1" applyFont="1" applyFill="1" applyBorder="1" applyAlignment="1">
      <alignment horizontal="center"/>
    </xf>
    <xf numFmtId="2" fontId="3" fillId="13" borderId="14" xfId="0" applyNumberFormat="1" applyFont="1" applyFill="1" applyBorder="1" applyAlignment="1">
      <alignment horizontal="center"/>
    </xf>
    <xf numFmtId="2" fontId="3" fillId="13" borderId="15" xfId="0" applyNumberFormat="1" applyFont="1" applyFill="1" applyBorder="1" applyAlignment="1">
      <alignment horizontal="center"/>
    </xf>
    <xf numFmtId="0" fontId="3" fillId="0" borderId="5" xfId="2" applyFont="1" applyBorder="1" applyAlignment="1">
      <alignment horizontal="center" vertical="center"/>
    </xf>
    <xf numFmtId="0" fontId="3" fillId="6" borderId="6" xfId="2" applyFont="1" applyFill="1" applyBorder="1" applyAlignment="1">
      <alignment horizontal="center" vertical="center"/>
    </xf>
    <xf numFmtId="0" fontId="3" fillId="6" borderId="7" xfId="2" applyFont="1" applyFill="1" applyBorder="1" applyAlignment="1">
      <alignment horizontal="center" vertical="center"/>
    </xf>
    <xf numFmtId="0" fontId="3" fillId="6" borderId="8" xfId="2" applyFont="1" applyFill="1" applyBorder="1" applyAlignment="1">
      <alignment horizontal="center" vertical="center"/>
    </xf>
    <xf numFmtId="0" fontId="26" fillId="13" borderId="6" xfId="2" applyFont="1" applyFill="1" applyBorder="1" applyAlignment="1">
      <alignment horizontal="center" vertical="center"/>
    </xf>
    <xf numFmtId="0" fontId="26" fillId="13" borderId="7" xfId="2" applyFont="1" applyFill="1" applyBorder="1" applyAlignment="1">
      <alignment horizontal="center" vertical="center"/>
    </xf>
    <xf numFmtId="0" fontId="26" fillId="13" borderId="8" xfId="2" applyFont="1" applyFill="1" applyBorder="1" applyAlignment="1">
      <alignment horizontal="center" vertical="center"/>
    </xf>
    <xf numFmtId="0" fontId="26" fillId="13" borderId="11" xfId="2" applyFont="1" applyFill="1" applyBorder="1" applyAlignment="1">
      <alignment horizontal="center" vertical="center"/>
    </xf>
    <xf numFmtId="0" fontId="26" fillId="13" borderId="1" xfId="2" applyFont="1" applyFill="1" applyBorder="1" applyAlignment="1">
      <alignment horizontal="center" vertical="center"/>
    </xf>
    <xf numFmtId="0" fontId="26" fillId="13" borderId="12" xfId="2" applyFont="1" applyFill="1" applyBorder="1" applyAlignment="1">
      <alignment horizontal="center" vertical="center"/>
    </xf>
    <xf numFmtId="0" fontId="3" fillId="0" borderId="14" xfId="2" applyFont="1" applyBorder="1" applyAlignment="1">
      <alignment horizontal="center" vertical="center" wrapText="1"/>
    </xf>
    <xf numFmtId="0" fontId="3" fillId="2" borderId="5" xfId="2" applyFont="1" applyFill="1" applyBorder="1" applyAlignment="1">
      <alignment horizontal="center" vertical="center"/>
    </xf>
    <xf numFmtId="0" fontId="26" fillId="0" borderId="7" xfId="2" applyFont="1" applyBorder="1" applyAlignment="1">
      <alignment horizontal="center" vertical="center" wrapText="1"/>
    </xf>
    <xf numFmtId="0" fontId="26" fillId="0" borderId="8" xfId="2" applyFont="1" applyBorder="1" applyAlignment="1">
      <alignment horizontal="center" vertical="center" wrapText="1"/>
    </xf>
    <xf numFmtId="0" fontId="26" fillId="0" borderId="1" xfId="2" applyFont="1" applyBorder="1" applyAlignment="1">
      <alignment horizontal="center" vertical="center" wrapText="1"/>
    </xf>
    <xf numFmtId="0" fontId="26" fillId="0" borderId="12" xfId="2" applyFont="1" applyBorder="1" applyAlignment="1">
      <alignment horizontal="center" vertical="center" wrapText="1"/>
    </xf>
    <xf numFmtId="0" fontId="3" fillId="0" borderId="13" xfId="2" applyFont="1" applyBorder="1" applyAlignment="1">
      <alignment horizontal="center" vertical="center"/>
    </xf>
    <xf numFmtId="0" fontId="3" fillId="0" borderId="20" xfId="2" applyFont="1" applyBorder="1" applyAlignment="1">
      <alignment horizontal="center" vertical="center"/>
    </xf>
    <xf numFmtId="0" fontId="109" fillId="0" borderId="15" xfId="0" applyFont="1" applyBorder="1" applyAlignment="1">
      <alignment horizontal="center"/>
    </xf>
    <xf numFmtId="0" fontId="109" fillId="0" borderId="16" xfId="0" applyFont="1" applyBorder="1" applyAlignment="1">
      <alignment horizontal="center"/>
    </xf>
    <xf numFmtId="2" fontId="3" fillId="13" borderId="14" xfId="0" applyNumberFormat="1" applyFont="1" applyFill="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2" fontId="36" fillId="2" borderId="7" xfId="0" applyNumberFormat="1" applyFont="1" applyFill="1" applyBorder="1" applyAlignment="1">
      <alignment horizontal="left" vertical="center"/>
    </xf>
    <xf numFmtId="0" fontId="25" fillId="2" borderId="7" xfId="0" applyFont="1" applyFill="1" applyBorder="1" applyAlignment="1">
      <alignment horizontal="center" vertical="center"/>
    </xf>
    <xf numFmtId="0" fontId="36" fillId="5" borderId="15" xfId="0" applyFont="1" applyFill="1" applyBorder="1" applyAlignment="1" applyProtection="1">
      <alignment horizontal="left" vertical="center"/>
      <protection locked="0"/>
    </xf>
    <xf numFmtId="0" fontId="25" fillId="5" borderId="5" xfId="0" applyFont="1" applyFill="1" applyBorder="1" applyAlignment="1" applyProtection="1">
      <alignment horizontal="center" vertical="center"/>
      <protection locked="0"/>
    </xf>
    <xf numFmtId="0" fontId="148" fillId="0" borderId="14" xfId="0" applyFont="1" applyBorder="1" applyAlignment="1">
      <alignment horizontal="center" vertical="center" wrapText="1"/>
    </xf>
    <xf numFmtId="0" fontId="148" fillId="0" borderId="15" xfId="0" applyFont="1" applyBorder="1" applyAlignment="1">
      <alignment horizontal="center" vertical="center" wrapText="1"/>
    </xf>
    <xf numFmtId="0" fontId="148" fillId="0" borderId="16" xfId="0" applyFont="1" applyBorder="1" applyAlignment="1">
      <alignment horizontal="center" vertical="center" wrapText="1"/>
    </xf>
    <xf numFmtId="0" fontId="148" fillId="0" borderId="14" xfId="0" applyFont="1" applyBorder="1" applyAlignment="1" applyProtection="1">
      <alignment horizontal="center" vertical="center"/>
      <protection locked="0"/>
    </xf>
    <xf numFmtId="0" fontId="148" fillId="0" borderId="15" xfId="0" applyFont="1" applyBorder="1" applyAlignment="1" applyProtection="1">
      <alignment horizontal="center" vertical="center"/>
      <protection locked="0"/>
    </xf>
    <xf numFmtId="0" fontId="148" fillId="0" borderId="16" xfId="0" applyFont="1" applyBorder="1" applyAlignment="1" applyProtection="1">
      <alignment horizontal="center" vertical="center"/>
      <protection locked="0"/>
    </xf>
    <xf numFmtId="0" fontId="59" fillId="5" borderId="5" xfId="0" applyFont="1" applyFill="1" applyBorder="1" applyAlignment="1">
      <alignment horizontal="center" vertical="center"/>
    </xf>
    <xf numFmtId="0" fontId="23" fillId="0" borderId="48" xfId="0" applyFont="1" applyBorder="1" applyAlignment="1">
      <alignment vertical="center" wrapText="1"/>
    </xf>
    <xf numFmtId="0" fontId="0" fillId="0" borderId="48" xfId="0" applyBorder="1"/>
    <xf numFmtId="0" fontId="0" fillId="0" borderId="49" xfId="0" applyBorder="1"/>
    <xf numFmtId="3" fontId="152" fillId="0" borderId="26" xfId="0" applyNumberFormat="1" applyFont="1" applyBorder="1" applyAlignment="1">
      <alignment horizontal="center" vertical="center" wrapText="1"/>
    </xf>
    <xf numFmtId="0" fontId="152" fillId="0" borderId="27" xfId="0" applyFont="1" applyBorder="1" applyAlignment="1">
      <alignment horizontal="center" vertical="center" wrapText="1"/>
    </xf>
    <xf numFmtId="0" fontId="152" fillId="0" borderId="30" xfId="0" applyFont="1" applyBorder="1" applyAlignment="1">
      <alignment horizontal="center" vertical="center" wrapText="1"/>
    </xf>
    <xf numFmtId="0" fontId="23" fillId="0" borderId="26" xfId="0" applyFont="1" applyBorder="1" applyAlignment="1">
      <alignment horizontal="center" vertical="center" wrapText="1"/>
    </xf>
    <xf numFmtId="0" fontId="23" fillId="0" borderId="27" xfId="0" applyFont="1" applyBorder="1" applyAlignment="1">
      <alignment horizontal="center" vertical="center" wrapText="1"/>
    </xf>
    <xf numFmtId="0" fontId="23" fillId="0" borderId="30" xfId="0" applyFont="1" applyBorder="1" applyAlignment="1">
      <alignment horizontal="center" vertical="center" wrapText="1"/>
    </xf>
    <xf numFmtId="0" fontId="157" fillId="0" borderId="26" xfId="0" applyFont="1" applyBorder="1" applyAlignment="1">
      <alignment horizontal="center" vertical="center" wrapText="1"/>
    </xf>
    <xf numFmtId="0" fontId="157" fillId="0" borderId="27" xfId="0" applyFont="1" applyBorder="1" applyAlignment="1">
      <alignment horizontal="center" vertical="center" wrapText="1"/>
    </xf>
    <xf numFmtId="0" fontId="157" fillId="0" borderId="30" xfId="0" applyFont="1" applyBorder="1" applyAlignment="1">
      <alignment horizontal="center" vertical="center" wrapText="1"/>
    </xf>
    <xf numFmtId="0" fontId="142" fillId="0" borderId="46" xfId="0" applyFont="1" applyBorder="1" applyAlignment="1">
      <alignment horizontal="center" vertical="center"/>
    </xf>
    <xf numFmtId="0" fontId="142" fillId="0" borderId="48" xfId="0" applyFont="1" applyBorder="1" applyAlignment="1">
      <alignment horizontal="center" vertical="center"/>
    </xf>
    <xf numFmtId="0" fontId="142" fillId="0" borderId="49" xfId="0" applyFont="1" applyBorder="1" applyAlignment="1">
      <alignment horizontal="center" vertical="center"/>
    </xf>
    <xf numFmtId="0" fontId="45" fillId="0" borderId="26" xfId="0" applyFont="1" applyBorder="1" applyAlignment="1">
      <alignment horizontal="center" vertical="center" wrapText="1"/>
    </xf>
    <xf numFmtId="0" fontId="45" fillId="0" borderId="27" xfId="0" applyFont="1" applyBorder="1" applyAlignment="1">
      <alignment horizontal="center" vertical="center" wrapText="1"/>
    </xf>
    <xf numFmtId="0" fontId="45" fillId="0" borderId="30" xfId="0" applyFont="1" applyBorder="1" applyAlignment="1">
      <alignment horizontal="center" vertical="center" wrapText="1"/>
    </xf>
    <xf numFmtId="0" fontId="40" fillId="5" borderId="0" xfId="0" applyFont="1" applyFill="1" applyAlignment="1" applyProtection="1">
      <alignment horizontal="left" vertical="top" wrapText="1"/>
      <protection locked="0"/>
    </xf>
    <xf numFmtId="0" fontId="51" fillId="0" borderId="0" xfId="0" applyFont="1" applyAlignment="1">
      <alignment horizontal="center" vertical="center" wrapText="1"/>
    </xf>
    <xf numFmtId="0" fontId="153" fillId="0" borderId="26" xfId="0" applyFont="1" applyBorder="1" applyAlignment="1">
      <alignment horizontal="center" vertical="center" wrapText="1"/>
    </xf>
    <xf numFmtId="0" fontId="153" fillId="0" borderId="27" xfId="0" applyFont="1" applyBorder="1" applyAlignment="1">
      <alignment horizontal="center" vertical="center" wrapText="1"/>
    </xf>
    <xf numFmtId="0" fontId="120" fillId="0" borderId="30" xfId="0" applyFont="1" applyBorder="1" applyAlignment="1">
      <alignment horizontal="center" vertical="center" wrapText="1"/>
    </xf>
    <xf numFmtId="0" fontId="58" fillId="0" borderId="14" xfId="0" applyFont="1" applyBorder="1" applyAlignment="1">
      <alignment horizontal="center" vertical="center" wrapText="1" shrinkToFit="1"/>
    </xf>
    <xf numFmtId="0" fontId="57" fillId="0" borderId="15" xfId="0" applyFont="1" applyBorder="1" applyAlignment="1">
      <alignment horizontal="center" vertical="center" wrapText="1" shrinkToFit="1"/>
    </xf>
    <xf numFmtId="0" fontId="57" fillId="0" borderId="16" xfId="0" applyFont="1" applyBorder="1" applyAlignment="1">
      <alignment horizontal="center" vertical="center" wrapText="1" shrinkToFit="1"/>
    </xf>
    <xf numFmtId="0" fontId="67" fillId="2" borderId="5" xfId="0" applyFont="1" applyFill="1" applyBorder="1" applyAlignment="1" applyProtection="1">
      <alignment horizontal="center" vertical="center" wrapText="1"/>
      <protection locked="0"/>
    </xf>
    <xf numFmtId="0" fontId="59" fillId="0" borderId="5" xfId="0" applyFont="1" applyBorder="1" applyAlignment="1">
      <alignment horizontal="center" vertical="center" shrinkToFit="1"/>
    </xf>
    <xf numFmtId="0" fontId="63" fillId="0" borderId="5" xfId="0" applyFont="1" applyBorder="1" applyAlignment="1">
      <alignment horizontal="center" vertical="center" shrinkToFit="1"/>
    </xf>
    <xf numFmtId="0" fontId="57" fillId="2" borderId="5" xfId="0" applyFont="1" applyFill="1" applyBorder="1" applyAlignment="1" applyProtection="1">
      <alignment horizontal="center" vertical="center" wrapText="1"/>
      <protection locked="0"/>
    </xf>
    <xf numFmtId="165" fontId="37" fillId="0" borderId="0" xfId="1" applyNumberFormat="1" applyFont="1" applyBorder="1" applyAlignment="1" applyProtection="1">
      <alignment horizontal="center" vertical="center"/>
    </xf>
    <xf numFmtId="165" fontId="37" fillId="0" borderId="25" xfId="1" applyNumberFormat="1" applyFont="1" applyBorder="1" applyAlignment="1" applyProtection="1">
      <alignment horizontal="center" vertical="center"/>
    </xf>
    <xf numFmtId="3" fontId="29" fillId="0" borderId="22" xfId="1" applyNumberFormat="1" applyFont="1" applyBorder="1" applyAlignment="1" applyProtection="1">
      <alignment horizontal="center" vertical="center" wrapText="1"/>
    </xf>
    <xf numFmtId="3" fontId="29" fillId="0" borderId="23" xfId="1" applyNumberFormat="1" applyFont="1" applyBorder="1" applyAlignment="1" applyProtection="1">
      <alignment horizontal="center" vertical="center" wrapText="1"/>
    </xf>
    <xf numFmtId="3" fontId="29" fillId="0" borderId="54" xfId="1" applyNumberFormat="1" applyFont="1" applyBorder="1" applyAlignment="1" applyProtection="1">
      <alignment horizontal="center" vertical="center" wrapText="1"/>
    </xf>
    <xf numFmtId="3" fontId="29" fillId="0" borderId="0" xfId="1" applyNumberFormat="1" applyFont="1" applyBorder="1" applyAlignment="1" applyProtection="1">
      <alignment horizontal="center" vertical="center" wrapText="1"/>
    </xf>
    <xf numFmtId="0" fontId="3" fillId="0" borderId="6" xfId="0" applyFont="1" applyBorder="1" applyAlignment="1">
      <alignment horizontal="center" vertical="center" shrinkToFit="1"/>
    </xf>
    <xf numFmtId="0" fontId="3" fillId="0" borderId="7" xfId="0" applyFont="1" applyBorder="1" applyAlignment="1">
      <alignment horizontal="center" vertical="center" shrinkToFit="1"/>
    </xf>
    <xf numFmtId="0" fontId="3" fillId="0" borderId="8" xfId="0" applyFont="1" applyBorder="1" applyAlignment="1">
      <alignment horizontal="center" vertical="center" shrinkToFit="1"/>
    </xf>
    <xf numFmtId="0" fontId="4" fillId="8" borderId="11" xfId="0" applyFont="1" applyFill="1" applyBorder="1" applyAlignment="1" applyProtection="1">
      <alignment horizontal="center" vertical="top"/>
      <protection locked="0"/>
    </xf>
    <xf numFmtId="0" fontId="4" fillId="8" borderId="1" xfId="0" applyFont="1" applyFill="1" applyBorder="1" applyAlignment="1" applyProtection="1">
      <alignment horizontal="center" vertical="top"/>
      <protection locked="0"/>
    </xf>
    <xf numFmtId="0" fontId="4" fillId="8" borderId="12" xfId="0" applyFont="1" applyFill="1" applyBorder="1" applyAlignment="1" applyProtection="1">
      <alignment horizontal="center" vertical="top"/>
      <protection locked="0"/>
    </xf>
    <xf numFmtId="1" fontId="48" fillId="2" borderId="5" xfId="0" applyNumberFormat="1" applyFont="1" applyFill="1" applyBorder="1" applyAlignment="1">
      <alignment horizontal="center" vertical="center"/>
    </xf>
    <xf numFmtId="0" fontId="37" fillId="2" borderId="6" xfId="0" applyFont="1" applyFill="1" applyBorder="1" applyAlignment="1">
      <alignment horizontal="center" vertical="center"/>
    </xf>
    <xf numFmtId="0" fontId="37" fillId="2" borderId="7" xfId="0" applyFont="1" applyFill="1" applyBorder="1" applyAlignment="1">
      <alignment horizontal="center" vertical="center"/>
    </xf>
    <xf numFmtId="164" fontId="48" fillId="2" borderId="5" xfId="0" applyNumberFormat="1" applyFont="1" applyFill="1" applyBorder="1" applyAlignment="1">
      <alignment horizontal="center" vertical="center"/>
    </xf>
    <xf numFmtId="0" fontId="26" fillId="2" borderId="5" xfId="0" applyFont="1" applyFill="1" applyBorder="1" applyAlignment="1">
      <alignment horizontal="center" vertical="center"/>
    </xf>
    <xf numFmtId="0" fontId="70" fillId="2" borderId="7" xfId="0" applyFont="1" applyFill="1" applyBorder="1" applyAlignment="1">
      <alignment horizontal="center" vertical="center" shrinkToFit="1"/>
    </xf>
    <xf numFmtId="0" fontId="70" fillId="2" borderId="8" xfId="0" applyFont="1" applyFill="1" applyBorder="1" applyAlignment="1">
      <alignment horizontal="center" vertical="center" shrinkToFit="1"/>
    </xf>
    <xf numFmtId="0" fontId="3" fillId="2" borderId="5" xfId="0" applyFont="1" applyFill="1" applyBorder="1" applyAlignment="1">
      <alignment horizontal="center" vertical="center" wrapText="1"/>
    </xf>
    <xf numFmtId="0" fontId="37" fillId="2" borderId="5" xfId="0" applyFont="1" applyFill="1" applyBorder="1" applyAlignment="1">
      <alignment horizontal="center" vertical="center"/>
    </xf>
    <xf numFmtId="0" fontId="3" fillId="2" borderId="57" xfId="0" applyFont="1" applyFill="1" applyBorder="1" applyAlignment="1">
      <alignment horizontal="center" vertical="center"/>
    </xf>
    <xf numFmtId="0" fontId="3" fillId="2" borderId="15"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58" xfId="0" applyFont="1" applyFill="1" applyBorder="1" applyAlignment="1">
      <alignment horizontal="center" vertical="center"/>
    </xf>
    <xf numFmtId="0" fontId="5" fillId="2" borderId="6" xfId="0" applyFont="1" applyFill="1" applyBorder="1" applyAlignment="1" applyProtection="1">
      <alignment horizontal="center" vertical="center" shrinkToFit="1"/>
      <protection locked="0"/>
    </xf>
    <xf numFmtId="0" fontId="5" fillId="2" borderId="7" xfId="0" applyFont="1" applyFill="1" applyBorder="1" applyAlignment="1" applyProtection="1">
      <alignment horizontal="center" vertical="center" shrinkToFit="1"/>
      <protection locked="0"/>
    </xf>
    <xf numFmtId="0" fontId="5" fillId="2" borderId="71" xfId="0" applyFont="1" applyFill="1" applyBorder="1" applyAlignment="1" applyProtection="1">
      <alignment horizontal="center" vertical="center" shrinkToFit="1"/>
      <protection locked="0"/>
    </xf>
    <xf numFmtId="0" fontId="5" fillId="8" borderId="1" xfId="0" applyFont="1" applyFill="1" applyBorder="1" applyAlignment="1" applyProtection="1">
      <alignment horizontal="center" vertical="center" wrapText="1"/>
      <protection locked="0"/>
    </xf>
    <xf numFmtId="0" fontId="5" fillId="8" borderId="72" xfId="0" applyFont="1" applyFill="1" applyBorder="1" applyAlignment="1" applyProtection="1">
      <alignment horizontal="center" vertical="center" wrapText="1"/>
      <protection locked="0"/>
    </xf>
    <xf numFmtId="0" fontId="4" fillId="2" borderId="6" xfId="0" applyFont="1" applyFill="1" applyBorder="1" applyAlignment="1">
      <alignment horizontal="center" vertical="center" shrinkToFit="1"/>
    </xf>
    <xf numFmtId="0" fontId="4" fillId="2" borderId="7" xfId="0" applyFont="1" applyFill="1" applyBorder="1" applyAlignment="1">
      <alignment horizontal="center" vertical="center" shrinkToFit="1"/>
    </xf>
    <xf numFmtId="0" fontId="4" fillId="2" borderId="8" xfId="0" applyFont="1" applyFill="1" applyBorder="1" applyAlignment="1">
      <alignment horizontal="center" vertical="center" shrinkToFit="1"/>
    </xf>
    <xf numFmtId="0" fontId="4" fillId="2" borderId="9" xfId="0" applyFont="1" applyFill="1" applyBorder="1" applyAlignment="1">
      <alignment horizontal="center" vertical="center" shrinkToFit="1"/>
    </xf>
    <xf numFmtId="0" fontId="4" fillId="2" borderId="0" xfId="0" applyFont="1" applyFill="1" applyAlignment="1">
      <alignment horizontal="center" vertical="center" shrinkToFit="1"/>
    </xf>
    <xf numFmtId="0" fontId="4" fillId="2" borderId="10" xfId="0" applyFont="1" applyFill="1" applyBorder="1" applyAlignment="1">
      <alignment horizontal="center" vertical="center" shrinkToFit="1"/>
    </xf>
    <xf numFmtId="0" fontId="3" fillId="2" borderId="5" xfId="0" applyFont="1" applyFill="1" applyBorder="1" applyAlignment="1">
      <alignment horizontal="left" vertical="center" wrapText="1"/>
    </xf>
    <xf numFmtId="1" fontId="4" fillId="2" borderId="5" xfId="0" applyNumberFormat="1" applyFont="1" applyFill="1" applyBorder="1" applyAlignment="1">
      <alignment horizontal="left" vertical="center" wrapText="1"/>
    </xf>
    <xf numFmtId="0" fontId="4" fillId="2" borderId="5" xfId="0" applyFont="1" applyFill="1" applyBorder="1" applyAlignment="1">
      <alignment horizontal="left" vertical="center" wrapText="1"/>
    </xf>
    <xf numFmtId="0" fontId="3" fillId="2" borderId="14"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4" fillId="0" borderId="87" xfId="0" applyFont="1" applyBorder="1" applyAlignment="1">
      <alignment horizontal="left"/>
    </xf>
    <xf numFmtId="0" fontId="4" fillId="0" borderId="74" xfId="0" applyFont="1" applyBorder="1" applyAlignment="1">
      <alignment horizontal="left"/>
    </xf>
    <xf numFmtId="0" fontId="4" fillId="0" borderId="75" xfId="0" applyFont="1" applyBorder="1" applyAlignment="1">
      <alignment horizontal="left"/>
    </xf>
    <xf numFmtId="0" fontId="15" fillId="0" borderId="11" xfId="0" applyFont="1" applyBorder="1" applyAlignment="1">
      <alignment horizontal="center"/>
    </xf>
    <xf numFmtId="0" fontId="15" fillId="0" borderId="64" xfId="0" applyFont="1" applyBorder="1" applyAlignment="1">
      <alignment horizontal="center"/>
    </xf>
    <xf numFmtId="0" fontId="15" fillId="0" borderId="65" xfId="0" applyFont="1" applyBorder="1" applyAlignment="1">
      <alignment horizontal="center"/>
    </xf>
    <xf numFmtId="0" fontId="15" fillId="0" borderId="66" xfId="0" applyFont="1" applyBorder="1" applyAlignment="1">
      <alignment horizontal="center"/>
    </xf>
    <xf numFmtId="0" fontId="15" fillId="0" borderId="67" xfId="0" applyFont="1" applyBorder="1" applyAlignment="1">
      <alignment horizontal="center"/>
    </xf>
    <xf numFmtId="0" fontId="4" fillId="0" borderId="68" xfId="0" applyFont="1" applyBorder="1" applyAlignment="1">
      <alignment horizontal="left"/>
    </xf>
    <xf numFmtId="0" fontId="4" fillId="0" borderId="0" xfId="0" applyFont="1" applyAlignment="1">
      <alignment horizontal="left"/>
    </xf>
    <xf numFmtId="0" fontId="4" fillId="0" borderId="10" xfId="0" applyFont="1" applyBorder="1" applyAlignment="1">
      <alignment horizontal="left"/>
    </xf>
    <xf numFmtId="166" fontId="4" fillId="0" borderId="14" xfId="0" applyNumberFormat="1" applyFont="1" applyBorder="1" applyAlignment="1">
      <alignment horizontal="center"/>
    </xf>
    <xf numFmtId="166" fontId="4" fillId="0" borderId="15" xfId="0" applyNumberFormat="1" applyFont="1" applyBorder="1" applyAlignment="1">
      <alignment horizontal="center"/>
    </xf>
    <xf numFmtId="166" fontId="4" fillId="0" borderId="16" xfId="0" applyNumberFormat="1" applyFont="1" applyBorder="1" applyAlignment="1">
      <alignment horizontal="center"/>
    </xf>
    <xf numFmtId="0" fontId="4" fillId="0" borderId="14" xfId="0" applyFont="1" applyBorder="1" applyAlignment="1">
      <alignment horizontal="center"/>
    </xf>
    <xf numFmtId="0" fontId="4" fillId="0" borderId="15" xfId="0" applyFont="1" applyBorder="1" applyAlignment="1">
      <alignment horizontal="center"/>
    </xf>
    <xf numFmtId="0" fontId="4" fillId="0" borderId="16" xfId="0" applyFont="1" applyBorder="1" applyAlignment="1">
      <alignment horizontal="center"/>
    </xf>
    <xf numFmtId="166" fontId="17" fillId="0" borderId="14" xfId="0" applyNumberFormat="1" applyFont="1" applyBorder="1" applyAlignment="1">
      <alignment horizontal="center" vertical="center"/>
    </xf>
    <xf numFmtId="166" fontId="17" fillId="0" borderId="15" xfId="0" applyNumberFormat="1" applyFont="1" applyBorder="1" applyAlignment="1">
      <alignment horizontal="center" vertical="center"/>
    </xf>
    <xf numFmtId="166" fontId="17" fillId="0" borderId="69" xfId="0" applyNumberFormat="1" applyFont="1" applyBorder="1" applyAlignment="1">
      <alignment horizontal="center" vertical="center"/>
    </xf>
    <xf numFmtId="1" fontId="4" fillId="7" borderId="14" xfId="0" applyNumberFormat="1" applyFont="1" applyFill="1" applyBorder="1" applyAlignment="1" applyProtection="1">
      <alignment horizontal="center"/>
      <protection locked="0"/>
    </xf>
    <xf numFmtId="0" fontId="4" fillId="7" borderId="15" xfId="0" applyFont="1" applyFill="1" applyBorder="1" applyAlignment="1" applyProtection="1">
      <alignment horizontal="center"/>
      <protection locked="0"/>
    </xf>
    <xf numFmtId="0" fontId="4" fillId="7" borderId="16" xfId="0" applyFont="1" applyFill="1" applyBorder="1" applyAlignment="1" applyProtection="1">
      <alignment horizontal="center"/>
      <protection locked="0"/>
    </xf>
    <xf numFmtId="1" fontId="4" fillId="7" borderId="14" xfId="0" applyNumberFormat="1" applyFont="1" applyFill="1" applyBorder="1" applyAlignment="1">
      <alignment horizontal="center"/>
    </xf>
    <xf numFmtId="0" fontId="4" fillId="7" borderId="15" xfId="0" applyFont="1" applyFill="1" applyBorder="1" applyAlignment="1">
      <alignment horizontal="center"/>
    </xf>
    <xf numFmtId="0" fontId="4" fillId="7" borderId="16" xfId="0" applyFont="1" applyFill="1" applyBorder="1" applyAlignment="1">
      <alignment horizontal="center"/>
    </xf>
    <xf numFmtId="166" fontId="4" fillId="0" borderId="14" xfId="0" applyNumberFormat="1" applyFont="1" applyBorder="1" applyAlignment="1">
      <alignment horizontal="center" vertical="center"/>
    </xf>
    <xf numFmtId="166" fontId="4" fillId="0" borderId="15" xfId="0" applyNumberFormat="1" applyFont="1" applyBorder="1" applyAlignment="1">
      <alignment horizontal="center" vertical="center"/>
    </xf>
    <xf numFmtId="166" fontId="4" fillId="0" borderId="69" xfId="0" applyNumberFormat="1" applyFont="1" applyBorder="1" applyAlignment="1">
      <alignment horizontal="center" vertical="center"/>
    </xf>
    <xf numFmtId="0" fontId="3" fillId="0" borderId="5" xfId="0" applyFont="1" applyBorder="1" applyAlignment="1">
      <alignment horizontal="left"/>
    </xf>
    <xf numFmtId="166" fontId="3" fillId="0" borderId="14" xfId="0" applyNumberFormat="1" applyFont="1" applyBorder="1" applyAlignment="1">
      <alignment horizontal="center" vertical="center"/>
    </xf>
    <xf numFmtId="166" fontId="3" fillId="0" borderId="15" xfId="0" applyNumberFormat="1" applyFont="1" applyBorder="1" applyAlignment="1">
      <alignment horizontal="center" vertical="center"/>
    </xf>
    <xf numFmtId="166" fontId="3" fillId="0" borderId="69" xfId="0" applyNumberFormat="1" applyFont="1" applyBorder="1" applyAlignment="1">
      <alignment horizontal="center" vertical="center"/>
    </xf>
    <xf numFmtId="0" fontId="7" fillId="0" borderId="14" xfId="0" applyFont="1" applyBorder="1" applyAlignment="1">
      <alignment horizontal="center"/>
    </xf>
    <xf numFmtId="0" fontId="7" fillId="0" borderId="15" xfId="0" applyFont="1" applyBorder="1" applyAlignment="1">
      <alignment horizontal="center"/>
    </xf>
    <xf numFmtId="0" fontId="7" fillId="0" borderId="16" xfId="0" applyFont="1" applyBorder="1" applyAlignment="1">
      <alignment horizontal="center"/>
    </xf>
    <xf numFmtId="0" fontId="63" fillId="0" borderId="14" xfId="0" applyFont="1" applyBorder="1" applyAlignment="1">
      <alignment horizontal="center" vertical="center"/>
    </xf>
    <xf numFmtId="0" fontId="63" fillId="0" borderId="15" xfId="0" applyFont="1" applyBorder="1" applyAlignment="1">
      <alignment horizontal="center" vertical="center"/>
    </xf>
    <xf numFmtId="0" fontId="63" fillId="0" borderId="16" xfId="0" applyFont="1" applyBorder="1" applyAlignment="1">
      <alignment horizontal="center" vertical="center"/>
    </xf>
    <xf numFmtId="3" fontId="3" fillId="2" borderId="14" xfId="0" applyNumberFormat="1" applyFont="1" applyFill="1" applyBorder="1" applyAlignment="1" applyProtection="1">
      <alignment horizontal="center" vertical="center" wrapText="1"/>
      <protection locked="0"/>
    </xf>
    <xf numFmtId="0" fontId="3" fillId="2" borderId="15" xfId="0" applyFont="1" applyFill="1" applyBorder="1" applyAlignment="1" applyProtection="1">
      <alignment horizontal="center" vertical="center" wrapText="1"/>
      <protection locked="0"/>
    </xf>
    <xf numFmtId="0" fontId="3" fillId="2" borderId="16" xfId="0" applyFont="1" applyFill="1" applyBorder="1" applyAlignment="1" applyProtection="1">
      <alignment horizontal="center" vertical="center" wrapText="1"/>
      <protection locked="0"/>
    </xf>
    <xf numFmtId="0" fontId="4" fillId="0" borderId="68" xfId="0" applyFont="1" applyBorder="1" applyAlignment="1">
      <alignment horizontal="left" wrapText="1"/>
    </xf>
    <xf numFmtId="0" fontId="4" fillId="0" borderId="0" xfId="0" applyFont="1" applyAlignment="1">
      <alignment horizontal="left" wrapText="1"/>
    </xf>
    <xf numFmtId="0" fontId="4" fillId="0" borderId="10" xfId="0" applyFont="1" applyBorder="1" applyAlignment="1">
      <alignment horizontal="left" wrapText="1"/>
    </xf>
    <xf numFmtId="166" fontId="4" fillId="0" borderId="6" xfId="0" applyNumberFormat="1" applyFont="1" applyBorder="1" applyAlignment="1">
      <alignment horizontal="center"/>
    </xf>
    <xf numFmtId="166" fontId="4" fillId="0" borderId="7" xfId="0" applyNumberFormat="1" applyFont="1" applyBorder="1" applyAlignment="1">
      <alignment horizontal="center"/>
    </xf>
    <xf numFmtId="166" fontId="4" fillId="0" borderId="8" xfId="0" applyNumberFormat="1"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1" fontId="4" fillId="7" borderId="6" xfId="0" applyNumberFormat="1"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3" fillId="0" borderId="68" xfId="0" applyFont="1" applyBorder="1" applyAlignment="1">
      <alignment horizontal="center"/>
    </xf>
    <xf numFmtId="0" fontId="3" fillId="0" borderId="0" xfId="0" applyFont="1" applyAlignment="1">
      <alignment horizontal="center"/>
    </xf>
    <xf numFmtId="0" fontId="3" fillId="0" borderId="1" xfId="0" applyFont="1" applyBorder="1" applyAlignment="1">
      <alignment horizontal="center"/>
    </xf>
    <xf numFmtId="0" fontId="3" fillId="0" borderId="12" xfId="0" applyFont="1" applyBorder="1" applyAlignment="1">
      <alignment horizontal="center"/>
    </xf>
    <xf numFmtId="0" fontId="133" fillId="0" borderId="76" xfId="0" applyFont="1" applyBorder="1" applyAlignment="1">
      <alignment horizontal="center" wrapText="1"/>
    </xf>
    <xf numFmtId="0" fontId="133" fillId="0" borderId="74" xfId="0" applyFont="1" applyBorder="1" applyAlignment="1">
      <alignment horizontal="center" wrapText="1"/>
    </xf>
    <xf numFmtId="0" fontId="0" fillId="0" borderId="14" xfId="0" applyBorder="1" applyAlignment="1">
      <alignment horizontal="center" vertical="center"/>
    </xf>
    <xf numFmtId="0" fontId="0" fillId="8" borderId="14" xfId="0" applyFill="1" applyBorder="1" applyAlignment="1" applyProtection="1">
      <alignment horizontal="center" vertical="center"/>
      <protection locked="0"/>
    </xf>
    <xf numFmtId="0" fontId="0" fillId="8" borderId="16" xfId="0" applyFill="1" applyBorder="1" applyAlignment="1" applyProtection="1">
      <alignment horizontal="center" vertical="center"/>
      <protection locked="0"/>
    </xf>
    <xf numFmtId="166" fontId="0" fillId="0" borderId="14" xfId="0" applyNumberFormat="1" applyBorder="1" applyAlignment="1">
      <alignment horizontal="center" vertical="center"/>
    </xf>
    <xf numFmtId="166" fontId="0" fillId="0" borderId="15" xfId="0" applyNumberFormat="1" applyBorder="1" applyAlignment="1">
      <alignment horizontal="center" vertical="center"/>
    </xf>
    <xf numFmtId="166" fontId="0" fillId="0" borderId="69" xfId="0" applyNumberFormat="1" applyBorder="1" applyAlignment="1">
      <alignment horizontal="center" vertical="center"/>
    </xf>
    <xf numFmtId="0" fontId="15" fillId="0" borderId="62" xfId="0" applyFont="1" applyBorder="1" applyAlignment="1">
      <alignment horizontal="center"/>
    </xf>
    <xf numFmtId="0" fontId="15" fillId="0" borderId="63" xfId="0" applyFont="1" applyBorder="1" applyAlignment="1">
      <alignment horizontal="center"/>
    </xf>
    <xf numFmtId="0" fontId="15" fillId="0" borderId="70" xfId="0" applyFont="1" applyBorder="1" applyAlignment="1">
      <alignment horizontal="center"/>
    </xf>
    <xf numFmtId="0" fontId="10" fillId="0" borderId="0" xfId="0" applyFont="1" applyAlignment="1">
      <alignment horizontal="left" vertical="top" wrapText="1"/>
    </xf>
    <xf numFmtId="0" fontId="30" fillId="0" borderId="54" xfId="0" applyFont="1" applyBorder="1" applyAlignment="1">
      <alignment horizontal="center"/>
    </xf>
    <xf numFmtId="0" fontId="31" fillId="0" borderId="0" xfId="0" applyFont="1" applyAlignment="1">
      <alignment horizontal="center"/>
    </xf>
    <xf numFmtId="0" fontId="31" fillId="0" borderId="25" xfId="0" applyFont="1" applyBorder="1" applyAlignment="1">
      <alignment horizontal="center"/>
    </xf>
    <xf numFmtId="0" fontId="7" fillId="0" borderId="55" xfId="0" applyFont="1" applyBorder="1" applyProtection="1">
      <protection locked="0"/>
    </xf>
    <xf numFmtId="0" fontId="31" fillId="0" borderId="1" xfId="0" applyFont="1" applyBorder="1" applyProtection="1">
      <protection locked="0"/>
    </xf>
    <xf numFmtId="0" fontId="31" fillId="0" borderId="56" xfId="0" applyFont="1" applyBorder="1" applyProtection="1">
      <protection locked="0"/>
    </xf>
    <xf numFmtId="0" fontId="37" fillId="2" borderId="57" xfId="0" applyFont="1" applyFill="1" applyBorder="1" applyAlignment="1">
      <alignment horizontal="center" vertical="center"/>
    </xf>
    <xf numFmtId="0" fontId="37" fillId="2" borderId="15" xfId="0" applyFont="1" applyFill="1" applyBorder="1" applyAlignment="1">
      <alignment horizontal="center" vertical="center"/>
    </xf>
    <xf numFmtId="0" fontId="73" fillId="2" borderId="14" xfId="0" applyFont="1" applyFill="1" applyBorder="1" applyAlignment="1">
      <alignment horizontal="center" vertical="center"/>
    </xf>
    <xf numFmtId="0" fontId="73" fillId="2" borderId="16" xfId="0" applyFont="1" applyFill="1" applyBorder="1" applyAlignment="1">
      <alignment horizontal="center" vertical="center"/>
    </xf>
    <xf numFmtId="3" fontId="48" fillId="2" borderId="7" xfId="0" applyNumberFormat="1" applyFont="1" applyFill="1" applyBorder="1" applyAlignment="1">
      <alignment horizontal="center" vertical="center"/>
    </xf>
    <xf numFmtId="0" fontId="48" fillId="2" borderId="7" xfId="0" applyFont="1" applyFill="1" applyBorder="1" applyAlignment="1">
      <alignment horizontal="center" vertical="center"/>
    </xf>
    <xf numFmtId="0" fontId="48"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48" fillId="2" borderId="0" xfId="0" applyFont="1" applyFill="1" applyAlignment="1">
      <alignment horizontal="center" vertical="center"/>
    </xf>
    <xf numFmtId="0" fontId="48" fillId="2" borderId="10" xfId="0" applyFont="1" applyFill="1" applyBorder="1" applyAlignment="1">
      <alignment horizontal="center" vertical="center"/>
    </xf>
    <xf numFmtId="0" fontId="4" fillId="8" borderId="9" xfId="0" applyFont="1" applyFill="1" applyBorder="1" applyAlignment="1" applyProtection="1">
      <alignment horizontal="center" vertical="center"/>
      <protection locked="0"/>
    </xf>
    <xf numFmtId="0" fontId="4" fillId="8" borderId="0" xfId="0" applyFont="1" applyFill="1" applyAlignment="1" applyProtection="1">
      <alignment horizontal="center" vertical="center"/>
      <protection locked="0"/>
    </xf>
    <xf numFmtId="0" fontId="4" fillId="8" borderId="10" xfId="0" applyFont="1" applyFill="1" applyBorder="1" applyAlignment="1" applyProtection="1">
      <alignment horizontal="center" vertical="center"/>
      <protection locked="0"/>
    </xf>
    <xf numFmtId="0" fontId="3" fillId="0" borderId="6" xfId="0" applyFont="1" applyBorder="1" applyAlignment="1">
      <alignment horizontal="center" vertical="top"/>
    </xf>
    <xf numFmtId="0" fontId="3" fillId="0" borderId="7" xfId="0" applyFont="1" applyBorder="1" applyAlignment="1">
      <alignment horizontal="center" vertical="top"/>
    </xf>
    <xf numFmtId="0" fontId="3" fillId="0" borderId="8" xfId="0" applyFont="1" applyBorder="1" applyAlignment="1">
      <alignment horizontal="center" vertical="top"/>
    </xf>
    <xf numFmtId="165" fontId="29" fillId="0" borderId="23" xfId="1" applyNumberFormat="1" applyFont="1" applyBorder="1" applyAlignment="1" applyProtection="1">
      <alignment horizontal="center" vertical="center"/>
    </xf>
    <xf numFmtId="165" fontId="29" fillId="0" borderId="24" xfId="1" applyNumberFormat="1" applyFont="1" applyBorder="1" applyAlignment="1" applyProtection="1">
      <alignment horizontal="center" vertical="center"/>
    </xf>
    <xf numFmtId="0" fontId="37" fillId="0" borderId="20" xfId="0" applyFont="1" applyBorder="1" applyAlignment="1">
      <alignment horizontal="center" vertical="center" wrapText="1"/>
    </xf>
    <xf numFmtId="0" fontId="3" fillId="2" borderId="14" xfId="0" applyFont="1" applyFill="1" applyBorder="1" applyAlignment="1">
      <alignment horizontal="center" vertical="center" wrapText="1" shrinkToFit="1"/>
    </xf>
    <xf numFmtId="0" fontId="3" fillId="2" borderId="15" xfId="0" applyFont="1" applyFill="1" applyBorder="1" applyAlignment="1">
      <alignment horizontal="center" vertical="center" wrapText="1" shrinkToFit="1"/>
    </xf>
    <xf numFmtId="0" fontId="3" fillId="2" borderId="16" xfId="0" applyFont="1" applyFill="1" applyBorder="1" applyAlignment="1">
      <alignment horizontal="center" vertical="center" wrapText="1" shrinkToFit="1"/>
    </xf>
    <xf numFmtId="0" fontId="3" fillId="0" borderId="59" xfId="0" applyFont="1" applyBorder="1" applyAlignment="1">
      <alignment horizontal="center" vertical="center" shrinkToFit="1"/>
    </xf>
    <xf numFmtId="0" fontId="3" fillId="0" borderId="68" xfId="0" applyFont="1" applyBorder="1" applyAlignment="1">
      <alignment horizontal="center" vertical="center" shrinkToFit="1"/>
    </xf>
    <xf numFmtId="0" fontId="3" fillId="0" borderId="0" xfId="0" applyFont="1" applyAlignment="1">
      <alignment horizontal="center" vertical="center" shrinkToFit="1"/>
    </xf>
    <xf numFmtId="0" fontId="3" fillId="0" borderId="10" xfId="0" applyFont="1" applyBorder="1" applyAlignment="1">
      <alignment horizontal="center" vertical="center" shrinkToFit="1"/>
    </xf>
    <xf numFmtId="0" fontId="73" fillId="0" borderId="6" xfId="0" applyFont="1" applyBorder="1" applyAlignment="1">
      <alignment horizontal="center" vertical="center" wrapText="1"/>
    </xf>
    <xf numFmtId="0" fontId="73" fillId="0" borderId="7" xfId="0" applyFont="1" applyBorder="1" applyAlignment="1">
      <alignment horizontal="center" vertical="center" wrapText="1"/>
    </xf>
    <xf numFmtId="0" fontId="73" fillId="0" borderId="8" xfId="0" applyFont="1" applyBorder="1" applyAlignment="1">
      <alignment horizontal="center" vertical="center" wrapText="1"/>
    </xf>
    <xf numFmtId="0" fontId="10" fillId="0" borderId="68" xfId="0" applyFont="1"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68" xfId="0" applyBorder="1" applyAlignment="1">
      <alignment horizontal="left" vertical="top"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8" borderId="6" xfId="0" applyFill="1" applyBorder="1" applyAlignment="1" applyProtection="1">
      <alignment horizontal="center" vertical="center"/>
      <protection locked="0"/>
    </xf>
    <xf numFmtId="0" fontId="0" fillId="8" borderId="8" xfId="0" applyFill="1" applyBorder="1" applyAlignment="1" applyProtection="1">
      <alignment horizontal="center" vertical="center"/>
      <protection locked="0"/>
    </xf>
    <xf numFmtId="0" fontId="0" fillId="8" borderId="11" xfId="0" applyFill="1" applyBorder="1" applyAlignment="1" applyProtection="1">
      <alignment horizontal="center" vertical="center"/>
      <protection locked="0"/>
    </xf>
    <xf numFmtId="0" fontId="0" fillId="8" borderId="12" xfId="0" applyFill="1" applyBorder="1" applyAlignment="1" applyProtection="1">
      <alignment horizontal="center" vertical="center"/>
      <protection locked="0"/>
    </xf>
    <xf numFmtId="166" fontId="0" fillId="0" borderId="6" xfId="0" applyNumberFormat="1" applyBorder="1" applyAlignment="1">
      <alignment horizontal="center" vertical="center"/>
    </xf>
    <xf numFmtId="166" fontId="0" fillId="0" borderId="7" xfId="0" applyNumberFormat="1" applyBorder="1" applyAlignment="1">
      <alignment horizontal="center" vertical="center"/>
    </xf>
    <xf numFmtId="166" fontId="0" fillId="0" borderId="71" xfId="0" applyNumberFormat="1" applyBorder="1" applyAlignment="1">
      <alignment horizontal="center" vertical="center"/>
    </xf>
    <xf numFmtId="166" fontId="0" fillId="0" borderId="11" xfId="0" applyNumberFormat="1" applyBorder="1" applyAlignment="1">
      <alignment horizontal="center" vertical="center"/>
    </xf>
    <xf numFmtId="166" fontId="0" fillId="0" borderId="1" xfId="0" applyNumberFormat="1" applyBorder="1" applyAlignment="1">
      <alignment horizontal="center" vertical="center"/>
    </xf>
    <xf numFmtId="166" fontId="0" fillId="0" borderId="72" xfId="0" applyNumberFormat="1" applyBorder="1" applyAlignment="1">
      <alignment horizontal="center" vertical="center"/>
    </xf>
    <xf numFmtId="166" fontId="50" fillId="0" borderId="8" xfId="0" applyNumberFormat="1" applyFont="1" applyBorder="1" applyAlignment="1">
      <alignment horizontal="center" vertical="center"/>
    </xf>
    <xf numFmtId="166" fontId="50" fillId="0" borderId="13" xfId="0" applyNumberFormat="1" applyFont="1" applyBorder="1" applyAlignment="1">
      <alignment horizontal="center" vertical="center"/>
    </xf>
    <xf numFmtId="0" fontId="10" fillId="8" borderId="55" xfId="0" applyFont="1" applyFill="1" applyBorder="1" applyAlignment="1" applyProtection="1">
      <alignment horizontal="left"/>
      <protection locked="0"/>
    </xf>
    <xf numFmtId="0" fontId="0" fillId="8" borderId="1" xfId="0" applyFill="1" applyBorder="1" applyAlignment="1" applyProtection="1">
      <alignment horizontal="left"/>
      <protection locked="0"/>
    </xf>
    <xf numFmtId="0" fontId="0" fillId="8" borderId="53" xfId="0" applyFill="1" applyBorder="1" applyAlignment="1" applyProtection="1">
      <alignment horizontal="left"/>
      <protection locked="0"/>
    </xf>
    <xf numFmtId="0" fontId="0" fillId="8" borderId="91" xfId="0" applyFill="1" applyBorder="1" applyAlignment="1" applyProtection="1">
      <alignment horizontal="left"/>
      <protection locked="0"/>
    </xf>
    <xf numFmtId="0" fontId="0" fillId="8" borderId="54" xfId="0" applyFill="1" applyBorder="1" applyAlignment="1" applyProtection="1">
      <alignment horizontal="center"/>
      <protection locked="0"/>
    </xf>
    <xf numFmtId="0" fontId="0" fillId="8" borderId="0" xfId="0" applyFill="1" applyAlignment="1" applyProtection="1">
      <alignment horizontal="center"/>
      <protection locked="0"/>
    </xf>
    <xf numFmtId="0" fontId="0" fillId="8" borderId="25" xfId="0" applyFill="1" applyBorder="1" applyAlignment="1" applyProtection="1">
      <alignment horizontal="center"/>
      <protection locked="0"/>
    </xf>
    <xf numFmtId="0" fontId="10" fillId="8" borderId="0" xfId="0" applyFont="1" applyFill="1" applyAlignment="1" applyProtection="1">
      <alignment horizontal="left"/>
      <protection locked="0"/>
    </xf>
    <xf numFmtId="0" fontId="10" fillId="8" borderId="54" xfId="0" applyFont="1" applyFill="1" applyBorder="1" applyAlignment="1" applyProtection="1">
      <alignment horizontal="center"/>
      <protection locked="0"/>
    </xf>
    <xf numFmtId="0" fontId="10" fillId="8" borderId="0" xfId="0" applyFont="1" applyFill="1" applyAlignment="1" applyProtection="1">
      <alignment horizontal="center"/>
      <protection locked="0"/>
    </xf>
    <xf numFmtId="0" fontId="0" fillId="8" borderId="46" xfId="0" applyFill="1" applyBorder="1" applyAlignment="1" applyProtection="1">
      <alignment horizontal="center"/>
      <protection locked="0"/>
    </xf>
    <xf numFmtId="0" fontId="0" fillId="8" borderId="48" xfId="0" applyFill="1" applyBorder="1" applyAlignment="1" applyProtection="1">
      <alignment horizontal="center"/>
      <protection locked="0"/>
    </xf>
    <xf numFmtId="0" fontId="10" fillId="8" borderId="22" xfId="0" applyFont="1" applyFill="1" applyBorder="1" applyAlignment="1" applyProtection="1">
      <alignment horizontal="center" vertical="justify"/>
      <protection locked="0"/>
    </xf>
    <xf numFmtId="0" fontId="10" fillId="8" borderId="23" xfId="0" applyFont="1" applyFill="1" applyBorder="1" applyAlignment="1" applyProtection="1">
      <alignment horizontal="center" vertical="justify"/>
      <protection locked="0"/>
    </xf>
    <xf numFmtId="0" fontId="10" fillId="8" borderId="0" xfId="0" applyFont="1" applyFill="1" applyAlignment="1" applyProtection="1">
      <alignment horizontal="center" vertical="justify"/>
      <protection locked="0"/>
    </xf>
    <xf numFmtId="0" fontId="10" fillId="8" borderId="25" xfId="0" applyFont="1" applyFill="1" applyBorder="1" applyAlignment="1" applyProtection="1">
      <alignment horizontal="center" vertical="justify"/>
      <protection locked="0"/>
    </xf>
    <xf numFmtId="0" fontId="10" fillId="0" borderId="0" xfId="0" applyFont="1" applyAlignment="1">
      <alignment horizontal="center"/>
    </xf>
    <xf numFmtId="0" fontId="4" fillId="0" borderId="0" xfId="0" applyFont="1" applyAlignment="1">
      <alignment horizontal="left" vertical="top" wrapText="1"/>
    </xf>
    <xf numFmtId="0" fontId="10" fillId="8" borderId="25" xfId="0" applyFont="1" applyFill="1" applyBorder="1" applyAlignment="1" applyProtection="1">
      <alignment horizontal="left"/>
      <protection locked="0"/>
    </xf>
    <xf numFmtId="0" fontId="10" fillId="8" borderId="22" xfId="0" applyFont="1" applyFill="1" applyBorder="1" applyAlignment="1" applyProtection="1">
      <alignment horizontal="center"/>
      <protection locked="0"/>
    </xf>
    <xf numFmtId="0" fontId="10" fillId="8" borderId="23" xfId="0" applyFont="1" applyFill="1" applyBorder="1" applyAlignment="1" applyProtection="1">
      <alignment horizontal="center"/>
      <protection locked="0"/>
    </xf>
    <xf numFmtId="0" fontId="10" fillId="8" borderId="24" xfId="0" applyFont="1" applyFill="1" applyBorder="1" applyAlignment="1" applyProtection="1">
      <alignment horizontal="center"/>
      <protection locked="0"/>
    </xf>
    <xf numFmtId="0" fontId="10" fillId="8" borderId="46" xfId="0" applyFont="1" applyFill="1" applyBorder="1" applyAlignment="1" applyProtection="1">
      <alignment horizontal="center"/>
      <protection locked="0"/>
    </xf>
    <xf numFmtId="0" fontId="10" fillId="8" borderId="48" xfId="0" applyFont="1" applyFill="1" applyBorder="1" applyAlignment="1" applyProtection="1">
      <alignment horizontal="center"/>
      <protection locked="0"/>
    </xf>
    <xf numFmtId="0" fontId="43" fillId="0" borderId="0" xfId="0" applyFont="1" applyAlignment="1">
      <alignment horizontal="center" vertical="top" wrapText="1"/>
    </xf>
    <xf numFmtId="0" fontId="3" fillId="0" borderId="5" xfId="0" applyFont="1" applyBorder="1" applyAlignment="1">
      <alignment horizontal="center" vertical="center" wrapText="1"/>
    </xf>
    <xf numFmtId="0" fontId="10" fillId="0" borderId="68" xfId="0" applyFont="1" applyBorder="1" applyAlignment="1">
      <alignment horizontal="left"/>
    </xf>
    <xf numFmtId="0" fontId="10" fillId="0" borderId="0" xfId="0" applyFont="1" applyAlignment="1">
      <alignment horizontal="left"/>
    </xf>
    <xf numFmtId="166" fontId="7" fillId="0" borderId="26" xfId="0" applyNumberFormat="1" applyFont="1" applyBorder="1" applyAlignment="1">
      <alignment horizontal="center" vertical="center"/>
    </xf>
    <xf numFmtId="166" fontId="7" fillId="0" borderId="27" xfId="0" applyNumberFormat="1" applyFont="1" applyBorder="1" applyAlignment="1">
      <alignment horizontal="center" vertical="center"/>
    </xf>
    <xf numFmtId="166" fontId="7" fillId="0" borderId="82" xfId="0" applyNumberFormat="1" applyFont="1" applyBorder="1" applyAlignment="1">
      <alignment horizontal="center" vertical="center"/>
    </xf>
    <xf numFmtId="0" fontId="3" fillId="0" borderId="73" xfId="0" applyFont="1" applyBorder="1" applyAlignment="1">
      <alignment horizontal="right"/>
    </xf>
    <xf numFmtId="0" fontId="3" fillId="0" borderId="61" xfId="0" applyFont="1" applyBorder="1" applyAlignment="1">
      <alignment horizontal="right"/>
    </xf>
    <xf numFmtId="0" fontId="3" fillId="0" borderId="74" xfId="0" applyFont="1" applyBorder="1" applyAlignment="1">
      <alignment horizontal="right"/>
    </xf>
    <xf numFmtId="0" fontId="3" fillId="0" borderId="75" xfId="0" applyFont="1" applyBorder="1" applyAlignment="1">
      <alignment horizontal="right"/>
    </xf>
    <xf numFmtId="166" fontId="3" fillId="0" borderId="83" xfId="0" applyNumberFormat="1" applyFont="1" applyBorder="1" applyAlignment="1">
      <alignment horizontal="center" vertical="center"/>
    </xf>
    <xf numFmtId="166" fontId="3" fillId="0" borderId="84" xfId="0" applyNumberFormat="1" applyFont="1" applyBorder="1" applyAlignment="1">
      <alignment horizontal="center" vertical="center"/>
    </xf>
    <xf numFmtId="166" fontId="3" fillId="0" borderId="85" xfId="0" applyNumberFormat="1" applyFont="1" applyBorder="1" applyAlignment="1">
      <alignment horizontal="center" vertical="center"/>
    </xf>
    <xf numFmtId="166" fontId="5" fillId="0" borderId="63" xfId="0" applyNumberFormat="1" applyFont="1" applyBorder="1" applyAlignment="1">
      <alignment horizontal="center" vertical="center"/>
    </xf>
    <xf numFmtId="166" fontId="5" fillId="0" borderId="86" xfId="0" applyNumberFormat="1" applyFont="1" applyBorder="1" applyAlignment="1">
      <alignment horizontal="center" vertical="center"/>
    </xf>
    <xf numFmtId="166" fontId="5" fillId="0" borderId="0" xfId="0" applyNumberFormat="1" applyFont="1" applyAlignment="1">
      <alignment horizontal="center" vertical="center"/>
    </xf>
    <xf numFmtId="166" fontId="5" fillId="0" borderId="60" xfId="0" applyNumberFormat="1" applyFont="1" applyBorder="1" applyAlignment="1">
      <alignment horizontal="center" vertical="center"/>
    </xf>
    <xf numFmtId="166" fontId="3" fillId="0" borderId="76" xfId="0" applyNumberFormat="1" applyFont="1" applyBorder="1" applyAlignment="1">
      <alignment horizontal="center"/>
    </xf>
    <xf numFmtId="166" fontId="3" fillId="0" borderId="74" xfId="0" applyNumberFormat="1" applyFont="1" applyBorder="1" applyAlignment="1">
      <alignment horizontal="center"/>
    </xf>
    <xf numFmtId="166" fontId="3" fillId="0" borderId="77" xfId="0" applyNumberFormat="1" applyFont="1" applyBorder="1" applyAlignment="1">
      <alignment horizontal="center"/>
    </xf>
    <xf numFmtId="0" fontId="0" fillId="0" borderId="63" xfId="0" applyBorder="1" applyAlignment="1">
      <alignment horizontal="center"/>
    </xf>
    <xf numFmtId="0" fontId="15" fillId="0" borderId="62" xfId="0" applyFont="1" applyBorder="1" applyAlignment="1">
      <alignment horizontal="center" shrinkToFit="1"/>
    </xf>
    <xf numFmtId="0" fontId="15" fillId="0" borderId="63" xfId="0" applyFont="1" applyBorder="1" applyAlignment="1">
      <alignment horizontal="center" shrinkToFit="1"/>
    </xf>
    <xf numFmtId="0" fontId="15" fillId="0" borderId="70" xfId="0" applyFont="1" applyBorder="1" applyAlignment="1">
      <alignment horizontal="center" shrinkToFit="1"/>
    </xf>
    <xf numFmtId="0" fontId="22" fillId="0" borderId="79" xfId="0" applyFont="1" applyBorder="1" applyAlignment="1">
      <alignment horizontal="center"/>
    </xf>
    <xf numFmtId="0" fontId="22" fillId="0" borderId="80" xfId="0" applyFont="1" applyBorder="1" applyAlignment="1">
      <alignment horizontal="center"/>
    </xf>
    <xf numFmtId="0" fontId="22" fillId="0" borderId="81" xfId="0" applyFont="1" applyBorder="1" applyAlignment="1">
      <alignment horizontal="center"/>
    </xf>
    <xf numFmtId="0" fontId="15" fillId="2" borderId="22" xfId="0" applyFont="1" applyFill="1" applyBorder="1" applyAlignment="1">
      <alignment horizontal="center" vertical="center"/>
    </xf>
    <xf numFmtId="0" fontId="15" fillId="2" borderId="24" xfId="0" applyFont="1" applyFill="1" applyBorder="1" applyAlignment="1">
      <alignment horizontal="center" vertical="center"/>
    </xf>
    <xf numFmtId="0" fontId="15" fillId="2" borderId="54" xfId="0" applyFont="1" applyFill="1" applyBorder="1" applyAlignment="1">
      <alignment horizontal="center" vertical="center"/>
    </xf>
    <xf numFmtId="0" fontId="15" fillId="2" borderId="25" xfId="0" applyFont="1" applyFill="1" applyBorder="1" applyAlignment="1">
      <alignment horizontal="center" vertical="center"/>
    </xf>
    <xf numFmtId="0" fontId="15" fillId="2" borderId="46" xfId="0" applyFont="1" applyFill="1" applyBorder="1" applyAlignment="1">
      <alignment horizontal="center" vertical="center"/>
    </xf>
    <xf numFmtId="0" fontId="15" fillId="2" borderId="49" xfId="0" applyFont="1" applyFill="1" applyBorder="1" applyAlignment="1">
      <alignment horizontal="center" vertical="center"/>
    </xf>
    <xf numFmtId="2" fontId="136" fillId="2" borderId="57" xfId="0" applyNumberFormat="1" applyFont="1" applyFill="1" applyBorder="1" applyAlignment="1">
      <alignment horizontal="center"/>
    </xf>
    <xf numFmtId="2" fontId="136" fillId="2" borderId="15" xfId="0" applyNumberFormat="1" applyFont="1" applyFill="1" applyBorder="1" applyAlignment="1">
      <alignment horizontal="center"/>
    </xf>
    <xf numFmtId="2" fontId="136" fillId="2" borderId="16" xfId="0" applyNumberFormat="1" applyFont="1" applyFill="1" applyBorder="1" applyAlignment="1">
      <alignment horizontal="center"/>
    </xf>
    <xf numFmtId="2" fontId="136" fillId="2" borderId="14" xfId="0" applyNumberFormat="1" applyFont="1" applyFill="1" applyBorder="1" applyAlignment="1">
      <alignment horizontal="center"/>
    </xf>
    <xf numFmtId="2" fontId="136" fillId="2" borderId="58" xfId="0" applyNumberFormat="1" applyFont="1" applyFill="1" applyBorder="1" applyAlignment="1">
      <alignment horizontal="center"/>
    </xf>
    <xf numFmtId="0" fontId="86" fillId="2" borderId="14" xfId="0" applyFont="1" applyFill="1" applyBorder="1" applyAlignment="1">
      <alignment horizontal="center" wrapText="1"/>
    </xf>
    <xf numFmtId="0" fontId="86" fillId="2" borderId="16" xfId="0" applyFont="1" applyFill="1" applyBorder="1" applyAlignment="1">
      <alignment horizontal="center" wrapText="1"/>
    </xf>
    <xf numFmtId="2" fontId="187" fillId="2" borderId="17" xfId="0" applyNumberFormat="1" applyFont="1" applyFill="1" applyBorder="1" applyAlignment="1">
      <alignment horizontal="center"/>
    </xf>
    <xf numFmtId="2" fontId="99" fillId="0" borderId="18" xfId="0" applyNumberFormat="1" applyFont="1" applyBorder="1" applyAlignment="1">
      <alignment horizontal="center"/>
    </xf>
    <xf numFmtId="2" fontId="187" fillId="2" borderId="18" xfId="0" applyNumberFormat="1" applyFont="1" applyFill="1" applyBorder="1" applyAlignment="1">
      <alignment horizontal="center"/>
    </xf>
    <xf numFmtId="0" fontId="29" fillId="0" borderId="6" xfId="0" applyFont="1" applyBorder="1" applyAlignment="1">
      <alignment horizontal="center" vertical="top" wrapText="1"/>
    </xf>
    <xf numFmtId="0" fontId="0" fillId="0" borderId="7" xfId="0" applyBorder="1" applyAlignment="1">
      <alignment vertical="top" wrapText="1"/>
    </xf>
    <xf numFmtId="0" fontId="124" fillId="0" borderId="6" xfId="0" applyFont="1" applyBorder="1" applyAlignment="1">
      <alignment horizontal="center" vertical="top" wrapText="1"/>
    </xf>
    <xf numFmtId="0" fontId="89" fillId="0" borderId="7" xfId="0" applyFont="1" applyBorder="1" applyAlignment="1">
      <alignment vertical="top" wrapText="1"/>
    </xf>
    <xf numFmtId="2" fontId="91" fillId="2" borderId="15" xfId="0" applyNumberFormat="1" applyFont="1" applyFill="1" applyBorder="1" applyAlignment="1">
      <alignment horizontal="center"/>
    </xf>
    <xf numFmtId="2" fontId="91" fillId="2" borderId="58" xfId="0" applyNumberFormat="1" applyFont="1" applyFill="1" applyBorder="1" applyAlignment="1">
      <alignment horizontal="center"/>
    </xf>
    <xf numFmtId="0" fontId="29" fillId="0" borderId="17" xfId="0" applyFont="1" applyBorder="1" applyAlignment="1">
      <alignment horizontal="center" vertical="center"/>
    </xf>
    <xf numFmtId="0" fontId="29" fillId="0" borderId="18" xfId="0" applyFont="1" applyBorder="1" applyAlignment="1">
      <alignment horizontal="center" vertical="center"/>
    </xf>
    <xf numFmtId="0" fontId="29" fillId="0" borderId="19" xfId="0" applyFont="1" applyBorder="1" applyAlignment="1">
      <alignment horizontal="center" vertical="center"/>
    </xf>
    <xf numFmtId="0" fontId="85" fillId="0" borderId="17" xfId="0" applyFont="1" applyBorder="1" applyAlignment="1">
      <alignment horizontal="center" vertical="center" wrapText="1"/>
    </xf>
    <xf numFmtId="0" fontId="85" fillId="0" borderId="18" xfId="0" applyFont="1" applyBorder="1" applyAlignment="1">
      <alignment horizontal="center" vertical="center" wrapText="1"/>
    </xf>
    <xf numFmtId="0" fontId="85" fillId="0" borderId="31" xfId="0" applyFont="1" applyBorder="1" applyAlignment="1">
      <alignment horizontal="center" vertical="center" wrapText="1"/>
    </xf>
    <xf numFmtId="0" fontId="29" fillId="0" borderId="91" xfId="0" applyFont="1" applyBorder="1" applyAlignment="1">
      <alignment horizontal="center" vertical="center" wrapText="1"/>
    </xf>
    <xf numFmtId="0" fontId="29" fillId="0" borderId="18" xfId="0" applyFont="1" applyBorder="1" applyAlignment="1">
      <alignment horizontal="center" vertical="center" wrapText="1"/>
    </xf>
    <xf numFmtId="0" fontId="29" fillId="0" borderId="31" xfId="0" applyFont="1" applyBorder="1" applyAlignment="1">
      <alignment horizontal="center" vertical="center" wrapText="1"/>
    </xf>
    <xf numFmtId="0" fontId="124" fillId="0" borderId="12" xfId="0" applyFont="1" applyBorder="1" applyAlignment="1">
      <alignment horizontal="center" wrapText="1"/>
    </xf>
    <xf numFmtId="0" fontId="124" fillId="0" borderId="16" xfId="0" applyFont="1" applyBorder="1" applyAlignment="1">
      <alignment horizontal="center" wrapText="1"/>
    </xf>
    <xf numFmtId="0" fontId="29" fillId="0" borderId="5" xfId="0" applyFont="1" applyBorder="1" applyAlignment="1">
      <alignment horizontal="center" vertical="center"/>
    </xf>
    <xf numFmtId="0" fontId="29" fillId="0" borderId="13" xfId="0" applyFont="1" applyBorder="1" applyAlignment="1">
      <alignment horizontal="center" vertical="center" wrapText="1"/>
    </xf>
    <xf numFmtId="0" fontId="29" fillId="0" borderId="20" xfId="0" applyFont="1" applyBorder="1" applyAlignment="1">
      <alignment horizontal="center" vertical="center" wrapText="1"/>
    </xf>
    <xf numFmtId="0" fontId="78" fillId="2" borderId="5" xfId="0" applyFont="1" applyFill="1" applyBorder="1" applyAlignment="1">
      <alignment horizontal="center" vertical="center"/>
    </xf>
    <xf numFmtId="0" fontId="108" fillId="2" borderId="14" xfId="0" applyFont="1" applyFill="1" applyBorder="1" applyAlignment="1">
      <alignment horizontal="center" vertical="center" wrapText="1"/>
    </xf>
    <xf numFmtId="0" fontId="108" fillId="2" borderId="15" xfId="0" applyFont="1" applyFill="1" applyBorder="1" applyAlignment="1">
      <alignment horizontal="center" vertical="center" wrapText="1"/>
    </xf>
    <xf numFmtId="0" fontId="78" fillId="2" borderId="14" xfId="0" applyFont="1" applyFill="1" applyBorder="1" applyAlignment="1">
      <alignment horizontal="center" vertical="top" wrapText="1"/>
    </xf>
    <xf numFmtId="0" fontId="78" fillId="2" borderId="15" xfId="0" applyFont="1" applyFill="1" applyBorder="1" applyAlignment="1">
      <alignment horizontal="center" vertical="top" wrapText="1"/>
    </xf>
    <xf numFmtId="0" fontId="78" fillId="2" borderId="16" xfId="0" applyFont="1" applyFill="1" applyBorder="1" applyAlignment="1">
      <alignment horizontal="center" vertical="top" wrapText="1"/>
    </xf>
    <xf numFmtId="0" fontId="29" fillId="0" borderId="14" xfId="0" applyFont="1" applyBorder="1" applyAlignment="1">
      <alignment horizontal="center" vertical="center"/>
    </xf>
    <xf numFmtId="0" fontId="124" fillId="0" borderId="15" xfId="0" applyFont="1" applyBorder="1" applyAlignment="1">
      <alignment horizontal="left" vertical="center"/>
    </xf>
    <xf numFmtId="0" fontId="93" fillId="2" borderId="5" xfId="0" applyFont="1" applyFill="1" applyBorder="1" applyAlignment="1">
      <alignment horizontal="center"/>
    </xf>
    <xf numFmtId="0" fontId="79" fillId="2" borderId="14" xfId="0" applyFont="1" applyFill="1" applyBorder="1" applyAlignment="1">
      <alignment horizontal="left"/>
    </xf>
    <xf numFmtId="0" fontId="79" fillId="2" borderId="7" xfId="0" applyFont="1" applyFill="1" applyBorder="1" applyAlignment="1">
      <alignment horizontal="left"/>
    </xf>
    <xf numFmtId="0" fontId="79" fillId="2" borderId="8" xfId="0" applyFont="1" applyFill="1" applyBorder="1" applyAlignment="1">
      <alignment horizontal="left"/>
    </xf>
    <xf numFmtId="0" fontId="80" fillId="5" borderId="13" xfId="0" applyFont="1" applyFill="1" applyBorder="1" applyAlignment="1" applyProtection="1">
      <alignment horizontal="center"/>
      <protection locked="0"/>
    </xf>
    <xf numFmtId="0" fontId="80" fillId="5" borderId="6" xfId="0" applyFont="1" applyFill="1" applyBorder="1" applyAlignment="1" applyProtection="1">
      <alignment horizontal="center"/>
      <protection locked="0"/>
    </xf>
    <xf numFmtId="0" fontId="84" fillId="9" borderId="116" xfId="0" applyFont="1" applyFill="1" applyBorder="1" applyAlignment="1">
      <alignment horizontal="left" vertical="center"/>
    </xf>
    <xf numFmtId="0" fontId="84" fillId="9" borderId="13" xfId="0" applyFont="1" applyFill="1" applyBorder="1" applyAlignment="1">
      <alignment horizontal="left" vertical="center"/>
    </xf>
    <xf numFmtId="0" fontId="84" fillId="9" borderId="96" xfId="0" applyFont="1" applyFill="1" applyBorder="1" applyAlignment="1">
      <alignment horizontal="left" vertical="center"/>
    </xf>
    <xf numFmtId="0" fontId="124" fillId="0" borderId="5" xfId="0" applyFont="1" applyBorder="1" applyAlignment="1">
      <alignment horizontal="left" vertical="center"/>
    </xf>
    <xf numFmtId="0" fontId="136" fillId="2" borderId="5" xfId="0" applyFont="1" applyFill="1" applyBorder="1" applyAlignment="1">
      <alignment horizontal="center" vertical="center"/>
    </xf>
    <xf numFmtId="0" fontId="136" fillId="2" borderId="20" xfId="0" applyFont="1" applyFill="1" applyBorder="1" applyAlignment="1">
      <alignment horizontal="center" vertical="center"/>
    </xf>
    <xf numFmtId="0" fontId="136" fillId="2" borderId="11" xfId="0" applyFont="1" applyFill="1" applyBorder="1" applyAlignment="1">
      <alignment horizontal="center" vertical="center"/>
    </xf>
    <xf numFmtId="0" fontId="6" fillId="2" borderId="20" xfId="2" applyFont="1" applyFill="1" applyBorder="1" applyAlignment="1">
      <alignment horizontal="center" vertical="center"/>
    </xf>
    <xf numFmtId="0" fontId="6" fillId="2" borderId="11" xfId="2" applyFont="1" applyFill="1" applyBorder="1" applyAlignment="1">
      <alignment horizontal="center" vertical="center"/>
    </xf>
    <xf numFmtId="0" fontId="49" fillId="9" borderId="94" xfId="2" applyFont="1" applyFill="1" applyBorder="1" applyAlignment="1">
      <alignment horizontal="left" vertical="center"/>
    </xf>
    <xf numFmtId="0" fontId="49" fillId="9" borderId="5" xfId="2" applyFont="1" applyFill="1" applyBorder="1" applyAlignment="1">
      <alignment horizontal="left" vertical="center"/>
    </xf>
    <xf numFmtId="0" fontId="93" fillId="2" borderId="5" xfId="0" applyFont="1" applyFill="1" applyBorder="1" applyAlignment="1">
      <alignment horizontal="center" vertical="center"/>
    </xf>
    <xf numFmtId="0" fontId="124" fillId="2" borderId="5" xfId="0" applyFont="1" applyFill="1" applyBorder="1" applyAlignment="1">
      <alignment horizontal="center" vertical="center"/>
    </xf>
    <xf numFmtId="0" fontId="124" fillId="2" borderId="14" xfId="0" applyFont="1" applyFill="1" applyBorder="1" applyAlignment="1">
      <alignment horizontal="center" vertical="center"/>
    </xf>
    <xf numFmtId="0" fontId="92" fillId="0" borderId="0" xfId="0" applyFont="1"/>
    <xf numFmtId="0" fontId="29" fillId="0" borderId="15" xfId="0" applyFont="1" applyBorder="1" applyAlignment="1">
      <alignment horizontal="center" vertical="center"/>
    </xf>
    <xf numFmtId="0" fontId="29" fillId="0" borderId="16" xfId="0" applyFont="1" applyBorder="1" applyAlignment="1">
      <alignment horizontal="center" vertical="center"/>
    </xf>
    <xf numFmtId="0" fontId="77" fillId="5" borderId="57" xfId="0" applyFont="1" applyFill="1" applyBorder="1" applyAlignment="1">
      <alignment horizontal="center" vertical="center"/>
    </xf>
    <xf numFmtId="0" fontId="77" fillId="5" borderId="15" xfId="0" applyFont="1" applyFill="1" applyBorder="1" applyAlignment="1">
      <alignment horizontal="center" vertical="center"/>
    </xf>
    <xf numFmtId="0" fontId="77" fillId="5" borderId="98" xfId="0" applyFont="1" applyFill="1" applyBorder="1" applyAlignment="1">
      <alignment horizontal="center" vertical="center"/>
    </xf>
    <xf numFmtId="0" fontId="84" fillId="2" borderId="14" xfId="0" applyFont="1" applyFill="1" applyBorder="1" applyAlignment="1">
      <alignment horizontal="center" vertical="center" wrapText="1"/>
    </xf>
    <xf numFmtId="0" fontId="65" fillId="0" borderId="15" xfId="0" applyFont="1" applyBorder="1" applyAlignment="1">
      <alignment horizontal="center" vertical="center" wrapText="1"/>
    </xf>
    <xf numFmtId="0" fontId="65" fillId="0" borderId="16" xfId="0" applyFont="1" applyBorder="1" applyAlignment="1">
      <alignment horizontal="center" vertical="center" wrapText="1"/>
    </xf>
    <xf numFmtId="0" fontId="136" fillId="0" borderId="28" xfId="0" applyFont="1" applyBorder="1" applyAlignment="1">
      <alignment horizontal="left"/>
    </xf>
    <xf numFmtId="0" fontId="78" fillId="0" borderId="3" xfId="0" applyFont="1" applyBorder="1" applyAlignment="1">
      <alignment horizontal="left"/>
    </xf>
    <xf numFmtId="0" fontId="0" fillId="0" borderId="3" xfId="0" applyBorder="1"/>
    <xf numFmtId="0" fontId="91" fillId="0" borderId="51" xfId="0" applyFont="1" applyBorder="1" applyAlignment="1">
      <alignment horizontal="center" vertical="center"/>
    </xf>
    <xf numFmtId="0" fontId="91" fillId="0" borderId="27" xfId="0" applyFont="1" applyBorder="1" applyAlignment="1">
      <alignment vertical="center"/>
    </xf>
    <xf numFmtId="0" fontId="91" fillId="0" borderId="30" xfId="0" applyFont="1" applyBorder="1" applyAlignment="1">
      <alignment vertical="center"/>
    </xf>
    <xf numFmtId="0" fontId="79" fillId="0" borderId="0" xfId="0" applyFont="1" applyAlignment="1">
      <alignment wrapText="1"/>
    </xf>
    <xf numFmtId="0" fontId="0" fillId="0" borderId="0" xfId="0" applyAlignment="1">
      <alignment wrapText="1"/>
    </xf>
    <xf numFmtId="0" fontId="127" fillId="0" borderId="0" xfId="0" applyFont="1" applyAlignment="1">
      <alignment horizontal="center" vertical="top" wrapText="1"/>
    </xf>
    <xf numFmtId="0" fontId="92" fillId="0" borderId="0" xfId="0" applyFont="1" applyAlignment="1">
      <alignment horizontal="left" vertical="top" wrapText="1"/>
    </xf>
    <xf numFmtId="0" fontId="127" fillId="0" borderId="0" xfId="0" applyFont="1" applyAlignment="1">
      <alignment horizontal="left" vertical="top" wrapText="1"/>
    </xf>
    <xf numFmtId="0" fontId="84" fillId="0" borderId="90" xfId="0" applyFont="1" applyBorder="1" applyAlignment="1">
      <alignment horizontal="center" vertical="center" wrapText="1"/>
    </xf>
    <xf numFmtId="0" fontId="122" fillId="0" borderId="115" xfId="0" applyFont="1" applyBorder="1" applyAlignment="1">
      <alignment horizontal="center" vertical="center"/>
    </xf>
    <xf numFmtId="0" fontId="75" fillId="0" borderId="92" xfId="0" applyFont="1" applyBorder="1" applyAlignment="1" applyProtection="1">
      <alignment horizontal="left" vertical="top" wrapText="1" shrinkToFit="1"/>
      <protection locked="0"/>
    </xf>
    <xf numFmtId="0" fontId="75" fillId="0" borderId="8" xfId="0" applyFont="1" applyBorder="1" applyAlignment="1" applyProtection="1">
      <alignment horizontal="left" vertical="top" wrapText="1" shrinkToFit="1"/>
      <protection locked="0"/>
    </xf>
    <xf numFmtId="0" fontId="0" fillId="0" borderId="54" xfId="0" applyBorder="1" applyAlignment="1">
      <alignment wrapText="1"/>
    </xf>
    <xf numFmtId="0" fontId="0" fillId="0" borderId="10" xfId="0" applyBorder="1" applyAlignment="1">
      <alignment wrapText="1"/>
    </xf>
    <xf numFmtId="0" fontId="0" fillId="0" borderId="55" xfId="0" applyBorder="1" applyAlignment="1">
      <alignment wrapText="1"/>
    </xf>
    <xf numFmtId="0" fontId="0" fillId="0" borderId="12" xfId="0" applyBorder="1" applyAlignment="1">
      <alignment wrapText="1"/>
    </xf>
    <xf numFmtId="14" fontId="84" fillId="2" borderId="99" xfId="0" applyNumberFormat="1" applyFont="1" applyFill="1" applyBorder="1" applyAlignment="1">
      <alignment horizontal="center"/>
    </xf>
    <xf numFmtId="0" fontId="84" fillId="2" borderId="100" xfId="0" applyFont="1" applyFill="1" applyBorder="1" applyAlignment="1">
      <alignment horizontal="center"/>
    </xf>
    <xf numFmtId="0" fontId="136" fillId="0" borderId="14" xfId="0" applyFont="1" applyBorder="1" applyAlignment="1">
      <alignment horizontal="left"/>
    </xf>
    <xf numFmtId="0" fontId="136" fillId="0" borderId="15" xfId="0" applyFont="1" applyBorder="1" applyAlignment="1">
      <alignment horizontal="left"/>
    </xf>
    <xf numFmtId="0" fontId="136" fillId="0" borderId="16" xfId="0" applyFont="1" applyBorder="1" applyAlignment="1">
      <alignment horizontal="left"/>
    </xf>
    <xf numFmtId="0" fontId="93" fillId="2" borderId="9" xfId="0" applyFont="1" applyFill="1" applyBorder="1" applyAlignment="1">
      <alignment horizontal="center"/>
    </xf>
    <xf numFmtId="0" fontId="93" fillId="2" borderId="0" xfId="0" applyFont="1" applyFill="1" applyAlignment="1">
      <alignment horizontal="center"/>
    </xf>
    <xf numFmtId="0" fontId="93" fillId="2" borderId="7" xfId="0" applyFont="1" applyFill="1" applyBorder="1" applyAlignment="1">
      <alignment horizontal="center"/>
    </xf>
    <xf numFmtId="0" fontId="84" fillId="2" borderId="35" xfId="0" applyFont="1" applyFill="1" applyBorder="1" applyAlignment="1">
      <alignment horizontal="center"/>
    </xf>
    <xf numFmtId="0" fontId="84" fillId="2" borderId="5" xfId="0" applyFont="1" applyFill="1" applyBorder="1" applyAlignment="1">
      <alignment horizontal="center"/>
    </xf>
    <xf numFmtId="0" fontId="136" fillId="2" borderId="14" xfId="0" applyFont="1" applyFill="1" applyBorder="1" applyAlignment="1" applyProtection="1">
      <alignment horizontal="center"/>
      <protection locked="0"/>
    </xf>
    <xf numFmtId="0" fontId="136" fillId="2" borderId="15" xfId="0" applyFont="1" applyFill="1" applyBorder="1" applyAlignment="1" applyProtection="1">
      <alignment horizontal="center"/>
      <protection locked="0"/>
    </xf>
    <xf numFmtId="0" fontId="136" fillId="2" borderId="16" xfId="0" applyFont="1" applyFill="1" applyBorder="1" applyAlignment="1" applyProtection="1">
      <alignment horizontal="center"/>
      <protection locked="0"/>
    </xf>
    <xf numFmtId="2" fontId="136" fillId="2" borderId="113" xfId="0" applyNumberFormat="1" applyFont="1" applyFill="1" applyBorder="1" applyAlignment="1">
      <alignment horizontal="center"/>
    </xf>
    <xf numFmtId="2" fontId="136" fillId="2" borderId="114" xfId="0" applyNumberFormat="1" applyFont="1" applyFill="1" applyBorder="1" applyAlignment="1">
      <alignment horizontal="center"/>
    </xf>
    <xf numFmtId="2" fontId="136" fillId="2" borderId="117" xfId="0" applyNumberFormat="1" applyFont="1" applyFill="1" applyBorder="1" applyAlignment="1">
      <alignment horizontal="center"/>
    </xf>
    <xf numFmtId="2" fontId="136" fillId="2" borderId="90" xfId="0" applyNumberFormat="1" applyFont="1" applyFill="1" applyBorder="1" applyAlignment="1">
      <alignment horizontal="center"/>
    </xf>
    <xf numFmtId="2" fontId="136" fillId="2" borderId="115" xfId="0" applyNumberFormat="1" applyFont="1" applyFill="1" applyBorder="1" applyAlignment="1">
      <alignment horizontal="center"/>
    </xf>
    <xf numFmtId="0" fontId="124" fillId="2" borderId="14" xfId="0" applyFont="1" applyFill="1" applyBorder="1" applyAlignment="1">
      <alignment horizontal="center" wrapText="1"/>
    </xf>
    <xf numFmtId="0" fontId="89" fillId="2" borderId="15" xfId="0" applyFont="1" applyFill="1" applyBorder="1" applyAlignment="1">
      <alignment horizontal="center" wrapText="1"/>
    </xf>
    <xf numFmtId="0" fontId="87" fillId="0" borderId="14" xfId="0" applyFont="1" applyBorder="1" applyAlignment="1">
      <alignment horizontal="center" vertical="top" wrapText="1"/>
    </xf>
    <xf numFmtId="0" fontId="43" fillId="0" borderId="15" xfId="0" applyFont="1" applyBorder="1"/>
    <xf numFmtId="0" fontId="43" fillId="0" borderId="16" xfId="0" applyFont="1" applyBorder="1"/>
    <xf numFmtId="2" fontId="99" fillId="0" borderId="31" xfId="0" applyNumberFormat="1" applyFont="1" applyBorder="1" applyAlignment="1">
      <alignment horizontal="center"/>
    </xf>
    <xf numFmtId="0" fontId="126" fillId="0" borderId="52" xfId="0" applyFont="1" applyBorder="1" applyAlignment="1">
      <alignment horizontal="center"/>
    </xf>
    <xf numFmtId="0" fontId="126" fillId="0" borderId="53" xfId="0" applyFont="1" applyBorder="1" applyAlignment="1">
      <alignment horizontal="center"/>
    </xf>
    <xf numFmtId="0" fontId="126" fillId="0" borderId="41" xfId="0" applyFont="1" applyBorder="1" applyAlignment="1">
      <alignment horizontal="center"/>
    </xf>
    <xf numFmtId="0" fontId="78" fillId="0" borderId="23" xfId="0" applyFont="1" applyBorder="1" applyAlignment="1">
      <alignment horizontal="center" wrapText="1"/>
    </xf>
    <xf numFmtId="0" fontId="78" fillId="0" borderId="0" xfId="0" applyFont="1" applyAlignment="1">
      <alignment horizontal="center" wrapText="1"/>
    </xf>
    <xf numFmtId="0" fontId="181" fillId="0" borderId="0" xfId="0" applyFont="1" applyAlignment="1">
      <alignment horizontal="center" vertical="top" wrapText="1"/>
    </xf>
    <xf numFmtId="0" fontId="119" fillId="0" borderId="130" xfId="0" applyFont="1" applyBorder="1" applyAlignment="1">
      <alignment horizontal="center"/>
    </xf>
    <xf numFmtId="0" fontId="119" fillId="0" borderId="0" xfId="0" applyFont="1" applyAlignment="1">
      <alignment horizontal="center"/>
    </xf>
    <xf numFmtId="0" fontId="84" fillId="0" borderId="14" xfId="0" applyFont="1" applyBorder="1" applyAlignment="1">
      <alignment horizontal="center" vertical="center" wrapText="1"/>
    </xf>
    <xf numFmtId="0" fontId="84" fillId="0" borderId="58" xfId="0" applyFont="1" applyBorder="1" applyAlignment="1">
      <alignment horizontal="center" vertical="center" wrapText="1"/>
    </xf>
    <xf numFmtId="0" fontId="124" fillId="0" borderId="20" xfId="0" applyFont="1" applyBorder="1" applyAlignment="1">
      <alignment horizontal="center" wrapText="1"/>
    </xf>
    <xf numFmtId="0" fontId="124" fillId="0" borderId="5" xfId="0" applyFont="1" applyBorder="1" applyAlignment="1">
      <alignment horizontal="center" wrapText="1"/>
    </xf>
    <xf numFmtId="0" fontId="13" fillId="10" borderId="111" xfId="2" applyFont="1" applyFill="1" applyBorder="1" applyAlignment="1" applyProtection="1">
      <alignment horizontal="center"/>
      <protection locked="0"/>
    </xf>
    <xf numFmtId="0" fontId="13" fillId="10" borderId="109" xfId="2" applyFont="1" applyFill="1" applyBorder="1" applyProtection="1">
      <protection locked="0"/>
    </xf>
    <xf numFmtId="0" fontId="90" fillId="0" borderId="54" xfId="2" applyFont="1" applyBorder="1" applyAlignment="1" applyProtection="1">
      <alignment horizontal="center"/>
      <protection locked="0"/>
    </xf>
    <xf numFmtId="0" fontId="90" fillId="0" borderId="0" xfId="2" applyFont="1" applyAlignment="1" applyProtection="1">
      <alignment horizontal="center"/>
      <protection locked="0"/>
    </xf>
    <xf numFmtId="0" fontId="127" fillId="0" borderId="0" xfId="0" applyFont="1" applyAlignment="1">
      <alignment horizontal="center"/>
    </xf>
    <xf numFmtId="0" fontId="187" fillId="2" borderId="29" xfId="0" applyFont="1" applyFill="1" applyBorder="1" applyAlignment="1">
      <alignment horizontal="center" vertical="center" textRotation="90"/>
    </xf>
    <xf numFmtId="0" fontId="187" fillId="2" borderId="44" xfId="0" applyFont="1" applyFill="1" applyBorder="1" applyAlignment="1">
      <alignment horizontal="center" vertical="center" textRotation="90"/>
    </xf>
    <xf numFmtId="0" fontId="98" fillId="0" borderId="6" xfId="2" applyFont="1" applyBorder="1" applyAlignment="1">
      <alignment horizontal="center" vertical="center"/>
    </xf>
    <xf numFmtId="0" fontId="98" fillId="0" borderId="7" xfId="2" applyFont="1" applyBorder="1" applyAlignment="1">
      <alignment horizontal="center" vertical="center"/>
    </xf>
    <xf numFmtId="0" fontId="98" fillId="0" borderId="8" xfId="2" applyFont="1" applyBorder="1" applyAlignment="1">
      <alignment horizontal="center" vertical="center"/>
    </xf>
    <xf numFmtId="0" fontId="98" fillId="0" borderId="11" xfId="2" applyFont="1" applyBorder="1" applyAlignment="1">
      <alignment horizontal="center" vertical="center"/>
    </xf>
    <xf numFmtId="0" fontId="98" fillId="0" borderId="1" xfId="2" applyFont="1" applyBorder="1" applyAlignment="1">
      <alignment horizontal="center" vertical="center"/>
    </xf>
    <xf numFmtId="0" fontId="98" fillId="0" borderId="12" xfId="2" applyFont="1" applyBorder="1" applyAlignment="1">
      <alignment horizontal="center" vertical="center"/>
    </xf>
    <xf numFmtId="0" fontId="120" fillId="0" borderId="0" xfId="0" applyFont="1" applyAlignment="1">
      <alignment wrapText="1"/>
    </xf>
    <xf numFmtId="2" fontId="110" fillId="2" borderId="22" xfId="0" applyNumberFormat="1" applyFont="1" applyFill="1" applyBorder="1"/>
    <xf numFmtId="0" fontId="128" fillId="0" borderId="23" xfId="0" applyFont="1" applyBorder="1"/>
    <xf numFmtId="0" fontId="162" fillId="0" borderId="14" xfId="2" applyFont="1" applyBorder="1" applyAlignment="1">
      <alignment horizontal="justify" vertical="center" wrapText="1"/>
    </xf>
    <xf numFmtId="0" fontId="163" fillId="0" borderId="15" xfId="0" applyFont="1" applyBorder="1" applyAlignment="1">
      <alignment horizontal="justify" wrapText="1"/>
    </xf>
    <xf numFmtId="0" fontId="163" fillId="0" borderId="16" xfId="0" applyFont="1" applyBorder="1" applyAlignment="1">
      <alignment horizontal="justify" wrapText="1"/>
    </xf>
    <xf numFmtId="0" fontId="187" fillId="0" borderId="46" xfId="0" applyFont="1" applyBorder="1" applyAlignment="1">
      <alignment horizontal="justify" wrapText="1"/>
    </xf>
    <xf numFmtId="0" fontId="187" fillId="0" borderId="48" xfId="0" applyFont="1" applyBorder="1" applyAlignment="1">
      <alignment horizontal="justify" wrapText="1"/>
    </xf>
    <xf numFmtId="0" fontId="187" fillId="0" borderId="30" xfId="0" applyFont="1" applyBorder="1" applyAlignment="1">
      <alignment horizontal="justify" wrapText="1"/>
    </xf>
    <xf numFmtId="1" fontId="110" fillId="3" borderId="52" xfId="2" applyNumberFormat="1" applyFont="1" applyFill="1" applyBorder="1" applyAlignment="1">
      <alignment horizontal="center"/>
    </xf>
    <xf numFmtId="0" fontId="0" fillId="0" borderId="53" xfId="0" applyBorder="1" applyAlignment="1">
      <alignment horizontal="center"/>
    </xf>
    <xf numFmtId="0" fontId="0" fillId="0" borderId="41" xfId="0" applyBorder="1" applyAlignment="1">
      <alignment horizontal="center"/>
    </xf>
    <xf numFmtId="0" fontId="84" fillId="0" borderId="26" xfId="0" applyFont="1" applyBorder="1" applyAlignment="1">
      <alignment shrinkToFit="1"/>
    </xf>
    <xf numFmtId="0" fontId="122" fillId="0" borderId="27" xfId="0" applyFont="1" applyBorder="1"/>
    <xf numFmtId="0" fontId="122" fillId="0" borderId="28" xfId="0" applyFont="1" applyBorder="1"/>
    <xf numFmtId="0" fontId="166" fillId="0" borderId="48" xfId="0" applyFont="1" applyBorder="1" applyAlignment="1">
      <alignment shrinkToFit="1"/>
    </xf>
    <xf numFmtId="0" fontId="167" fillId="0" borderId="48" xfId="0" applyFont="1" applyBorder="1"/>
    <xf numFmtId="0" fontId="167" fillId="0" borderId="43" xfId="0" applyFont="1" applyBorder="1"/>
    <xf numFmtId="0" fontId="117" fillId="3" borderId="5" xfId="2" applyFont="1" applyFill="1" applyBorder="1" applyAlignment="1">
      <alignment horizontal="left" vertical="center" shrinkToFit="1"/>
    </xf>
    <xf numFmtId="0" fontId="123" fillId="3" borderId="5" xfId="0" applyFont="1" applyFill="1" applyBorder="1" applyAlignment="1">
      <alignment horizontal="left" vertical="center" shrinkToFit="1"/>
    </xf>
    <xf numFmtId="0" fontId="13" fillId="10" borderId="106" xfId="2" applyFont="1" applyFill="1" applyBorder="1" applyAlignment="1" applyProtection="1">
      <alignment horizontal="left"/>
      <protection locked="0"/>
    </xf>
    <xf numFmtId="0" fontId="13" fillId="10" borderId="107" xfId="2" applyFont="1" applyFill="1" applyBorder="1" applyAlignment="1" applyProtection="1">
      <alignment horizontal="left"/>
      <protection locked="0"/>
    </xf>
    <xf numFmtId="0" fontId="76" fillId="10" borderId="107" xfId="0" applyFont="1" applyFill="1" applyBorder="1" applyAlignment="1" applyProtection="1">
      <alignment horizontal="left"/>
      <protection locked="0"/>
    </xf>
    <xf numFmtId="0" fontId="76" fillId="10" borderId="109" xfId="0" applyFont="1" applyFill="1" applyBorder="1" applyAlignment="1" applyProtection="1">
      <alignment horizontal="left"/>
      <protection locked="0"/>
    </xf>
    <xf numFmtId="16" fontId="13" fillId="10" borderId="111" xfId="2" applyNumberFormat="1" applyFont="1" applyFill="1" applyBorder="1" applyAlignment="1" applyProtection="1">
      <alignment horizontal="center"/>
      <protection locked="0"/>
    </xf>
    <xf numFmtId="0" fontId="13" fillId="10" borderId="110" xfId="2" applyFont="1" applyFill="1" applyBorder="1" applyAlignment="1" applyProtection="1">
      <alignment horizontal="center"/>
      <protection locked="0"/>
    </xf>
    <xf numFmtId="0" fontId="13" fillId="10" borderId="112" xfId="2" applyFont="1" applyFill="1" applyBorder="1" applyAlignment="1" applyProtection="1">
      <alignment horizontal="center"/>
      <protection locked="0"/>
    </xf>
    <xf numFmtId="0" fontId="13" fillId="10" borderId="107" xfId="2" applyFont="1" applyFill="1" applyBorder="1" applyAlignment="1" applyProtection="1">
      <alignment horizontal="center"/>
      <protection locked="0"/>
    </xf>
    <xf numFmtId="0" fontId="13" fillId="10" borderId="109" xfId="2" applyFont="1" applyFill="1" applyBorder="1" applyAlignment="1" applyProtection="1">
      <alignment horizontal="center"/>
      <protection locked="0"/>
    </xf>
    <xf numFmtId="2" fontId="13" fillId="0" borderId="111" xfId="2" applyNumberFormat="1" applyFont="1" applyBorder="1" applyAlignment="1">
      <alignment horizontal="center"/>
    </xf>
    <xf numFmtId="2" fontId="13" fillId="0" borderId="107" xfId="2" applyNumberFormat="1" applyFont="1" applyBorder="1" applyAlignment="1">
      <alignment horizontal="center"/>
    </xf>
    <xf numFmtId="0" fontId="49" fillId="3" borderId="5" xfId="2" applyFont="1" applyFill="1" applyBorder="1" applyAlignment="1">
      <alignment horizontal="left" vertical="center"/>
    </xf>
    <xf numFmtId="0" fontId="122" fillId="3" borderId="5" xfId="0" applyFont="1" applyFill="1" applyBorder="1" applyAlignment="1">
      <alignment horizontal="left" vertical="center"/>
    </xf>
    <xf numFmtId="0" fontId="13" fillId="10" borderId="112" xfId="2" applyFont="1" applyFill="1" applyBorder="1" applyAlignment="1" applyProtection="1">
      <alignment horizontal="right"/>
      <protection locked="0"/>
    </xf>
    <xf numFmtId="0" fontId="13" fillId="10" borderId="107" xfId="2" applyFont="1" applyFill="1" applyBorder="1" applyProtection="1">
      <protection locked="0"/>
    </xf>
    <xf numFmtId="0" fontId="117" fillId="3" borderId="13" xfId="2" applyFont="1" applyFill="1" applyBorder="1" applyAlignment="1">
      <alignment horizontal="left" vertical="center" shrinkToFit="1"/>
    </xf>
    <xf numFmtId="0" fontId="123" fillId="3" borderId="13" xfId="0" applyFont="1" applyFill="1" applyBorder="1" applyAlignment="1">
      <alignment horizontal="left" vertical="center" shrinkToFit="1"/>
    </xf>
    <xf numFmtId="0" fontId="5" fillId="2" borderId="18" xfId="2" applyFont="1" applyFill="1" applyBorder="1" applyAlignment="1">
      <alignment shrinkToFit="1"/>
    </xf>
    <xf numFmtId="0" fontId="75" fillId="2" borderId="18" xfId="0" applyFont="1" applyFill="1" applyBorder="1" applyAlignment="1">
      <alignment shrinkToFit="1"/>
    </xf>
    <xf numFmtId="0" fontId="50" fillId="2" borderId="0" xfId="2" applyFont="1" applyFill="1" applyAlignment="1">
      <alignment horizontal="center"/>
    </xf>
    <xf numFmtId="0" fontId="87" fillId="2" borderId="0" xfId="0" applyFont="1" applyFill="1" applyAlignment="1">
      <alignment horizontal="center"/>
    </xf>
    <xf numFmtId="0" fontId="45" fillId="2" borderId="91" xfId="2" applyFont="1" applyFill="1" applyBorder="1" applyAlignment="1">
      <alignment horizontal="right" textRotation="90"/>
    </xf>
    <xf numFmtId="0" fontId="196" fillId="0" borderId="16" xfId="0" applyFont="1" applyBorder="1" applyAlignment="1">
      <alignment horizontal="right" textRotation="90"/>
    </xf>
    <xf numFmtId="0" fontId="196" fillId="0" borderId="117" xfId="0" applyFont="1" applyBorder="1" applyAlignment="1">
      <alignment horizontal="right" textRotation="90"/>
    </xf>
    <xf numFmtId="0" fontId="107" fillId="2" borderId="18" xfId="0" applyFont="1" applyFill="1" applyBorder="1" applyAlignment="1">
      <alignment horizontal="center" textRotation="88" shrinkToFit="1"/>
    </xf>
    <xf numFmtId="0" fontId="0" fillId="0" borderId="5" xfId="0" applyBorder="1" applyAlignment="1">
      <alignment textRotation="88" shrinkToFit="1"/>
    </xf>
    <xf numFmtId="0" fontId="107" fillId="0" borderId="7" xfId="0" applyFont="1" applyBorder="1" applyAlignment="1">
      <alignment vertical="top" wrapText="1"/>
    </xf>
    <xf numFmtId="0" fontId="120" fillId="0" borderId="7" xfId="0" applyFont="1" applyBorder="1" applyAlignment="1">
      <alignment vertical="top" wrapText="1"/>
    </xf>
    <xf numFmtId="0" fontId="120" fillId="0" borderId="0" xfId="0" applyFont="1" applyAlignment="1">
      <alignment vertical="top" wrapText="1"/>
    </xf>
    <xf numFmtId="0" fontId="140" fillId="0" borderId="11" xfId="0" applyFont="1" applyBorder="1"/>
    <xf numFmtId="0" fontId="141" fillId="0" borderId="1" xfId="0" applyFont="1" applyBorder="1"/>
    <xf numFmtId="0" fontId="93" fillId="0" borderId="9" xfId="0" applyFont="1" applyBorder="1"/>
    <xf numFmtId="0" fontId="93" fillId="0" borderId="0" xfId="0" applyFont="1"/>
    <xf numFmtId="0" fontId="106" fillId="0" borderId="5" xfId="0" applyFont="1" applyBorder="1"/>
    <xf numFmtId="0" fontId="99" fillId="0" borderId="5" xfId="0" applyFont="1" applyBorder="1"/>
    <xf numFmtId="0" fontId="126" fillId="0" borderId="20" xfId="0" applyFont="1" applyBorder="1"/>
    <xf numFmtId="0" fontId="119" fillId="0" borderId="20" xfId="0" applyFont="1" applyBorder="1"/>
    <xf numFmtId="0" fontId="77" fillId="0" borderId="5" xfId="0" applyFont="1" applyBorder="1"/>
    <xf numFmtId="0" fontId="127" fillId="0" borderId="5" xfId="0" applyFont="1" applyBorder="1"/>
    <xf numFmtId="0" fontId="90" fillId="0" borderId="55" xfId="2" applyFont="1" applyBorder="1" applyAlignment="1" applyProtection="1">
      <alignment horizontal="center"/>
      <protection locked="0"/>
    </xf>
    <xf numFmtId="0" fontId="90" fillId="0" borderId="1" xfId="2" applyFont="1" applyBorder="1" applyAlignment="1" applyProtection="1">
      <alignment horizontal="center"/>
      <protection locked="0"/>
    </xf>
    <xf numFmtId="0" fontId="127" fillId="0" borderId="1" xfId="0" applyFont="1" applyBorder="1" applyAlignment="1">
      <alignment horizontal="center"/>
    </xf>
    <xf numFmtId="0" fontId="106" fillId="0" borderId="9" xfId="0" applyFont="1" applyBorder="1"/>
    <xf numFmtId="0" fontId="106" fillId="0" borderId="0" xfId="0" applyFont="1"/>
    <xf numFmtId="0" fontId="99" fillId="0" borderId="0" xfId="0" applyFont="1"/>
    <xf numFmtId="0" fontId="0" fillId="0" borderId="0" xfId="0"/>
    <xf numFmtId="0" fontId="111" fillId="0" borderId="14" xfId="0" applyFont="1" applyBorder="1"/>
    <xf numFmtId="0" fontId="128" fillId="0" borderId="16" xfId="0" applyFont="1" applyBorder="1"/>
    <xf numFmtId="0" fontId="76" fillId="0" borderId="14" xfId="0" applyFont="1" applyBorder="1" applyAlignment="1">
      <alignment shrinkToFit="1"/>
    </xf>
    <xf numFmtId="0" fontId="76" fillId="0" borderId="15" xfId="0" applyFont="1" applyBorder="1" applyAlignment="1">
      <alignment shrinkToFit="1"/>
    </xf>
    <xf numFmtId="0" fontId="76" fillId="0" borderId="16" xfId="0" applyFont="1" applyBorder="1" applyAlignment="1">
      <alignment shrinkToFit="1"/>
    </xf>
    <xf numFmtId="0" fontId="93" fillId="0" borderId="9" xfId="0" applyFont="1" applyBorder="1" applyAlignment="1">
      <alignment vertical="top" wrapText="1"/>
    </xf>
    <xf numFmtId="0" fontId="45" fillId="2" borderId="17" xfId="2" applyFont="1" applyFill="1" applyBorder="1" applyAlignment="1">
      <alignment horizontal="center" textRotation="90"/>
    </xf>
    <xf numFmtId="0" fontId="0" fillId="0" borderId="35" xfId="0" applyBorder="1" applyAlignment="1">
      <alignment horizontal="center" textRotation="90"/>
    </xf>
    <xf numFmtId="0" fontId="0" fillId="0" borderId="99" xfId="0" applyBorder="1" applyAlignment="1">
      <alignment horizontal="center" textRotation="90"/>
    </xf>
    <xf numFmtId="0" fontId="72" fillId="0" borderId="121" xfId="2" applyFont="1" applyBorder="1" applyAlignment="1">
      <alignment horizontal="center" vertical="center" textRotation="90"/>
    </xf>
    <xf numFmtId="0" fontId="135" fillId="0" borderId="122" xfId="0" applyFont="1" applyBorder="1" applyAlignment="1">
      <alignment horizontal="center" vertical="center" textRotation="90"/>
    </xf>
    <xf numFmtId="0" fontId="135" fillId="0" borderId="137" xfId="0" applyFont="1" applyBorder="1" applyAlignment="1">
      <alignment horizontal="center" vertical="center" textRotation="90"/>
    </xf>
    <xf numFmtId="0" fontId="105" fillId="5" borderId="22" xfId="2" applyFont="1" applyFill="1" applyBorder="1" applyAlignment="1" applyProtection="1">
      <alignment vertical="top" wrapText="1"/>
      <protection locked="0"/>
    </xf>
    <xf numFmtId="0" fontId="120" fillId="5" borderId="23" xfId="0" applyFont="1" applyFill="1" applyBorder="1" applyAlignment="1" applyProtection="1">
      <alignment vertical="top" wrapText="1"/>
      <protection locked="0"/>
    </xf>
    <xf numFmtId="0" fontId="0" fillId="0" borderId="23" xfId="0" applyBorder="1" applyAlignment="1">
      <alignment wrapText="1"/>
    </xf>
    <xf numFmtId="0" fontId="120" fillId="5" borderId="54" xfId="0" applyFont="1" applyFill="1" applyBorder="1" applyAlignment="1" applyProtection="1">
      <alignment vertical="top" wrapText="1"/>
      <protection locked="0"/>
    </xf>
    <xf numFmtId="0" fontId="120" fillId="5" borderId="0" xfId="0" applyFont="1" applyFill="1" applyAlignment="1" applyProtection="1">
      <alignment vertical="top" wrapText="1"/>
      <protection locked="0"/>
    </xf>
    <xf numFmtId="0" fontId="0" fillId="0" borderId="46" xfId="0" applyBorder="1" applyAlignment="1">
      <alignment wrapText="1"/>
    </xf>
    <xf numFmtId="0" fontId="0" fillId="0" borderId="48" xfId="0" applyBorder="1" applyAlignment="1">
      <alignment wrapText="1"/>
    </xf>
    <xf numFmtId="0" fontId="37" fillId="0" borderId="29" xfId="0" applyFont="1" applyBorder="1" applyAlignment="1">
      <alignment wrapText="1"/>
    </xf>
    <xf numFmtId="0" fontId="47" fillId="0" borderId="29" xfId="0" applyFont="1" applyBorder="1" applyAlignment="1">
      <alignment wrapText="1"/>
    </xf>
    <xf numFmtId="0" fontId="47" fillId="0" borderId="20" xfId="0" applyFont="1" applyBorder="1" applyAlignment="1">
      <alignment wrapText="1"/>
    </xf>
    <xf numFmtId="0" fontId="105" fillId="0" borderId="46" xfId="0" applyFont="1" applyBorder="1" applyAlignment="1">
      <alignment horizontal="center" vertical="center" wrapText="1"/>
    </xf>
    <xf numFmtId="0" fontId="105" fillId="0" borderId="48" xfId="0" applyFont="1" applyBorder="1" applyAlignment="1">
      <alignment horizontal="center" vertical="center" wrapText="1"/>
    </xf>
    <xf numFmtId="0" fontId="105" fillId="0" borderId="49" xfId="0" applyFont="1" applyBorder="1" applyAlignment="1">
      <alignment horizontal="center" vertical="center" wrapText="1"/>
    </xf>
    <xf numFmtId="49" fontId="189" fillId="0" borderId="46" xfId="0" applyNumberFormat="1" applyFont="1" applyBorder="1" applyAlignment="1">
      <alignment horizontal="center" vertical="center" wrapText="1"/>
    </xf>
    <xf numFmtId="49" fontId="182" fillId="0" borderId="48" xfId="0" applyNumberFormat="1" applyFont="1" applyBorder="1" applyAlignment="1">
      <alignment horizontal="center" vertical="center" wrapText="1"/>
    </xf>
    <xf numFmtId="49" fontId="182" fillId="0" borderId="49" xfId="0" applyNumberFormat="1" applyFont="1" applyBorder="1" applyAlignment="1">
      <alignment horizontal="center" vertical="center" wrapText="1"/>
    </xf>
    <xf numFmtId="0" fontId="6" fillId="2" borderId="5" xfId="2" applyFont="1" applyFill="1" applyBorder="1"/>
    <xf numFmtId="0" fontId="64" fillId="2" borderId="5" xfId="2" applyFont="1" applyFill="1" applyBorder="1"/>
    <xf numFmtId="2" fontId="50" fillId="2" borderId="100" xfId="2" applyNumberFormat="1" applyFont="1" applyFill="1" applyBorder="1" applyAlignment="1">
      <alignment horizontal="center" vertical="center"/>
    </xf>
    <xf numFmtId="2" fontId="87" fillId="2" borderId="100" xfId="0" applyNumberFormat="1" applyFont="1" applyFill="1" applyBorder="1" applyAlignment="1">
      <alignment horizontal="center" vertical="center"/>
    </xf>
    <xf numFmtId="2" fontId="72" fillId="2" borderId="100" xfId="0" applyNumberFormat="1" applyFont="1" applyFill="1" applyBorder="1" applyAlignment="1">
      <alignment horizontal="center" vertical="center"/>
    </xf>
    <xf numFmtId="0" fontId="89" fillId="2" borderId="101" xfId="0" applyFont="1" applyFill="1" applyBorder="1" applyAlignment="1">
      <alignment horizontal="center" vertical="center"/>
    </xf>
    <xf numFmtId="0" fontId="13" fillId="10" borderId="107" xfId="2" applyFont="1" applyFill="1" applyBorder="1" applyAlignment="1" applyProtection="1">
      <alignment horizontal="right"/>
      <protection locked="0"/>
    </xf>
    <xf numFmtId="0" fontId="13" fillId="10" borderId="109" xfId="2" applyFont="1" applyFill="1" applyBorder="1" applyAlignment="1" applyProtection="1">
      <alignment horizontal="right"/>
      <protection locked="0"/>
    </xf>
    <xf numFmtId="0" fontId="187" fillId="2" borderId="9" xfId="0" applyFont="1" applyFill="1" applyBorder="1" applyAlignment="1">
      <alignment horizontal="center" vertical="center" textRotation="90" wrapText="1"/>
    </xf>
    <xf numFmtId="0" fontId="99" fillId="0" borderId="9" xfId="0" applyFont="1" applyBorder="1" applyAlignment="1">
      <alignment vertical="center"/>
    </xf>
    <xf numFmtId="0" fontId="99" fillId="0" borderId="50" xfId="0" applyFont="1" applyBorder="1" applyAlignment="1">
      <alignment vertical="center"/>
    </xf>
    <xf numFmtId="0" fontId="110" fillId="0" borderId="103" xfId="2" applyFont="1" applyBorder="1" applyAlignment="1">
      <alignment horizontal="center" vertical="center"/>
    </xf>
    <xf numFmtId="0" fontId="110" fillId="0" borderId="104" xfId="2" applyFont="1" applyBorder="1" applyAlignment="1">
      <alignment horizontal="center" vertical="center"/>
    </xf>
    <xf numFmtId="0" fontId="110" fillId="0" borderId="105" xfId="2" applyFont="1" applyBorder="1" applyAlignment="1">
      <alignment horizontal="center" vertical="center"/>
    </xf>
    <xf numFmtId="0" fontId="190" fillId="2" borderId="26" xfId="0" applyFont="1" applyFill="1" applyBorder="1" applyAlignment="1" applyProtection="1">
      <alignment horizontal="justify"/>
      <protection locked="0"/>
    </xf>
    <xf numFmtId="0" fontId="63" fillId="0" borderId="27" xfId="0" applyFont="1" applyBorder="1" applyAlignment="1">
      <alignment horizontal="justify"/>
    </xf>
    <xf numFmtId="0" fontId="63" fillId="0" borderId="28" xfId="0" applyFont="1" applyBorder="1" applyAlignment="1">
      <alignment horizontal="justify"/>
    </xf>
    <xf numFmtId="0" fontId="164" fillId="0" borderId="10" xfId="0" applyFont="1" applyBorder="1" applyAlignment="1">
      <alignment horizontal="center" vertical="center" wrapText="1"/>
    </xf>
    <xf numFmtId="0" fontId="164" fillId="0" borderId="29" xfId="0" applyFont="1" applyBorder="1" applyAlignment="1">
      <alignment horizontal="center" vertical="center" wrapText="1"/>
    </xf>
    <xf numFmtId="0" fontId="164" fillId="0" borderId="9" xfId="0" applyFont="1" applyBorder="1" applyAlignment="1">
      <alignment horizontal="center" vertical="center" wrapText="1"/>
    </xf>
    <xf numFmtId="0" fontId="124" fillId="0" borderId="1" xfId="0" applyFont="1" applyBorder="1" applyAlignment="1">
      <alignment horizontal="justify"/>
    </xf>
    <xf numFmtId="0" fontId="65" fillId="0" borderId="1" xfId="0" applyFont="1" applyBorder="1" applyAlignment="1">
      <alignment horizontal="justify"/>
    </xf>
    <xf numFmtId="0" fontId="121" fillId="3" borderId="23" xfId="2" applyFont="1" applyFill="1" applyBorder="1" applyAlignment="1">
      <alignment horizontal="center"/>
    </xf>
    <xf numFmtId="0" fontId="92" fillId="3" borderId="23" xfId="0" applyFont="1" applyFill="1" applyBorder="1"/>
    <xf numFmtId="0" fontId="179" fillId="0" borderId="106" xfId="2" applyFont="1" applyBorder="1" applyAlignment="1">
      <alignment horizontal="center" vertical="center"/>
    </xf>
    <xf numFmtId="0" fontId="179" fillId="0" borderId="107" xfId="2" applyFont="1" applyBorder="1" applyAlignment="1">
      <alignment horizontal="center" vertical="center"/>
    </xf>
    <xf numFmtId="0" fontId="82" fillId="0" borderId="107" xfId="0" applyFont="1" applyBorder="1" applyAlignment="1">
      <alignment horizontal="center" vertical="center"/>
    </xf>
    <xf numFmtId="0" fontId="82" fillId="0" borderId="109" xfId="0" applyFont="1" applyBorder="1" applyAlignment="1">
      <alignment horizontal="center" vertical="center"/>
    </xf>
    <xf numFmtId="0" fontId="179" fillId="0" borderId="110" xfId="2" applyFont="1" applyBorder="1" applyAlignment="1">
      <alignment horizontal="center" vertical="center"/>
    </xf>
    <xf numFmtId="0" fontId="179" fillId="0" borderId="111" xfId="2" applyFont="1" applyBorder="1" applyAlignment="1">
      <alignment horizontal="center" vertical="center" wrapText="1"/>
    </xf>
    <xf numFmtId="0" fontId="179" fillId="0" borderId="109" xfId="2" applyFont="1" applyBorder="1" applyAlignment="1">
      <alignment horizontal="center" vertical="center" wrapText="1"/>
    </xf>
    <xf numFmtId="0" fontId="179" fillId="0" borderId="107" xfId="2" applyFont="1" applyBorder="1" applyAlignment="1">
      <alignment horizontal="center" vertical="center" wrapText="1"/>
    </xf>
    <xf numFmtId="0" fontId="64" fillId="3" borderId="35" xfId="2" applyFont="1" applyFill="1" applyBorder="1" applyAlignment="1">
      <alignment horizontal="center" vertical="center" textRotation="90"/>
    </xf>
    <xf numFmtId="0" fontId="65" fillId="3" borderId="35" xfId="0" applyFont="1" applyFill="1" applyBorder="1" applyAlignment="1">
      <alignment horizontal="center" vertical="center" textRotation="90"/>
    </xf>
    <xf numFmtId="0" fontId="65" fillId="3" borderId="37" xfId="0" applyFont="1" applyFill="1" applyBorder="1" applyAlignment="1">
      <alignment horizontal="center" vertical="center" textRotation="90"/>
    </xf>
    <xf numFmtId="2" fontId="50" fillId="2" borderId="5" xfId="2" applyNumberFormat="1" applyFont="1" applyFill="1" applyBorder="1" applyAlignment="1">
      <alignment horizontal="center" vertical="center"/>
    </xf>
    <xf numFmtId="2" fontId="87" fillId="2" borderId="5" xfId="0" applyNumberFormat="1" applyFont="1" applyFill="1" applyBorder="1" applyAlignment="1">
      <alignment horizontal="center" vertical="center"/>
    </xf>
    <xf numFmtId="2" fontId="72" fillId="2" borderId="20" xfId="0" applyNumberFormat="1" applyFont="1" applyFill="1" applyBorder="1" applyAlignment="1">
      <alignment horizontal="center" vertical="center"/>
    </xf>
    <xf numFmtId="2" fontId="89" fillId="2" borderId="33" xfId="0" applyNumberFormat="1" applyFont="1" applyFill="1" applyBorder="1" applyAlignment="1">
      <alignment horizontal="center" vertical="center"/>
    </xf>
    <xf numFmtId="3" fontId="72" fillId="2" borderId="14" xfId="2" applyNumberFormat="1" applyFont="1" applyFill="1" applyBorder="1" applyAlignment="1">
      <alignment horizontal="center" vertical="center"/>
    </xf>
    <xf numFmtId="0" fontId="72" fillId="2" borderId="15" xfId="2" applyFont="1" applyFill="1" applyBorder="1" applyAlignment="1">
      <alignment horizontal="center" vertical="center"/>
    </xf>
    <xf numFmtId="0" fontId="72" fillId="2" borderId="16" xfId="2" applyFont="1" applyFill="1" applyBorder="1" applyAlignment="1">
      <alignment horizontal="center" vertical="center"/>
    </xf>
    <xf numFmtId="0" fontId="146" fillId="5" borderId="35" xfId="0" applyFont="1" applyFill="1" applyBorder="1" applyAlignment="1">
      <alignment horizontal="center" vertical="center" textRotation="90"/>
    </xf>
    <xf numFmtId="0" fontId="109" fillId="0" borderId="99" xfId="0" applyFont="1" applyBorder="1"/>
    <xf numFmtId="0" fontId="117" fillId="5" borderId="5" xfId="2" applyFont="1" applyFill="1" applyBorder="1" applyAlignment="1" applyProtection="1">
      <alignment horizontal="left" vertical="center" wrapText="1" shrinkToFit="1"/>
      <protection locked="0"/>
    </xf>
    <xf numFmtId="0" fontId="123" fillId="5" borderId="5" xfId="0" applyFont="1" applyFill="1" applyBorder="1" applyAlignment="1" applyProtection="1">
      <alignment horizontal="left" vertical="center" wrapText="1" shrinkToFit="1"/>
      <protection locked="0"/>
    </xf>
    <xf numFmtId="0" fontId="125" fillId="5" borderId="5" xfId="0" applyFont="1" applyFill="1" applyBorder="1" applyAlignment="1" applyProtection="1">
      <alignment vertical="center" wrapText="1" shrinkToFit="1"/>
      <protection locked="0"/>
    </xf>
    <xf numFmtId="0" fontId="0" fillId="0" borderId="100" xfId="0" applyBorder="1" applyAlignment="1" applyProtection="1">
      <alignment wrapText="1"/>
      <protection locked="0"/>
    </xf>
    <xf numFmtId="0" fontId="149" fillId="2" borderId="17" xfId="0" applyFont="1" applyFill="1" applyBorder="1"/>
    <xf numFmtId="0" fontId="150" fillId="0" borderId="18" xfId="0" applyFont="1" applyBorder="1"/>
    <xf numFmtId="0" fontId="83" fillId="2" borderId="35" xfId="0" applyFont="1" applyFill="1" applyBorder="1"/>
    <xf numFmtId="0" fontId="0" fillId="0" borderId="5" xfId="0" applyBorder="1"/>
    <xf numFmtId="0" fontId="22" fillId="2" borderId="0" xfId="2" applyFont="1" applyFill="1"/>
    <xf numFmtId="0" fontId="5" fillId="2" borderId="5" xfId="2" applyFont="1" applyFill="1" applyBorder="1" applyAlignment="1">
      <alignment horizontal="center" vertical="center"/>
    </xf>
    <xf numFmtId="0" fontId="109" fillId="2" borderId="5" xfId="0" applyFont="1" applyFill="1" applyBorder="1" applyAlignment="1">
      <alignment horizontal="center" vertical="center"/>
    </xf>
    <xf numFmtId="0" fontId="49" fillId="0" borderId="5" xfId="2" applyFont="1" applyBorder="1" applyAlignment="1">
      <alignment horizontal="center" vertical="center" wrapText="1"/>
    </xf>
    <xf numFmtId="0" fontId="127" fillId="0" borderId="5" xfId="0" applyFont="1" applyBorder="1" applyAlignment="1">
      <alignment vertical="center" wrapText="1"/>
    </xf>
    <xf numFmtId="0" fontId="10" fillId="2" borderId="1" xfId="2" applyFill="1" applyBorder="1"/>
    <xf numFmtId="0" fontId="102" fillId="0" borderId="23" xfId="2" applyFont="1" applyBorder="1" applyAlignment="1">
      <alignment horizontal="center" vertical="center"/>
    </xf>
    <xf numFmtId="3" fontId="118" fillId="0" borderId="23" xfId="2" applyNumberFormat="1" applyFont="1" applyBorder="1" applyAlignment="1">
      <alignment horizontal="center" vertical="center"/>
    </xf>
    <xf numFmtId="0" fontId="119" fillId="0" borderId="23" xfId="0" applyFont="1" applyBorder="1" applyAlignment="1">
      <alignment horizontal="center" vertical="center"/>
    </xf>
    <xf numFmtId="0" fontId="119" fillId="0" borderId="93" xfId="0" applyFont="1" applyBorder="1" applyAlignment="1">
      <alignment horizontal="center" vertical="center"/>
    </xf>
    <xf numFmtId="0" fontId="105" fillId="0" borderId="26" xfId="2" applyFont="1" applyBorder="1" applyAlignment="1">
      <alignment horizontal="center" vertical="center"/>
    </xf>
    <xf numFmtId="0" fontId="105" fillId="0" borderId="27" xfId="2" applyFont="1" applyBorder="1" applyAlignment="1">
      <alignment horizontal="center" vertical="center"/>
    </xf>
    <xf numFmtId="0" fontId="105" fillId="0" borderId="30" xfId="2" applyFont="1" applyBorder="1" applyAlignment="1">
      <alignment horizontal="center" vertical="center"/>
    </xf>
    <xf numFmtId="0" fontId="117" fillId="2" borderId="0" xfId="2" applyFont="1" applyFill="1" applyAlignment="1">
      <alignment horizontal="center"/>
    </xf>
    <xf numFmtId="0" fontId="161" fillId="0" borderId="14" xfId="2" applyFont="1" applyBorder="1" applyAlignment="1" applyProtection="1">
      <alignment horizontal="justify" vertical="center" wrapText="1"/>
      <protection locked="0"/>
    </xf>
    <xf numFmtId="0" fontId="161" fillId="0" borderId="15" xfId="2" applyFont="1" applyBorder="1" applyAlignment="1" applyProtection="1">
      <alignment horizontal="justify" vertical="center" wrapText="1"/>
      <protection locked="0"/>
    </xf>
    <xf numFmtId="0" fontId="161" fillId="0" borderId="15" xfId="0" applyFont="1" applyBorder="1" applyAlignment="1" applyProtection="1">
      <alignment horizontal="justify"/>
      <protection locked="0"/>
    </xf>
    <xf numFmtId="0" fontId="161" fillId="0" borderId="16" xfId="0" applyFont="1" applyBorder="1" applyAlignment="1" applyProtection="1">
      <alignment horizontal="justify"/>
      <protection locked="0"/>
    </xf>
    <xf numFmtId="0" fontId="108" fillId="0" borderId="1" xfId="0" applyFont="1" applyBorder="1" applyAlignment="1">
      <alignment horizontal="justify"/>
    </xf>
    <xf numFmtId="0" fontId="108" fillId="0" borderId="12" xfId="0" applyFont="1" applyBorder="1" applyAlignment="1">
      <alignment horizontal="justify"/>
    </xf>
    <xf numFmtId="0" fontId="13" fillId="10" borderId="16" xfId="2" applyFont="1" applyFill="1" applyBorder="1" applyAlignment="1" applyProtection="1">
      <alignment horizontal="justify" vertical="center" wrapText="1"/>
      <protection locked="0"/>
    </xf>
    <xf numFmtId="0" fontId="112" fillId="10" borderId="5" xfId="0" applyFont="1" applyFill="1" applyBorder="1" applyAlignment="1" applyProtection="1">
      <alignment horizontal="justify" wrapText="1"/>
      <protection locked="0"/>
    </xf>
    <xf numFmtId="0" fontId="32" fillId="10" borderId="5" xfId="2" applyFont="1" applyFill="1" applyBorder="1" applyAlignment="1" applyProtection="1">
      <alignment horizontal="justify" vertical="center"/>
      <protection locked="0"/>
    </xf>
    <xf numFmtId="0" fontId="112" fillId="10" borderId="5" xfId="0" applyFont="1" applyFill="1" applyBorder="1" applyAlignment="1" applyProtection="1">
      <alignment horizontal="justify"/>
      <protection locked="0"/>
    </xf>
    <xf numFmtId="0" fontId="32" fillId="10" borderId="8" xfId="2" applyFont="1" applyFill="1" applyBorder="1" applyAlignment="1" applyProtection="1">
      <alignment horizontal="justify" vertical="center"/>
      <protection locked="0"/>
    </xf>
    <xf numFmtId="0" fontId="112" fillId="10" borderId="13" xfId="0" applyFont="1" applyFill="1" applyBorder="1" applyAlignment="1" applyProtection="1">
      <alignment horizontal="justify"/>
      <protection locked="0"/>
    </xf>
    <xf numFmtId="0" fontId="29" fillId="2" borderId="89" xfId="0" applyFont="1" applyFill="1" applyBorder="1" applyAlignment="1">
      <alignment horizontal="center" vertical="center" wrapText="1"/>
    </xf>
    <xf numFmtId="0" fontId="109" fillId="0" borderId="24" xfId="0" applyFont="1" applyBorder="1" applyAlignment="1">
      <alignment horizontal="center" vertical="center" wrapText="1"/>
    </xf>
    <xf numFmtId="0" fontId="109" fillId="0" borderId="11" xfId="0" applyFont="1" applyBorder="1" applyAlignment="1">
      <alignment horizontal="center" vertical="center" wrapText="1"/>
    </xf>
    <xf numFmtId="0" fontId="109" fillId="0" borderId="56" xfId="0" applyFont="1" applyBorder="1" applyAlignment="1">
      <alignment horizontal="center" vertical="center" wrapText="1"/>
    </xf>
    <xf numFmtId="0" fontId="50" fillId="0" borderId="0" xfId="2" applyFont="1" applyAlignment="1">
      <alignment shrinkToFit="1"/>
    </xf>
    <xf numFmtId="0" fontId="11" fillId="0" borderId="0" xfId="0" applyFont="1" applyAlignment="1">
      <alignment shrinkToFit="1"/>
    </xf>
    <xf numFmtId="0" fontId="11" fillId="0" borderId="10" xfId="0" applyFont="1" applyBorder="1" applyAlignment="1">
      <alignment shrinkToFit="1"/>
    </xf>
    <xf numFmtId="0" fontId="5" fillId="0" borderId="6" xfId="2" applyFont="1" applyBorder="1" applyAlignment="1">
      <alignment horizontal="left"/>
    </xf>
    <xf numFmtId="0" fontId="5" fillId="0" borderId="7" xfId="2" applyFont="1" applyBorder="1" applyAlignment="1">
      <alignment horizontal="left"/>
    </xf>
    <xf numFmtId="0" fontId="70" fillId="0" borderId="7" xfId="0" applyFont="1" applyBorder="1"/>
    <xf numFmtId="0" fontId="0" fillId="0" borderId="7" xfId="0" applyBorder="1"/>
    <xf numFmtId="0" fontId="7" fillId="0" borderId="7" xfId="2" applyFont="1" applyBorder="1" applyAlignment="1">
      <alignment horizontal="center"/>
    </xf>
    <xf numFmtId="0" fontId="7" fillId="0" borderId="8" xfId="2" applyFont="1" applyBorder="1" applyAlignment="1">
      <alignment horizontal="center"/>
    </xf>
    <xf numFmtId="0" fontId="5" fillId="0" borderId="11" xfId="2" applyFont="1" applyBorder="1" applyAlignment="1">
      <alignment horizontal="left"/>
    </xf>
    <xf numFmtId="0" fontId="5" fillId="0" borderId="1" xfId="2" applyFont="1" applyBorder="1" applyAlignment="1">
      <alignment horizontal="left"/>
    </xf>
    <xf numFmtId="0" fontId="72" fillId="0" borderId="14" xfId="2" applyFont="1" applyBorder="1" applyAlignment="1">
      <alignment horizontal="center" vertical="top"/>
    </xf>
    <xf numFmtId="0" fontId="70" fillId="0" borderId="15" xfId="0" applyFont="1" applyBorder="1" applyAlignment="1">
      <alignment vertical="top"/>
    </xf>
    <xf numFmtId="0" fontId="70" fillId="0" borderId="16" xfId="0" applyFont="1" applyBorder="1" applyAlignment="1">
      <alignment vertical="top"/>
    </xf>
    <xf numFmtId="0" fontId="49" fillId="2" borderId="14" xfId="2" applyFont="1" applyFill="1" applyBorder="1" applyAlignment="1" applyProtection="1">
      <alignment horizontal="center"/>
      <protection locked="0"/>
    </xf>
    <xf numFmtId="0" fontId="49" fillId="2" borderId="15" xfId="2" applyFont="1" applyFill="1" applyBorder="1" applyAlignment="1" applyProtection="1">
      <alignment horizontal="center"/>
      <protection locked="0"/>
    </xf>
    <xf numFmtId="0" fontId="70" fillId="2" borderId="15" xfId="0" applyFont="1" applyFill="1" applyBorder="1" applyAlignment="1" applyProtection="1">
      <alignment horizontal="center"/>
      <protection locked="0"/>
    </xf>
    <xf numFmtId="0" fontId="70" fillId="2" borderId="16" xfId="0" applyFont="1" applyFill="1" applyBorder="1" applyAlignment="1" applyProtection="1">
      <alignment horizontal="center"/>
      <protection locked="0"/>
    </xf>
    <xf numFmtId="0" fontId="189" fillId="0" borderId="5" xfId="2" applyFont="1" applyBorder="1" applyAlignment="1">
      <alignment horizontal="center"/>
    </xf>
    <xf numFmtId="49" fontId="102" fillId="10" borderId="6" xfId="2" applyNumberFormat="1" applyFont="1" applyFill="1" applyBorder="1" applyAlignment="1" applyProtection="1">
      <alignment horizontal="center"/>
      <protection locked="0"/>
    </xf>
    <xf numFmtId="49" fontId="92" fillId="10" borderId="7" xfId="0" applyNumberFormat="1" applyFont="1" applyFill="1" applyBorder="1" applyAlignment="1" applyProtection="1">
      <alignment horizontal="center"/>
      <protection locked="0"/>
    </xf>
    <xf numFmtId="49" fontId="92" fillId="10" borderId="8" xfId="0" applyNumberFormat="1" applyFont="1" applyFill="1" applyBorder="1" applyAlignment="1" applyProtection="1">
      <alignment horizontal="center"/>
      <protection locked="0"/>
    </xf>
    <xf numFmtId="0" fontId="136" fillId="0" borderId="6" xfId="0" applyFont="1" applyBorder="1" applyAlignment="1">
      <alignment horizontal="center" vertical="center"/>
    </xf>
    <xf numFmtId="0" fontId="91" fillId="0" borderId="8" xfId="0" applyFont="1" applyBorder="1" applyAlignment="1">
      <alignment horizontal="center" vertical="center"/>
    </xf>
    <xf numFmtId="0" fontId="91" fillId="0" borderId="11" xfId="0" applyFont="1" applyBorder="1" applyAlignment="1">
      <alignment horizontal="center" vertical="center"/>
    </xf>
    <xf numFmtId="0" fontId="91" fillId="0" borderId="12" xfId="0" applyFont="1" applyBorder="1" applyAlignment="1">
      <alignment horizontal="center" vertical="center"/>
    </xf>
    <xf numFmtId="3" fontId="82" fillId="2" borderId="5" xfId="0" applyNumberFormat="1" applyFont="1" applyFill="1" applyBorder="1"/>
    <xf numFmtId="0" fontId="70" fillId="2" borderId="5" xfId="0" applyFont="1" applyFill="1" applyBorder="1"/>
    <xf numFmtId="0" fontId="70" fillId="2" borderId="20" xfId="0" applyFont="1" applyFill="1" applyBorder="1"/>
    <xf numFmtId="0" fontId="3" fillId="2" borderId="5" xfId="2" applyFont="1" applyFill="1" applyBorder="1" applyAlignment="1">
      <alignment horizontal="center"/>
    </xf>
    <xf numFmtId="0" fontId="105" fillId="2" borderId="5" xfId="2" applyFont="1" applyFill="1" applyBorder="1" applyAlignment="1">
      <alignment shrinkToFit="1"/>
    </xf>
    <xf numFmtId="0" fontId="106" fillId="2" borderId="5" xfId="0" applyFont="1" applyFill="1" applyBorder="1" applyAlignment="1">
      <alignment shrinkToFit="1"/>
    </xf>
    <xf numFmtId="0" fontId="64" fillId="0" borderId="20" xfId="2" applyFont="1" applyBorder="1" applyAlignment="1">
      <alignment horizontal="center"/>
    </xf>
    <xf numFmtId="0" fontId="107" fillId="0" borderId="20" xfId="0" applyFont="1" applyBorder="1" applyAlignment="1">
      <alignment horizontal="center"/>
    </xf>
    <xf numFmtId="0" fontId="64" fillId="2" borderId="9" xfId="2" applyFont="1" applyFill="1" applyBorder="1" applyAlignment="1">
      <alignment horizontal="center"/>
    </xf>
    <xf numFmtId="0" fontId="108" fillId="2" borderId="0" xfId="0" applyFont="1" applyFill="1" applyAlignment="1">
      <alignment horizontal="center"/>
    </xf>
    <xf numFmtId="0" fontId="108" fillId="2" borderId="10" xfId="0" applyFont="1" applyFill="1" applyBorder="1" applyAlignment="1">
      <alignment horizontal="center"/>
    </xf>
    <xf numFmtId="0" fontId="89" fillId="0" borderId="23" xfId="0" applyFont="1" applyBorder="1" applyAlignment="1">
      <alignment horizontal="center" wrapText="1"/>
    </xf>
    <xf numFmtId="0" fontId="89" fillId="0" borderId="24" xfId="0" applyFont="1" applyBorder="1" applyAlignment="1">
      <alignment horizontal="center" wrapText="1"/>
    </xf>
    <xf numFmtId="0" fontId="89" fillId="0" borderId="0" xfId="0" applyFont="1" applyAlignment="1">
      <alignment horizontal="center" wrapText="1"/>
    </xf>
    <xf numFmtId="0" fontId="89" fillId="0" borderId="25" xfId="0" applyFont="1" applyBorder="1" applyAlignment="1">
      <alignment horizontal="center" wrapText="1"/>
    </xf>
    <xf numFmtId="0" fontId="89" fillId="0" borderId="48" xfId="0" applyFont="1" applyBorder="1" applyAlignment="1">
      <alignment horizontal="center" wrapText="1"/>
    </xf>
    <xf numFmtId="0" fontId="89" fillId="0" borderId="49" xfId="0" applyFont="1" applyBorder="1" applyAlignment="1">
      <alignment horizontal="center" wrapText="1"/>
    </xf>
    <xf numFmtId="0" fontId="193" fillId="0" borderId="92" xfId="2" applyFont="1" applyBorder="1" applyAlignment="1">
      <alignment horizontal="center" vertical="center"/>
    </xf>
    <xf numFmtId="0" fontId="193" fillId="0" borderId="7" xfId="2" applyFont="1" applyBorder="1" applyAlignment="1">
      <alignment horizontal="center" vertical="center"/>
    </xf>
    <xf numFmtId="0" fontId="193" fillId="0" borderId="21" xfId="2" applyFont="1" applyBorder="1" applyAlignment="1">
      <alignment horizontal="center" vertical="center"/>
    </xf>
    <xf numFmtId="0" fontId="193" fillId="0" borderId="134" xfId="2" applyFont="1" applyBorder="1" applyAlignment="1">
      <alignment horizontal="center" vertical="center"/>
    </xf>
    <xf numFmtId="0" fontId="193" fillId="0" borderId="135" xfId="2" applyFont="1" applyBorder="1" applyAlignment="1">
      <alignment horizontal="center" vertical="center"/>
    </xf>
    <xf numFmtId="0" fontId="193" fillId="0" borderId="136" xfId="2" applyFont="1" applyBorder="1" applyAlignment="1">
      <alignment horizontal="center" vertical="center"/>
    </xf>
    <xf numFmtId="0" fontId="78" fillId="0" borderId="16" xfId="0" applyFont="1" applyBorder="1" applyAlignment="1">
      <alignment horizontal="center" vertical="top" wrapText="1"/>
    </xf>
    <xf numFmtId="0" fontId="78" fillId="0" borderId="5" xfId="0" applyFont="1" applyBorder="1" applyAlignment="1">
      <alignment horizontal="center" vertical="top" wrapText="1"/>
    </xf>
    <xf numFmtId="0" fontId="50" fillId="0" borderId="16" xfId="0" applyFont="1" applyBorder="1" applyAlignment="1">
      <alignment horizontal="center" vertical="center" wrapText="1"/>
    </xf>
    <xf numFmtId="0" fontId="50" fillId="0" borderId="5"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13" xfId="0" applyFont="1" applyBorder="1" applyAlignment="1">
      <alignment horizontal="center" vertical="center" wrapText="1"/>
    </xf>
    <xf numFmtId="0" fontId="127" fillId="0" borderId="16" xfId="0" applyFont="1" applyBorder="1" applyAlignment="1">
      <alignment horizontal="center" vertical="top" wrapText="1"/>
    </xf>
    <xf numFmtId="0" fontId="127" fillId="0" borderId="5" xfId="0" applyFont="1" applyBorder="1" applyAlignment="1">
      <alignment horizontal="center" vertical="top" wrapText="1"/>
    </xf>
    <xf numFmtId="0" fontId="99" fillId="0" borderId="7" xfId="0" applyFont="1" applyBorder="1" applyAlignment="1">
      <alignment horizontal="center" vertical="top" wrapText="1"/>
    </xf>
    <xf numFmtId="0" fontId="99" fillId="0" borderId="0" xfId="0" applyFont="1" applyAlignment="1">
      <alignment horizontal="center" vertical="top" wrapText="1"/>
    </xf>
    <xf numFmtId="0" fontId="102" fillId="0" borderId="1" xfId="2" applyFont="1" applyBorder="1" applyAlignment="1">
      <alignment horizontal="center"/>
    </xf>
    <xf numFmtId="0" fontId="186" fillId="0" borderId="0" xfId="0" applyFont="1" applyAlignment="1">
      <alignment horizontal="center" wrapText="1"/>
    </xf>
    <xf numFmtId="0" fontId="103" fillId="0" borderId="0" xfId="2" applyFont="1" applyAlignment="1">
      <alignment horizontal="center" vertical="center"/>
    </xf>
    <xf numFmtId="0" fontId="76" fillId="0" borderId="0" xfId="0" applyFont="1"/>
    <xf numFmtId="0" fontId="70" fillId="0" borderId="0" xfId="0" applyFont="1"/>
    <xf numFmtId="0" fontId="64" fillId="0" borderId="16" xfId="2" applyFont="1" applyBorder="1" applyAlignment="1">
      <alignment horizontal="left"/>
    </xf>
    <xf numFmtId="0" fontId="64" fillId="0" borderId="5" xfId="2" applyFont="1" applyBorder="1" applyAlignment="1">
      <alignment horizontal="left"/>
    </xf>
    <xf numFmtId="0" fontId="121" fillId="2" borderId="14" xfId="2" applyFont="1" applyFill="1" applyBorder="1" applyAlignment="1">
      <alignment horizontal="center" vertical="center"/>
    </xf>
    <xf numFmtId="0" fontId="93" fillId="2" borderId="15" xfId="0" applyFont="1" applyFill="1" applyBorder="1" applyAlignment="1">
      <alignment horizontal="center" vertical="center"/>
    </xf>
    <xf numFmtId="0" fontId="93" fillId="2" borderId="16" xfId="0" applyFont="1" applyFill="1" applyBorder="1" applyAlignment="1">
      <alignment horizontal="center" vertical="center"/>
    </xf>
    <xf numFmtId="0" fontId="82" fillId="0" borderId="5" xfId="0" applyFont="1" applyBorder="1"/>
    <xf numFmtId="0" fontId="70" fillId="0" borderId="5" xfId="0" applyFont="1" applyBorder="1"/>
    <xf numFmtId="0" fontId="110" fillId="0" borderId="0" xfId="2" applyFont="1" applyAlignment="1">
      <alignment horizontal="justify" vertical="center" wrapText="1"/>
    </xf>
    <xf numFmtId="0" fontId="83" fillId="0" borderId="0" xfId="0" applyFont="1" applyAlignment="1">
      <alignment horizontal="justify"/>
    </xf>
    <xf numFmtId="0" fontId="83" fillId="0" borderId="10" xfId="0" applyFont="1" applyBorder="1" applyAlignment="1">
      <alignment horizontal="justify"/>
    </xf>
    <xf numFmtId="0" fontId="22" fillId="2" borderId="0" xfId="2" applyFont="1" applyFill="1" applyAlignment="1">
      <alignment shrinkToFit="1"/>
    </xf>
    <xf numFmtId="0" fontId="70" fillId="2" borderId="0" xfId="0" applyFont="1" applyFill="1" applyAlignment="1">
      <alignment shrinkToFit="1"/>
    </xf>
    <xf numFmtId="0" fontId="184" fillId="10" borderId="26" xfId="2" applyFont="1" applyFill="1" applyBorder="1" applyAlignment="1" applyProtection="1">
      <alignment horizontal="center"/>
      <protection locked="0"/>
    </xf>
    <xf numFmtId="0" fontId="127" fillId="10" borderId="27" xfId="0" applyFont="1" applyFill="1" applyBorder="1" applyAlignment="1" applyProtection="1">
      <alignment horizontal="center"/>
      <protection locked="0"/>
    </xf>
    <xf numFmtId="0" fontId="127" fillId="10" borderId="28" xfId="0" applyFont="1" applyFill="1" applyBorder="1" applyAlignment="1" applyProtection="1">
      <alignment horizontal="center"/>
      <protection locked="0"/>
    </xf>
    <xf numFmtId="0" fontId="83" fillId="2" borderId="99" xfId="0" applyFont="1" applyFill="1" applyBorder="1"/>
    <xf numFmtId="0" fontId="0" fillId="0" borderId="100" xfId="0" applyBorder="1"/>
    <xf numFmtId="0" fontId="83" fillId="2" borderId="37" xfId="0" applyFont="1" applyFill="1" applyBorder="1"/>
    <xf numFmtId="0" fontId="0" fillId="0" borderId="13" xfId="0" applyBorder="1"/>
    <xf numFmtId="0" fontId="50" fillId="0" borderId="0" xfId="2" applyFont="1"/>
    <xf numFmtId="0" fontId="87" fillId="0" borderId="0" xfId="0" applyFont="1"/>
    <xf numFmtId="0" fontId="41" fillId="0" borderId="55" xfId="2" applyFont="1" applyBorder="1" applyAlignment="1">
      <alignment horizontal="center" vertical="center" wrapText="1"/>
    </xf>
    <xf numFmtId="0" fontId="0" fillId="0" borderId="1" xfId="0" applyBorder="1" applyAlignment="1">
      <alignment horizontal="center" vertical="center" wrapText="1"/>
    </xf>
    <xf numFmtId="0" fontId="0" fillId="0" borderId="56" xfId="0" applyBorder="1" applyAlignment="1">
      <alignment horizontal="center" vertical="center" wrapText="1"/>
    </xf>
    <xf numFmtId="0" fontId="110" fillId="0" borderId="55" xfId="2" applyFont="1" applyBorder="1" applyAlignment="1">
      <alignment horizontal="center" vertical="center"/>
    </xf>
    <xf numFmtId="0" fontId="110" fillId="0" borderId="1" xfId="2" applyFont="1" applyBorder="1" applyAlignment="1">
      <alignment horizontal="center" vertical="center"/>
    </xf>
    <xf numFmtId="0" fontId="0" fillId="0" borderId="1" xfId="0" applyBorder="1"/>
    <xf numFmtId="2" fontId="36" fillId="2" borderId="22" xfId="0" applyNumberFormat="1" applyFont="1" applyFill="1" applyBorder="1"/>
    <xf numFmtId="0" fontId="0" fillId="0" borderId="23" xfId="0" applyBorder="1"/>
    <xf numFmtId="0" fontId="99" fillId="0" borderId="27" xfId="0" applyFont="1" applyBorder="1" applyAlignment="1">
      <alignment horizontal="justify"/>
    </xf>
    <xf numFmtId="0" fontId="99" fillId="0" borderId="30" xfId="0" applyFont="1" applyBorder="1" applyAlignment="1">
      <alignment horizontal="justify"/>
    </xf>
    <xf numFmtId="0" fontId="93" fillId="0" borderId="14" xfId="0" applyFont="1" applyBorder="1" applyAlignment="1">
      <alignment vertical="top" wrapText="1"/>
    </xf>
    <xf numFmtId="0" fontId="93" fillId="0" borderId="15" xfId="0" applyFont="1" applyBorder="1" applyAlignment="1">
      <alignment vertical="top" wrapText="1"/>
    </xf>
    <xf numFmtId="0" fontId="93" fillId="0" borderId="16" xfId="0" applyFont="1" applyBorder="1" applyAlignment="1">
      <alignment vertical="top" wrapText="1"/>
    </xf>
    <xf numFmtId="0" fontId="32" fillId="10" borderId="14" xfId="2" applyFont="1" applyFill="1" applyBorder="1" applyAlignment="1" applyProtection="1">
      <alignment horizontal="justify" vertical="center"/>
      <protection locked="0"/>
    </xf>
    <xf numFmtId="0" fontId="0" fillId="0" borderId="15" xfId="0" applyBorder="1" applyAlignment="1">
      <alignment horizontal="justify"/>
    </xf>
    <xf numFmtId="0" fontId="0" fillId="0" borderId="16" xfId="0" applyBorder="1" applyAlignment="1">
      <alignment horizontal="justify"/>
    </xf>
    <xf numFmtId="0" fontId="126" fillId="0" borderId="11" xfId="0" applyFont="1" applyBorder="1"/>
    <xf numFmtId="0" fontId="75" fillId="0" borderId="5" xfId="0" applyFont="1" applyBorder="1"/>
    <xf numFmtId="0" fontId="109" fillId="0" borderId="5" xfId="0" applyFont="1" applyBorder="1"/>
    <xf numFmtId="0" fontId="75" fillId="0" borderId="9" xfId="0" applyFont="1" applyBorder="1"/>
    <xf numFmtId="0" fontId="75" fillId="0" borderId="0" xfId="0" applyFont="1"/>
    <xf numFmtId="0" fontId="109" fillId="0" borderId="0" xfId="0" applyFont="1"/>
    <xf numFmtId="0" fontId="50" fillId="10" borderId="106" xfId="2" applyFont="1" applyFill="1" applyBorder="1" applyAlignment="1" applyProtection="1">
      <alignment horizontal="left"/>
      <protection locked="0"/>
    </xf>
    <xf numFmtId="0" fontId="50" fillId="10" borderId="107" xfId="2" applyFont="1" applyFill="1" applyBorder="1" applyAlignment="1" applyProtection="1">
      <alignment horizontal="left"/>
      <protection locked="0"/>
    </xf>
    <xf numFmtId="0" fontId="87" fillId="10" borderId="107" xfId="0" applyFont="1" applyFill="1" applyBorder="1" applyAlignment="1" applyProtection="1">
      <alignment horizontal="left"/>
      <protection locked="0"/>
    </xf>
    <xf numFmtId="0" fontId="87" fillId="10" borderId="109" xfId="0" applyFont="1" applyFill="1" applyBorder="1" applyAlignment="1" applyProtection="1">
      <alignment horizontal="left"/>
      <protection locked="0"/>
    </xf>
    <xf numFmtId="0" fontId="50" fillId="10" borderId="111" xfId="2" applyFont="1" applyFill="1" applyBorder="1" applyAlignment="1" applyProtection="1">
      <alignment horizontal="center"/>
      <protection locked="0"/>
    </xf>
    <xf numFmtId="0" fontId="50" fillId="10" borderId="109" xfId="2" applyFont="1" applyFill="1" applyBorder="1" applyAlignment="1" applyProtection="1">
      <alignment horizontal="center"/>
      <protection locked="0"/>
    </xf>
    <xf numFmtId="0" fontId="50" fillId="10" borderId="112" xfId="2" applyFont="1" applyFill="1" applyBorder="1" applyAlignment="1" applyProtection="1">
      <alignment horizontal="right"/>
      <protection locked="0"/>
    </xf>
    <xf numFmtId="0" fontId="50" fillId="10" borderId="107" xfId="2" applyFont="1" applyFill="1" applyBorder="1" applyProtection="1">
      <protection locked="0"/>
    </xf>
    <xf numFmtId="0" fontId="50" fillId="10" borderId="109" xfId="2" applyFont="1" applyFill="1" applyBorder="1" applyProtection="1">
      <protection locked="0"/>
    </xf>
    <xf numFmtId="2" fontId="50" fillId="0" borderId="111" xfId="2" applyNumberFormat="1" applyFont="1" applyBorder="1" applyAlignment="1">
      <alignment horizontal="center"/>
    </xf>
    <xf numFmtId="2" fontId="50" fillId="0" borderId="108" xfId="2" applyNumberFormat="1" applyFont="1" applyBorder="1" applyAlignment="1">
      <alignment horizontal="center"/>
    </xf>
    <xf numFmtId="0" fontId="64" fillId="3" borderId="5" xfId="2" applyFont="1" applyFill="1" applyBorder="1" applyAlignment="1">
      <alignment horizontal="left" vertical="center"/>
    </xf>
    <xf numFmtId="0" fontId="69" fillId="3" borderId="5" xfId="0" applyFont="1" applyFill="1" applyBorder="1" applyAlignment="1">
      <alignment horizontal="left" vertical="center"/>
    </xf>
    <xf numFmtId="0" fontId="41" fillId="5" borderId="89" xfId="2" applyFont="1" applyFill="1" applyBorder="1" applyAlignment="1" applyProtection="1">
      <alignment horizontal="left" vertical="center" wrapText="1"/>
      <protection locked="0"/>
    </xf>
    <xf numFmtId="0" fontId="146" fillId="5" borderId="23" xfId="0" applyFont="1" applyFill="1" applyBorder="1" applyAlignment="1" applyProtection="1">
      <alignment horizontal="left" vertical="center" wrapText="1"/>
      <protection locked="0"/>
    </xf>
    <xf numFmtId="0" fontId="147" fillId="5" borderId="24" xfId="0" applyFont="1" applyFill="1" applyBorder="1" applyAlignment="1" applyProtection="1">
      <alignment vertical="center" wrapText="1"/>
      <protection locked="0"/>
    </xf>
    <xf numFmtId="0" fontId="50" fillId="10" borderId="110" xfId="2" applyFont="1" applyFill="1" applyBorder="1" applyAlignment="1" applyProtection="1">
      <alignment horizontal="center"/>
      <protection locked="0"/>
    </xf>
    <xf numFmtId="0" fontId="50" fillId="10" borderId="107" xfId="2" applyFont="1" applyFill="1" applyBorder="1" applyAlignment="1" applyProtection="1">
      <alignment horizontal="right"/>
      <protection locked="0"/>
    </xf>
    <xf numFmtId="0" fontId="50" fillId="10" borderId="109" xfId="2" applyFont="1" applyFill="1" applyBorder="1" applyAlignment="1" applyProtection="1">
      <alignment horizontal="right"/>
      <protection locked="0"/>
    </xf>
    <xf numFmtId="0" fontId="139" fillId="2" borderId="26" xfId="0" applyFont="1" applyFill="1" applyBorder="1" applyAlignment="1" applyProtection="1">
      <alignment horizontal="justify"/>
      <protection locked="0"/>
    </xf>
    <xf numFmtId="0" fontId="135" fillId="0" borderId="27" xfId="0" applyFont="1" applyBorder="1" applyAlignment="1">
      <alignment horizontal="justify"/>
    </xf>
    <xf numFmtId="0" fontId="135" fillId="0" borderId="30" xfId="0" applyFont="1" applyBorder="1" applyAlignment="1">
      <alignment horizontal="justify"/>
    </xf>
    <xf numFmtId="0" fontId="64" fillId="0" borderId="121" xfId="2" applyFont="1" applyBorder="1" applyAlignment="1">
      <alignment textRotation="90"/>
    </xf>
    <xf numFmtId="0" fontId="69" fillId="0" borderId="122" xfId="0" applyFont="1" applyBorder="1" applyAlignment="1">
      <alignment textRotation="90"/>
    </xf>
    <xf numFmtId="0" fontId="69" fillId="0" borderId="123" xfId="0" applyFont="1" applyBorder="1" applyAlignment="1">
      <alignment textRotation="90"/>
    </xf>
    <xf numFmtId="0" fontId="22" fillId="0" borderId="107" xfId="2" applyFont="1" applyBorder="1" applyAlignment="1">
      <alignment horizontal="center" vertical="center"/>
    </xf>
    <xf numFmtId="0" fontId="121" fillId="3" borderId="18" xfId="2" applyFont="1" applyFill="1" applyBorder="1" applyAlignment="1">
      <alignment horizontal="center"/>
    </xf>
    <xf numFmtId="0" fontId="92" fillId="3" borderId="18" xfId="0" applyFont="1" applyFill="1" applyBorder="1"/>
    <xf numFmtId="0" fontId="32" fillId="0" borderId="106" xfId="2" applyFont="1" applyBorder="1" applyAlignment="1">
      <alignment horizontal="center" vertical="center"/>
    </xf>
    <xf numFmtId="0" fontId="32" fillId="0" borderId="107" xfId="2" applyFont="1" applyBorder="1" applyAlignment="1">
      <alignment horizontal="center" vertical="center"/>
    </xf>
    <xf numFmtId="0" fontId="70" fillId="0" borderId="107" xfId="0" applyFont="1" applyBorder="1" applyAlignment="1">
      <alignment horizontal="center" vertical="center"/>
    </xf>
    <xf numFmtId="0" fontId="70" fillId="0" borderId="109" xfId="0" applyFont="1" applyBorder="1" applyAlignment="1">
      <alignment horizontal="center" vertical="center"/>
    </xf>
    <xf numFmtId="0" fontId="32" fillId="0" borderId="110" xfId="2" applyFont="1" applyBorder="1" applyAlignment="1">
      <alignment horizontal="center" vertical="center"/>
    </xf>
    <xf numFmtId="0" fontId="32" fillId="0" borderId="111" xfId="2" applyFont="1" applyBorder="1" applyAlignment="1">
      <alignment horizontal="center" vertical="center" wrapText="1"/>
    </xf>
    <xf numFmtId="0" fontId="32" fillId="0" borderId="109" xfId="2" applyFont="1" applyBorder="1" applyAlignment="1">
      <alignment horizontal="center" vertical="center" wrapText="1"/>
    </xf>
    <xf numFmtId="0" fontId="32" fillId="0" borderId="108" xfId="2" applyFont="1" applyBorder="1" applyAlignment="1">
      <alignment horizontal="center" vertical="center" wrapText="1"/>
    </xf>
    <xf numFmtId="0" fontId="64" fillId="3" borderId="16" xfId="2" applyFont="1" applyFill="1" applyBorder="1" applyAlignment="1">
      <alignment horizontal="center" vertical="center" textRotation="90"/>
    </xf>
    <xf numFmtId="0" fontId="0" fillId="0" borderId="16" xfId="0" applyBorder="1" applyAlignment="1">
      <alignment horizontal="center" vertical="center" textRotation="90"/>
    </xf>
    <xf numFmtId="0" fontId="0" fillId="0" borderId="8" xfId="0" applyBorder="1" applyAlignment="1">
      <alignment horizontal="center" vertical="center" textRotation="90"/>
    </xf>
    <xf numFmtId="16" fontId="50" fillId="10" borderId="111" xfId="2" applyNumberFormat="1" applyFont="1" applyFill="1" applyBorder="1" applyAlignment="1" applyProtection="1">
      <alignment horizontal="center"/>
      <protection locked="0"/>
    </xf>
    <xf numFmtId="0" fontId="130" fillId="0" borderId="22" xfId="2" applyFont="1" applyBorder="1" applyAlignment="1">
      <alignment horizontal="justify" vertical="center" wrapText="1"/>
    </xf>
    <xf numFmtId="0" fontId="132" fillId="0" borderId="23" xfId="2" applyFont="1" applyBorder="1" applyAlignment="1">
      <alignment horizontal="justify" vertical="center" wrapText="1"/>
    </xf>
    <xf numFmtId="0" fontId="82" fillId="0" borderId="23" xfId="0" applyFont="1" applyBorder="1" applyAlignment="1">
      <alignment horizontal="justify"/>
    </xf>
    <xf numFmtId="0" fontId="82" fillId="0" borderId="24" xfId="0" applyFont="1" applyBorder="1" applyAlignment="1">
      <alignment horizontal="justify"/>
    </xf>
    <xf numFmtId="0" fontId="64" fillId="3" borderId="13" xfId="2" applyFont="1" applyFill="1" applyBorder="1" applyAlignment="1">
      <alignment horizontal="left" vertical="center"/>
    </xf>
    <xf numFmtId="0" fontId="69" fillId="3" borderId="13" xfId="0" applyFont="1" applyFill="1" applyBorder="1" applyAlignment="1">
      <alignment horizontal="left" vertical="center"/>
    </xf>
    <xf numFmtId="0" fontId="5" fillId="0" borderId="0" xfId="2" applyFont="1" applyAlignment="1">
      <alignment horizontal="left"/>
    </xf>
    <xf numFmtId="0" fontId="7" fillId="0" borderId="0" xfId="2" applyFont="1" applyAlignment="1">
      <alignment horizontal="center"/>
    </xf>
    <xf numFmtId="0" fontId="49" fillId="0" borderId="5" xfId="2" applyFont="1" applyBorder="1" applyAlignment="1">
      <alignment horizontal="center"/>
    </xf>
    <xf numFmtId="0" fontId="49" fillId="2" borderId="14" xfId="2" applyFont="1" applyFill="1" applyBorder="1" applyAlignment="1">
      <alignment horizontal="center"/>
    </xf>
    <xf numFmtId="0" fontId="49" fillId="2" borderId="15" xfId="2" applyFont="1" applyFill="1" applyBorder="1" applyAlignment="1">
      <alignment horizontal="center"/>
    </xf>
    <xf numFmtId="0" fontId="70" fillId="2" borderId="15" xfId="0" applyFont="1" applyFill="1" applyBorder="1" applyAlignment="1">
      <alignment horizontal="center"/>
    </xf>
    <xf numFmtId="0" fontId="70" fillId="2" borderId="16" xfId="0" applyFont="1" applyFill="1" applyBorder="1" applyAlignment="1">
      <alignment horizontal="center"/>
    </xf>
    <xf numFmtId="0" fontId="101" fillId="0" borderId="0" xfId="2" applyFont="1" applyAlignment="1">
      <alignment horizontal="center"/>
    </xf>
    <xf numFmtId="0" fontId="161" fillId="0" borderId="23" xfId="2" applyFont="1" applyBorder="1" applyAlignment="1" applyProtection="1">
      <alignment horizontal="justify" vertical="center" wrapText="1"/>
      <protection locked="0"/>
    </xf>
    <xf numFmtId="0" fontId="161" fillId="0" borderId="23" xfId="0" applyFont="1" applyBorder="1" applyAlignment="1" applyProtection="1">
      <alignment horizontal="justify"/>
      <protection locked="0"/>
    </xf>
    <xf numFmtId="0" fontId="161" fillId="0" borderId="0" xfId="0" applyFont="1" applyAlignment="1" applyProtection="1">
      <alignment horizontal="justify"/>
      <protection locked="0"/>
    </xf>
    <xf numFmtId="0" fontId="161" fillId="0" borderId="24" xfId="0" applyFont="1" applyBorder="1" applyAlignment="1" applyProtection="1">
      <alignment horizontal="justify"/>
      <protection locked="0"/>
    </xf>
    <xf numFmtId="0" fontId="136" fillId="0" borderId="0" xfId="0" applyFont="1"/>
    <xf numFmtId="0" fontId="91" fillId="0" borderId="0" xfId="0" applyFont="1"/>
    <xf numFmtId="0" fontId="103" fillId="0" borderId="102" xfId="2" applyFont="1" applyBorder="1" applyAlignment="1">
      <alignment horizontal="center" vertical="center"/>
    </xf>
    <xf numFmtId="0" fontId="121" fillId="2" borderId="14" xfId="2" applyFont="1" applyFill="1" applyBorder="1" applyAlignment="1" applyProtection="1">
      <alignment horizontal="center" vertical="center"/>
      <protection locked="0"/>
    </xf>
    <xf numFmtId="0" fontId="93" fillId="2" borderId="15" xfId="0" applyFont="1" applyFill="1" applyBorder="1" applyAlignment="1" applyProtection="1">
      <alignment horizontal="center" vertical="center"/>
      <protection locked="0"/>
    </xf>
    <xf numFmtId="0" fontId="93" fillId="2" borderId="16" xfId="0" applyFont="1" applyFill="1" applyBorder="1" applyAlignment="1" applyProtection="1">
      <alignment horizontal="center" vertical="center"/>
      <protection locked="0"/>
    </xf>
    <xf numFmtId="0" fontId="76" fillId="0" borderId="5" xfId="0" applyFont="1" applyBorder="1"/>
    <xf numFmtId="0" fontId="93" fillId="2" borderId="14" xfId="0" applyFont="1" applyFill="1" applyBorder="1" applyAlignment="1" applyProtection="1">
      <alignment horizontal="center"/>
      <protection locked="0"/>
    </xf>
    <xf numFmtId="0" fontId="93" fillId="2" borderId="15" xfId="0" applyFont="1" applyFill="1" applyBorder="1" applyAlignment="1" applyProtection="1">
      <alignment horizontal="center"/>
      <protection locked="0"/>
    </xf>
    <xf numFmtId="0" fontId="93" fillId="2" borderId="16" xfId="0" applyFont="1" applyFill="1" applyBorder="1" applyAlignment="1" applyProtection="1">
      <alignment horizontal="center"/>
      <protection locked="0"/>
    </xf>
    <xf numFmtId="0" fontId="55" fillId="0" borderId="5" xfId="2" applyFont="1" applyBorder="1"/>
    <xf numFmtId="0" fontId="81" fillId="0" borderId="5" xfId="0" applyFont="1" applyBorder="1"/>
    <xf numFmtId="0" fontId="45" fillId="2" borderId="14" xfId="2" applyFont="1" applyFill="1" applyBorder="1" applyAlignment="1" applyProtection="1">
      <alignment horizontal="center" shrinkToFit="1"/>
      <protection locked="0"/>
    </xf>
    <xf numFmtId="0" fontId="70" fillId="2" borderId="15" xfId="0" applyFont="1" applyFill="1" applyBorder="1" applyAlignment="1" applyProtection="1">
      <alignment horizontal="center" shrinkToFit="1"/>
      <protection locked="0"/>
    </xf>
    <xf numFmtId="0" fontId="70" fillId="2" borderId="16" xfId="0" applyFont="1" applyFill="1" applyBorder="1" applyAlignment="1" applyProtection="1">
      <alignment horizontal="center" shrinkToFit="1"/>
      <protection locked="0"/>
    </xf>
    <xf numFmtId="3" fontId="105" fillId="2" borderId="14" xfId="2" applyNumberFormat="1" applyFont="1" applyFill="1" applyBorder="1" applyAlignment="1" applyProtection="1">
      <alignment horizontal="center" vertical="center"/>
      <protection locked="0"/>
    </xf>
    <xf numFmtId="0" fontId="105" fillId="2" borderId="15" xfId="2" applyFont="1" applyFill="1" applyBorder="1" applyAlignment="1" applyProtection="1">
      <alignment horizontal="center" vertical="center"/>
      <protection locked="0"/>
    </xf>
    <xf numFmtId="0" fontId="99" fillId="2" borderId="15" xfId="0" applyFont="1" applyFill="1" applyBorder="1" applyAlignment="1" applyProtection="1">
      <alignment vertical="center"/>
      <protection locked="0"/>
    </xf>
    <xf numFmtId="0" fontId="99" fillId="2" borderId="16" xfId="0" applyFont="1" applyFill="1" applyBorder="1" applyAlignment="1" applyProtection="1">
      <alignment vertical="center"/>
      <protection locked="0"/>
    </xf>
    <xf numFmtId="0" fontId="22" fillId="0" borderId="5" xfId="2" applyFont="1" applyBorder="1" applyAlignment="1">
      <alignment horizontal="center" vertical="center" wrapText="1"/>
    </xf>
    <xf numFmtId="0" fontId="0" fillId="0" borderId="5" xfId="0" applyBorder="1" applyAlignment="1">
      <alignment vertical="center" wrapText="1"/>
    </xf>
    <xf numFmtId="0" fontId="183" fillId="2" borderId="5" xfId="2" applyFont="1" applyFill="1" applyBorder="1" applyAlignment="1">
      <alignment horizontal="center" vertical="center"/>
    </xf>
    <xf numFmtId="0" fontId="183" fillId="2" borderId="5" xfId="0" applyFont="1" applyFill="1" applyBorder="1" applyAlignment="1">
      <alignment horizontal="center" vertical="center"/>
    </xf>
    <xf numFmtId="0" fontId="72" fillId="2" borderId="20" xfId="0" applyFont="1" applyFill="1" applyBorder="1" applyAlignment="1">
      <alignment horizontal="center" vertical="center"/>
    </xf>
    <xf numFmtId="0" fontId="89" fillId="2" borderId="20" xfId="0" applyFont="1" applyFill="1" applyBorder="1" applyAlignment="1">
      <alignment horizontal="center" vertical="center"/>
    </xf>
    <xf numFmtId="0" fontId="50" fillId="2" borderId="0" xfId="2" applyFont="1" applyFill="1" applyAlignment="1">
      <alignment horizontal="center" vertical="center"/>
    </xf>
    <xf numFmtId="0" fontId="87" fillId="2" borderId="0" xfId="0" applyFont="1" applyFill="1" applyAlignment="1">
      <alignment horizontal="center" vertical="center"/>
    </xf>
    <xf numFmtId="0" fontId="22" fillId="2" borderId="0" xfId="2" applyFont="1" applyFill="1" applyAlignment="1">
      <alignment vertical="top" wrapText="1" shrinkToFit="1"/>
    </xf>
    <xf numFmtId="0" fontId="80" fillId="2" borderId="0" xfId="0" applyFont="1" applyFill="1" applyAlignment="1">
      <alignment vertical="top" wrapText="1" shrinkToFit="1"/>
    </xf>
    <xf numFmtId="0" fontId="80" fillId="2" borderId="25" xfId="0" applyFont="1" applyFill="1" applyBorder="1" applyAlignment="1">
      <alignment vertical="top" wrapText="1" shrinkToFit="1"/>
    </xf>
    <xf numFmtId="0" fontId="39" fillId="0" borderId="0" xfId="0" applyFont="1" applyAlignment="1">
      <alignment vertical="top" wrapText="1"/>
    </xf>
    <xf numFmtId="0" fontId="39" fillId="0" borderId="25" xfId="0" applyFont="1" applyBorder="1" applyAlignment="1">
      <alignment vertical="top" wrapText="1"/>
    </xf>
    <xf numFmtId="0" fontId="39" fillId="0" borderId="48" xfId="0" applyFont="1" applyBorder="1" applyAlignment="1">
      <alignment vertical="top" wrapText="1"/>
    </xf>
    <xf numFmtId="0" fontId="39" fillId="0" borderId="49" xfId="0" applyFont="1" applyBorder="1" applyAlignment="1">
      <alignment vertical="top" wrapText="1"/>
    </xf>
    <xf numFmtId="0" fontId="111" fillId="0" borderId="14" xfId="0" applyFont="1" applyBorder="1" applyAlignment="1">
      <alignment shrinkToFit="1"/>
    </xf>
    <xf numFmtId="0" fontId="128" fillId="0" borderId="16" xfId="0" applyFont="1" applyBorder="1" applyAlignment="1">
      <alignment shrinkToFit="1"/>
    </xf>
    <xf numFmtId="0" fontId="184" fillId="10" borderId="27" xfId="2" applyFont="1" applyFill="1" applyBorder="1" applyAlignment="1" applyProtection="1">
      <alignment horizontal="center"/>
      <protection locked="0"/>
    </xf>
    <xf numFmtId="0" fontId="127" fillId="10" borderId="30" xfId="0" applyFont="1" applyFill="1" applyBorder="1" applyAlignment="1" applyProtection="1">
      <alignment horizontal="center"/>
      <protection locked="0"/>
    </xf>
    <xf numFmtId="0" fontId="128" fillId="0" borderId="0" xfId="0" applyFont="1"/>
    <xf numFmtId="1" fontId="110" fillId="3" borderId="113" xfId="2" applyNumberFormat="1" applyFont="1" applyFill="1" applyBorder="1" applyAlignment="1">
      <alignment horizontal="center"/>
    </xf>
    <xf numFmtId="1" fontId="110" fillId="3" borderId="114" xfId="2" applyNumberFormat="1" applyFont="1" applyFill="1" applyBorder="1" applyAlignment="1">
      <alignment horizontal="center"/>
    </xf>
    <xf numFmtId="0" fontId="0" fillId="3" borderId="114" xfId="0" applyFill="1" applyBorder="1" applyAlignment="1">
      <alignment horizontal="center"/>
    </xf>
    <xf numFmtId="0" fontId="90" fillId="0" borderId="26" xfId="2" applyFont="1" applyBorder="1" applyAlignment="1">
      <alignment horizontal="center" vertical="center"/>
    </xf>
    <xf numFmtId="0" fontId="90" fillId="0" borderId="27" xfId="2" applyFont="1" applyBorder="1" applyAlignment="1">
      <alignment horizontal="center" vertical="center"/>
    </xf>
    <xf numFmtId="0" fontId="90" fillId="0" borderId="30" xfId="2" applyFont="1" applyBorder="1" applyAlignment="1">
      <alignment horizontal="center" vertical="center"/>
    </xf>
    <xf numFmtId="0" fontId="62" fillId="5" borderId="22" xfId="2" applyFont="1" applyFill="1" applyBorder="1" applyAlignment="1" applyProtection="1">
      <alignment vertical="top" wrapText="1"/>
      <protection locked="0"/>
    </xf>
    <xf numFmtId="0" fontId="0" fillId="0" borderId="24" xfId="0" applyBorder="1" applyAlignment="1" applyProtection="1">
      <alignment wrapText="1"/>
      <protection locked="0"/>
    </xf>
    <xf numFmtId="0" fontId="0" fillId="0" borderId="25" xfId="0" applyBorder="1" applyAlignment="1" applyProtection="1">
      <alignment wrapText="1"/>
      <protection locked="0"/>
    </xf>
    <xf numFmtId="0" fontId="0" fillId="0" borderId="54" xfId="0" applyBorder="1" applyAlignment="1" applyProtection="1">
      <alignment wrapText="1"/>
      <protection locked="0"/>
    </xf>
    <xf numFmtId="0" fontId="0" fillId="0" borderId="0" xfId="0" applyAlignment="1" applyProtection="1">
      <alignment wrapText="1"/>
      <protection locked="0"/>
    </xf>
    <xf numFmtId="0" fontId="0" fillId="0" borderId="46" xfId="0" applyBorder="1" applyAlignment="1" applyProtection="1">
      <alignment wrapText="1"/>
      <protection locked="0"/>
    </xf>
    <xf numFmtId="0" fontId="0" fillId="0" borderId="48" xfId="0" applyBorder="1" applyAlignment="1" applyProtection="1">
      <alignment wrapText="1"/>
      <protection locked="0"/>
    </xf>
    <xf numFmtId="0" fontId="0" fillId="0" borderId="49" xfId="0" applyBorder="1" applyAlignment="1" applyProtection="1">
      <alignment wrapText="1"/>
      <protection locked="0"/>
    </xf>
    <xf numFmtId="0" fontId="84" fillId="0" borderId="22" xfId="0" applyFont="1" applyBorder="1" applyAlignment="1">
      <alignment horizontal="center" vertical="center" shrinkToFit="1"/>
    </xf>
    <xf numFmtId="0" fontId="122" fillId="0" borderId="23" xfId="0" applyFont="1" applyBorder="1" applyAlignment="1">
      <alignment horizontal="center" vertical="center"/>
    </xf>
    <xf numFmtId="0" fontId="122" fillId="0" borderId="24" xfId="0" applyFont="1" applyBorder="1" applyAlignment="1">
      <alignment horizontal="center" vertical="center"/>
    </xf>
    <xf numFmtId="0" fontId="122" fillId="0" borderId="54" xfId="0" applyFont="1" applyBorder="1" applyAlignment="1">
      <alignment horizontal="center" vertical="center"/>
    </xf>
    <xf numFmtId="0" fontId="122" fillId="0" borderId="0" xfId="0" applyFont="1" applyAlignment="1">
      <alignment horizontal="center" vertical="center"/>
    </xf>
    <xf numFmtId="0" fontId="122" fillId="0" borderId="25" xfId="0" applyFont="1" applyBorder="1" applyAlignment="1">
      <alignment horizontal="center" vertical="center"/>
    </xf>
    <xf numFmtId="0" fontId="110" fillId="0" borderId="54" xfId="2" applyFont="1" applyBorder="1" applyAlignment="1">
      <alignment horizontal="justify" vertical="center" wrapText="1"/>
    </xf>
    <xf numFmtId="0" fontId="83" fillId="2" borderId="17" xfId="0" applyFont="1" applyFill="1" applyBorder="1"/>
    <xf numFmtId="0" fontId="0" fillId="0" borderId="18" xfId="0" applyBorder="1"/>
    <xf numFmtId="0" fontId="50" fillId="2" borderId="17" xfId="2" applyFont="1" applyFill="1" applyBorder="1" applyAlignment="1">
      <alignment horizontal="right" textRotation="90"/>
    </xf>
    <xf numFmtId="0" fontId="43" fillId="0" borderId="35" xfId="0" applyFont="1" applyBorder="1" applyAlignment="1">
      <alignment horizontal="right" textRotation="90"/>
    </xf>
    <xf numFmtId="0" fontId="43" fillId="0" borderId="99" xfId="0" applyFont="1" applyBorder="1" applyAlignment="1">
      <alignment horizontal="right" textRotation="90"/>
    </xf>
    <xf numFmtId="0" fontId="64" fillId="0" borderId="13" xfId="0" applyFont="1" applyBorder="1" applyAlignment="1">
      <alignment horizontal="center" vertical="center" wrapText="1"/>
    </xf>
    <xf numFmtId="0" fontId="64" fillId="0" borderId="6" xfId="0" applyFont="1" applyBorder="1" applyAlignment="1">
      <alignment horizontal="center" vertical="center" wrapText="1"/>
    </xf>
    <xf numFmtId="0" fontId="108" fillId="0" borderId="56" xfId="0" applyFont="1" applyBorder="1" applyAlignment="1">
      <alignment horizontal="justify"/>
    </xf>
    <xf numFmtId="0" fontId="22" fillId="0" borderId="26" xfId="0" applyFont="1" applyBorder="1" applyAlignment="1">
      <alignment horizontal="center" vertical="center" wrapText="1"/>
    </xf>
    <xf numFmtId="0" fontId="22" fillId="0" borderId="27" xfId="0" applyFont="1" applyBorder="1" applyAlignment="1">
      <alignment horizontal="center" vertical="center" wrapText="1"/>
    </xf>
    <xf numFmtId="0" fontId="22" fillId="0" borderId="30" xfId="0" applyFont="1" applyBorder="1" applyAlignment="1">
      <alignment horizontal="center" vertical="center" wrapText="1"/>
    </xf>
    <xf numFmtId="49" fontId="110" fillId="0" borderId="26" xfId="0" applyNumberFormat="1" applyFont="1" applyBorder="1" applyAlignment="1">
      <alignment horizontal="center" vertical="center" wrapText="1"/>
    </xf>
    <xf numFmtId="49" fontId="138" fillId="0" borderId="27" xfId="0" applyNumberFormat="1" applyFont="1" applyBorder="1" applyAlignment="1">
      <alignment horizontal="center" vertical="center" wrapText="1"/>
    </xf>
    <xf numFmtId="49" fontId="138" fillId="0" borderId="30" xfId="0" applyNumberFormat="1" applyFont="1" applyBorder="1" applyAlignment="1">
      <alignment horizontal="center" vertical="center" wrapText="1"/>
    </xf>
    <xf numFmtId="0" fontId="162" fillId="0" borderId="0" xfId="2" applyFont="1" applyAlignment="1">
      <alignment horizontal="justify" vertical="center" wrapText="1"/>
    </xf>
    <xf numFmtId="0" fontId="163" fillId="0" borderId="0" xfId="0" applyFont="1" applyAlignment="1">
      <alignment horizontal="justify" wrapText="1"/>
    </xf>
    <xf numFmtId="0" fontId="5" fillId="2" borderId="5" xfId="2" applyFont="1" applyFill="1" applyBorder="1" applyAlignment="1" applyProtection="1">
      <alignment horizontal="center"/>
      <protection locked="0"/>
    </xf>
    <xf numFmtId="0" fontId="0" fillId="2" borderId="5" xfId="0" applyFill="1" applyBorder="1" applyProtection="1">
      <protection locked="0"/>
    </xf>
    <xf numFmtId="0" fontId="64" fillId="0" borderId="14" xfId="2" applyFont="1" applyBorder="1" applyAlignment="1">
      <alignment horizontal="center" wrapText="1"/>
    </xf>
    <xf numFmtId="0" fontId="64" fillId="0" borderId="15" xfId="2" applyFont="1" applyBorder="1" applyAlignment="1">
      <alignment horizontal="center" wrapText="1"/>
    </xf>
    <xf numFmtId="0" fontId="107" fillId="0" borderId="15" xfId="0" applyFont="1" applyBorder="1" applyAlignment="1">
      <alignment horizontal="center" wrapText="1"/>
    </xf>
    <xf numFmtId="0" fontId="107" fillId="0" borderId="16" xfId="0" applyFont="1" applyBorder="1" applyAlignment="1">
      <alignment horizontal="center" wrapText="1"/>
    </xf>
    <xf numFmtId="0" fontId="64" fillId="2" borderId="11" xfId="2" applyFont="1" applyFill="1" applyBorder="1" applyAlignment="1" applyProtection="1">
      <alignment horizontal="center"/>
      <protection locked="0"/>
    </xf>
    <xf numFmtId="0" fontId="108" fillId="2" borderId="1" xfId="0" applyFont="1" applyFill="1" applyBorder="1" applyAlignment="1" applyProtection="1">
      <alignment horizontal="center"/>
      <protection locked="0"/>
    </xf>
    <xf numFmtId="0" fontId="108" fillId="2" borderId="12" xfId="0" applyFont="1" applyFill="1" applyBorder="1" applyAlignment="1" applyProtection="1">
      <alignment horizontal="center"/>
      <protection locked="0"/>
    </xf>
    <xf numFmtId="0" fontId="107" fillId="2" borderId="5" xfId="0" applyFont="1" applyFill="1" applyBorder="1" applyAlignment="1">
      <alignment horizontal="center" textRotation="88" shrinkToFit="1"/>
    </xf>
    <xf numFmtId="0" fontId="179" fillId="0" borderId="131" xfId="2" applyFont="1" applyBorder="1" applyAlignment="1">
      <alignment horizontal="center" wrapText="1"/>
    </xf>
    <xf numFmtId="0" fontId="179" fillId="0" borderId="132" xfId="2" applyFont="1" applyBorder="1" applyAlignment="1">
      <alignment horizontal="center" wrapText="1"/>
    </xf>
    <xf numFmtId="0" fontId="179" fillId="0" borderId="133" xfId="2" applyFont="1" applyBorder="1" applyAlignment="1">
      <alignment horizontal="center" wrapText="1"/>
    </xf>
    <xf numFmtId="0" fontId="89" fillId="0" borderId="7" xfId="0" applyFont="1" applyBorder="1" applyAlignment="1">
      <alignment horizontal="center" vertical="top" wrapText="1"/>
    </xf>
    <xf numFmtId="0" fontId="89" fillId="0" borderId="0" xfId="0" applyFont="1" applyAlignment="1">
      <alignment horizontal="center" vertical="top" wrapText="1"/>
    </xf>
    <xf numFmtId="0" fontId="120" fillId="0" borderId="54" xfId="0" applyFont="1" applyBorder="1" applyAlignment="1">
      <alignment horizontal="center" vertical="top" wrapText="1"/>
    </xf>
    <xf numFmtId="0" fontId="120" fillId="0" borderId="0" xfId="0" applyFont="1" applyAlignment="1">
      <alignment horizontal="center" vertical="top" wrapText="1"/>
    </xf>
    <xf numFmtId="0" fontId="179" fillId="0" borderId="0" xfId="2" applyFont="1" applyAlignment="1">
      <alignment horizontal="center"/>
    </xf>
    <xf numFmtId="0" fontId="185" fillId="0" borderId="5" xfId="2" applyFont="1" applyBorder="1" applyAlignment="1">
      <alignment horizontal="center"/>
    </xf>
    <xf numFmtId="0" fontId="186" fillId="0" borderId="5" xfId="0" applyFont="1" applyBorder="1" applyAlignment="1">
      <alignment horizontal="center" wrapText="1"/>
    </xf>
    <xf numFmtId="0" fontId="72" fillId="2" borderId="14" xfId="2" applyFont="1" applyFill="1" applyBorder="1" applyAlignment="1">
      <alignment horizontal="center" vertical="center" shrinkToFit="1"/>
    </xf>
    <xf numFmtId="0" fontId="82" fillId="2" borderId="15" xfId="0" applyFont="1" applyFill="1" applyBorder="1" applyAlignment="1">
      <alignment horizontal="center" vertical="center" shrinkToFit="1"/>
    </xf>
    <xf numFmtId="0" fontId="82" fillId="2" borderId="16" xfId="0" applyFont="1" applyFill="1" applyBorder="1" applyAlignment="1">
      <alignment horizontal="center" vertical="center" shrinkToFit="1"/>
    </xf>
    <xf numFmtId="0" fontId="29" fillId="2" borderId="6" xfId="0" applyFont="1" applyFill="1" applyBorder="1" applyAlignment="1">
      <alignment horizontal="center" vertical="center" wrapText="1"/>
    </xf>
    <xf numFmtId="0" fontId="109" fillId="0" borderId="8" xfId="0" applyFont="1" applyBorder="1" applyAlignment="1">
      <alignment horizontal="center" vertical="center" wrapText="1"/>
    </xf>
    <xf numFmtId="0" fontId="109" fillId="0" borderId="12" xfId="0" applyFont="1" applyBorder="1" applyAlignment="1">
      <alignment horizontal="center" vertical="center" wrapText="1"/>
    </xf>
    <xf numFmtId="0" fontId="50" fillId="2" borderId="5" xfId="2" applyFont="1" applyFill="1" applyBorder="1"/>
    <xf numFmtId="2" fontId="72" fillId="2" borderId="5" xfId="2" applyNumberFormat="1" applyFont="1" applyFill="1" applyBorder="1" applyAlignment="1">
      <alignment horizontal="center" vertical="center"/>
    </xf>
    <xf numFmtId="2" fontId="124" fillId="2" borderId="5" xfId="0" applyNumberFormat="1" applyFont="1" applyFill="1" applyBorder="1" applyAlignment="1">
      <alignment horizontal="center" vertical="center"/>
    </xf>
    <xf numFmtId="2" fontId="72" fillId="2" borderId="5" xfId="0" applyNumberFormat="1" applyFont="1" applyFill="1" applyBorder="1" applyAlignment="1">
      <alignment horizontal="center" vertical="center"/>
    </xf>
    <xf numFmtId="0" fontId="89" fillId="2" borderId="5" xfId="0" applyFont="1" applyFill="1" applyBorder="1" applyAlignment="1">
      <alignment horizontal="center" vertical="center"/>
    </xf>
    <xf numFmtId="0" fontId="106" fillId="0" borderId="14" xfId="0" applyFont="1" applyBorder="1" applyAlignment="1">
      <alignment horizontal="center"/>
    </xf>
    <xf numFmtId="0" fontId="106" fillId="0" borderId="15" xfId="0" applyFont="1" applyBorder="1" applyAlignment="1">
      <alignment horizontal="center"/>
    </xf>
    <xf numFmtId="0" fontId="106" fillId="0" borderId="16" xfId="0" applyFont="1" applyBorder="1" applyAlignment="1">
      <alignment horizontal="center"/>
    </xf>
    <xf numFmtId="0" fontId="106" fillId="2" borderId="25" xfId="0" applyFont="1" applyFill="1" applyBorder="1" applyAlignment="1">
      <alignment horizontal="center" vertical="center" textRotation="90"/>
    </xf>
    <xf numFmtId="0" fontId="0" fillId="0" borderId="25" xfId="0" applyBorder="1" applyAlignment="1">
      <alignment vertical="center"/>
    </xf>
    <xf numFmtId="0" fontId="117" fillId="2" borderId="7" xfId="2" applyFont="1" applyFill="1" applyBorder="1" applyAlignment="1">
      <alignment horizontal="center"/>
    </xf>
    <xf numFmtId="0" fontId="98" fillId="0" borderId="27" xfId="2" applyFont="1" applyBorder="1" applyAlignment="1">
      <alignment horizontal="center" vertical="center"/>
    </xf>
    <xf numFmtId="3" fontId="98" fillId="0" borderId="27" xfId="2" applyNumberFormat="1" applyFont="1" applyBorder="1" applyAlignment="1">
      <alignment horizontal="center" vertical="center"/>
    </xf>
    <xf numFmtId="0" fontId="99" fillId="0" borderId="27" xfId="0" applyFont="1" applyBorder="1" applyAlignment="1">
      <alignment horizontal="center" vertical="center"/>
    </xf>
    <xf numFmtId="0" fontId="99" fillId="0" borderId="30" xfId="0" applyFont="1" applyBorder="1" applyAlignment="1">
      <alignment horizontal="center" vertical="center"/>
    </xf>
    <xf numFmtId="0" fontId="76" fillId="0" borderId="0" xfId="0" applyFont="1" applyAlignment="1">
      <alignment horizontal="left" vertical="center" wrapText="1"/>
    </xf>
    <xf numFmtId="0" fontId="76" fillId="0" borderId="0" xfId="0" applyFont="1" applyAlignment="1">
      <alignment horizontal="left" vertical="top" wrapText="1"/>
    </xf>
    <xf numFmtId="0" fontId="76" fillId="0" borderId="11" xfId="0" applyFont="1" applyBorder="1" applyAlignment="1">
      <alignment horizontal="right" vertical="center"/>
    </xf>
    <xf numFmtId="0" fontId="76" fillId="0" borderId="1" xfId="0" applyFont="1" applyBorder="1" applyAlignment="1">
      <alignment horizontal="right" vertical="center"/>
    </xf>
    <xf numFmtId="0" fontId="76" fillId="0" borderId="12" xfId="0" applyFont="1" applyBorder="1" applyAlignment="1">
      <alignment horizontal="right" vertical="center"/>
    </xf>
    <xf numFmtId="0" fontId="50" fillId="6" borderId="13" xfId="0" applyFont="1" applyFill="1" applyBorder="1" applyAlignment="1" applyProtection="1">
      <alignment horizontal="center" vertical="center" shrinkToFit="1"/>
      <protection locked="0"/>
    </xf>
    <xf numFmtId="0" fontId="86" fillId="0" borderId="0" xfId="0" applyFont="1" applyAlignment="1">
      <alignment horizontal="center" vertical="center"/>
    </xf>
    <xf numFmtId="0" fontId="107" fillId="0" borderId="0" xfId="0" applyFont="1" applyAlignment="1">
      <alignment vertical="center" wrapText="1"/>
    </xf>
    <xf numFmtId="0" fontId="0" fillId="0" borderId="1" xfId="0" applyBorder="1" applyAlignment="1">
      <alignment vertical="center" wrapText="1"/>
    </xf>
    <xf numFmtId="0" fontId="75" fillId="0" borderId="0" xfId="0" applyFont="1" applyAlignment="1">
      <alignment horizontal="center" vertical="top" wrapText="1"/>
    </xf>
    <xf numFmtId="0" fontId="97" fillId="0" borderId="0" xfId="0" applyFont="1" applyAlignment="1">
      <alignment horizontal="center" wrapText="1"/>
    </xf>
    <xf numFmtId="0" fontId="77" fillId="0" borderId="0" xfId="0" applyFont="1" applyAlignment="1">
      <alignment horizontal="center" vertical="center"/>
    </xf>
    <xf numFmtId="0" fontId="81" fillId="0" borderId="0" xfId="0" applyFont="1" applyAlignment="1">
      <alignment horizontal="center"/>
    </xf>
    <xf numFmtId="0" fontId="87" fillId="0" borderId="0" xfId="0" applyFont="1" applyAlignment="1">
      <alignment horizontal="center" vertical="center"/>
    </xf>
  </cellXfs>
  <cellStyles count="3">
    <cellStyle name="Moeda" xfId="1" builtinId="4"/>
    <cellStyle name="Normal" xfId="0" builtinId="0"/>
    <cellStyle name="Normal 2" xfId="2" xr:uid="{00000000-0005-0000-0000-000002000000}"/>
  </cellStyles>
  <dxfs count="15">
    <dxf>
      <font>
        <condense val="0"/>
        <extend val="0"/>
        <color indexed="10"/>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ndense val="0"/>
        <extend val="0"/>
        <color auto="1"/>
      </font>
    </dxf>
    <dxf>
      <font>
        <condense val="0"/>
        <extend val="0"/>
        <color auto="1"/>
      </font>
    </dxf>
    <dxf>
      <font>
        <condense val="0"/>
        <extend val="0"/>
        <color auto="1"/>
      </font>
    </dxf>
  </dxfs>
  <tableStyles count="0" defaultTableStyle="TableStyleMedium9" defaultPivotStyle="PivotStyleLight16"/>
  <colors>
    <mruColors>
      <color rgb="FFFFFF66"/>
      <color rgb="FFFFFF99"/>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emf"/></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w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wmf"/></Relationships>
</file>

<file path=xl/drawings/drawing1.xml><?xml version="1.0" encoding="utf-8"?>
<xdr:wsDr xmlns:xdr="http://schemas.openxmlformats.org/drawingml/2006/spreadsheetDrawing" xmlns:a="http://schemas.openxmlformats.org/drawingml/2006/main">
  <xdr:twoCellAnchor>
    <xdr:from>
      <xdr:col>0</xdr:col>
      <xdr:colOff>19050</xdr:colOff>
      <xdr:row>37</xdr:row>
      <xdr:rowOff>0</xdr:rowOff>
    </xdr:from>
    <xdr:to>
      <xdr:col>3</xdr:col>
      <xdr:colOff>95250</xdr:colOff>
      <xdr:row>37</xdr:row>
      <xdr:rowOff>0</xdr:rowOff>
    </xdr:to>
    <xdr:pic>
      <xdr:nvPicPr>
        <xdr:cNvPr id="2" name="Picture 2">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9050" y="14878050"/>
          <a:ext cx="1438275" cy="0"/>
        </a:xfrm>
        <a:prstGeom prst="rect">
          <a:avLst/>
        </a:prstGeom>
        <a:noFill/>
        <a:ln w="9525">
          <a:noFill/>
          <a:miter lim="800000"/>
          <a:headEnd/>
          <a:tailEnd/>
        </a:ln>
      </xdr:spPr>
    </xdr:pic>
    <xdr:clientData/>
  </xdr:twoCellAnchor>
  <xdr:twoCellAnchor>
    <xdr:from>
      <xdr:col>0</xdr:col>
      <xdr:colOff>38100</xdr:colOff>
      <xdr:row>37</xdr:row>
      <xdr:rowOff>0</xdr:rowOff>
    </xdr:from>
    <xdr:to>
      <xdr:col>3</xdr:col>
      <xdr:colOff>114300</xdr:colOff>
      <xdr:row>37</xdr:row>
      <xdr:rowOff>0</xdr:rowOff>
    </xdr:to>
    <xdr:pic>
      <xdr:nvPicPr>
        <xdr:cNvPr id="3" name="Picture 3">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8100" y="14878050"/>
          <a:ext cx="1438275" cy="0"/>
        </a:xfrm>
        <a:prstGeom prst="rect">
          <a:avLst/>
        </a:prstGeom>
        <a:noFill/>
        <a:ln w="9525">
          <a:noFill/>
          <a:miter lim="800000"/>
          <a:headEnd/>
          <a:tailEnd/>
        </a:ln>
      </xdr:spPr>
    </xdr:pic>
    <xdr:clientData/>
  </xdr:twoCellAnchor>
  <xdr:twoCellAnchor>
    <xdr:from>
      <xdr:col>0</xdr:col>
      <xdr:colOff>19050</xdr:colOff>
      <xdr:row>37</xdr:row>
      <xdr:rowOff>0</xdr:rowOff>
    </xdr:from>
    <xdr:to>
      <xdr:col>3</xdr:col>
      <xdr:colOff>95250</xdr:colOff>
      <xdr:row>37</xdr:row>
      <xdr:rowOff>0</xdr:rowOff>
    </xdr:to>
    <xdr:pic>
      <xdr:nvPicPr>
        <xdr:cNvPr id="4" name="Pictur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9050" y="14878050"/>
          <a:ext cx="1438275" cy="0"/>
        </a:xfrm>
        <a:prstGeom prst="rect">
          <a:avLst/>
        </a:prstGeom>
        <a:noFill/>
        <a:ln w="9525">
          <a:noFill/>
          <a:miter lim="800000"/>
          <a:headEnd/>
          <a:tailEnd/>
        </a:ln>
      </xdr:spPr>
    </xdr:pic>
    <xdr:clientData/>
  </xdr:twoCellAnchor>
  <xdr:twoCellAnchor>
    <xdr:from>
      <xdr:col>0</xdr:col>
      <xdr:colOff>0</xdr:colOff>
      <xdr:row>37</xdr:row>
      <xdr:rowOff>0</xdr:rowOff>
    </xdr:from>
    <xdr:to>
      <xdr:col>3</xdr:col>
      <xdr:colOff>76200</xdr:colOff>
      <xdr:row>37</xdr:row>
      <xdr:rowOff>0</xdr:rowOff>
    </xdr:to>
    <xdr:pic>
      <xdr:nvPicPr>
        <xdr:cNvPr id="5"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4878050"/>
          <a:ext cx="1438275" cy="0"/>
        </a:xfrm>
        <a:prstGeom prst="rect">
          <a:avLst/>
        </a:prstGeom>
        <a:noFill/>
        <a:ln w="9525">
          <a:noFill/>
          <a:miter lim="800000"/>
          <a:headEnd/>
          <a:tailEnd/>
        </a:ln>
      </xdr:spPr>
    </xdr:pic>
    <xdr:clientData/>
  </xdr:twoCellAnchor>
  <xdr:twoCellAnchor>
    <xdr:from>
      <xdr:col>0</xdr:col>
      <xdr:colOff>38100</xdr:colOff>
      <xdr:row>37</xdr:row>
      <xdr:rowOff>0</xdr:rowOff>
    </xdr:from>
    <xdr:to>
      <xdr:col>3</xdr:col>
      <xdr:colOff>114300</xdr:colOff>
      <xdr:row>37</xdr:row>
      <xdr:rowOff>0</xdr:rowOff>
    </xdr:to>
    <xdr:pic>
      <xdr:nvPicPr>
        <xdr:cNvPr id="6" name="Picture 6">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8100" y="14878050"/>
          <a:ext cx="1438275" cy="0"/>
        </a:xfrm>
        <a:prstGeom prst="rect">
          <a:avLst/>
        </a:prstGeom>
        <a:noFill/>
        <a:ln w="9525">
          <a:noFill/>
          <a:miter lim="800000"/>
          <a:headEnd/>
          <a:tailEnd/>
        </a:ln>
      </xdr:spPr>
    </xdr:pic>
    <xdr:clientData/>
  </xdr:twoCellAnchor>
  <xdr:twoCellAnchor>
    <xdr:from>
      <xdr:col>0</xdr:col>
      <xdr:colOff>114300</xdr:colOff>
      <xdr:row>37</xdr:row>
      <xdr:rowOff>0</xdr:rowOff>
    </xdr:from>
    <xdr:to>
      <xdr:col>4</xdr:col>
      <xdr:colOff>9525</xdr:colOff>
      <xdr:row>37</xdr:row>
      <xdr:rowOff>0</xdr:rowOff>
    </xdr:to>
    <xdr:pic>
      <xdr:nvPicPr>
        <xdr:cNvPr id="7" name="Picture 7">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14300" y="14878050"/>
          <a:ext cx="1485900" cy="0"/>
        </a:xfrm>
        <a:prstGeom prst="rect">
          <a:avLst/>
        </a:prstGeom>
        <a:noFill/>
        <a:ln w="9525">
          <a:noFill/>
          <a:miter lim="800000"/>
          <a:headEnd/>
          <a:tailEnd/>
        </a:ln>
      </xdr:spPr>
    </xdr:pic>
    <xdr:clientData/>
  </xdr:twoCellAnchor>
  <xdr:twoCellAnchor>
    <xdr:from>
      <xdr:col>0</xdr:col>
      <xdr:colOff>47625</xdr:colOff>
      <xdr:row>37</xdr:row>
      <xdr:rowOff>0</xdr:rowOff>
    </xdr:from>
    <xdr:to>
      <xdr:col>4</xdr:col>
      <xdr:colOff>38100</xdr:colOff>
      <xdr:row>37</xdr:row>
      <xdr:rowOff>0</xdr:rowOff>
    </xdr:to>
    <xdr:pic>
      <xdr:nvPicPr>
        <xdr:cNvPr id="8" name="Picture 8">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14878050"/>
          <a:ext cx="1581150" cy="0"/>
        </a:xfrm>
        <a:prstGeom prst="rect">
          <a:avLst/>
        </a:prstGeom>
        <a:noFill/>
        <a:ln w="9525">
          <a:noFill/>
          <a:miter lim="800000"/>
          <a:headEnd/>
          <a:tailEnd/>
        </a:ln>
      </xdr:spPr>
    </xdr:pic>
    <xdr:clientData/>
  </xdr:twoCellAnchor>
  <xdr:twoCellAnchor>
    <xdr:from>
      <xdr:col>0</xdr:col>
      <xdr:colOff>47625</xdr:colOff>
      <xdr:row>37</xdr:row>
      <xdr:rowOff>0</xdr:rowOff>
    </xdr:from>
    <xdr:to>
      <xdr:col>4</xdr:col>
      <xdr:colOff>38100</xdr:colOff>
      <xdr:row>37</xdr:row>
      <xdr:rowOff>0</xdr:rowOff>
    </xdr:to>
    <xdr:pic>
      <xdr:nvPicPr>
        <xdr:cNvPr id="9" name="Picture 9">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14878050"/>
          <a:ext cx="1581150" cy="0"/>
        </a:xfrm>
        <a:prstGeom prst="rect">
          <a:avLst/>
        </a:prstGeom>
        <a:noFill/>
        <a:ln w="9525">
          <a:noFill/>
          <a:miter lim="800000"/>
          <a:headEnd/>
          <a:tailEnd/>
        </a:ln>
      </xdr:spPr>
    </xdr:pic>
    <xdr:clientData/>
  </xdr:twoCellAnchor>
  <xdr:twoCellAnchor>
    <xdr:from>
      <xdr:col>0</xdr:col>
      <xdr:colOff>123825</xdr:colOff>
      <xdr:row>37</xdr:row>
      <xdr:rowOff>0</xdr:rowOff>
    </xdr:from>
    <xdr:to>
      <xdr:col>4</xdr:col>
      <xdr:colOff>19050</xdr:colOff>
      <xdr:row>37</xdr:row>
      <xdr:rowOff>0</xdr:rowOff>
    </xdr:to>
    <xdr:pic>
      <xdr:nvPicPr>
        <xdr:cNvPr id="10" name="Picture 10">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3825" y="14878050"/>
          <a:ext cx="1485900" cy="0"/>
        </a:xfrm>
        <a:prstGeom prst="rect">
          <a:avLst/>
        </a:prstGeom>
        <a:noFill/>
        <a:ln w="9525">
          <a:noFill/>
          <a:miter lim="800000"/>
          <a:headEnd/>
          <a:tailEnd/>
        </a:ln>
      </xdr:spPr>
    </xdr:pic>
    <xdr:clientData/>
  </xdr:twoCellAnchor>
  <xdr:twoCellAnchor>
    <xdr:from>
      <xdr:col>0</xdr:col>
      <xdr:colOff>66675</xdr:colOff>
      <xdr:row>37</xdr:row>
      <xdr:rowOff>0</xdr:rowOff>
    </xdr:from>
    <xdr:to>
      <xdr:col>3</xdr:col>
      <xdr:colOff>142875</xdr:colOff>
      <xdr:row>37</xdr:row>
      <xdr:rowOff>0</xdr:rowOff>
    </xdr:to>
    <xdr:pic>
      <xdr:nvPicPr>
        <xdr:cNvPr id="11" name="Picture 11">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4878050"/>
          <a:ext cx="1438275" cy="0"/>
        </a:xfrm>
        <a:prstGeom prst="rect">
          <a:avLst/>
        </a:prstGeom>
        <a:noFill/>
        <a:ln w="9525">
          <a:noFill/>
          <a:miter lim="800000"/>
          <a:headEnd/>
          <a:tailEnd/>
        </a:ln>
      </xdr:spPr>
    </xdr:pic>
    <xdr:clientData/>
  </xdr:twoCellAnchor>
  <xdr:twoCellAnchor>
    <xdr:from>
      <xdr:col>0</xdr:col>
      <xdr:colOff>123825</xdr:colOff>
      <xdr:row>37</xdr:row>
      <xdr:rowOff>0</xdr:rowOff>
    </xdr:from>
    <xdr:to>
      <xdr:col>4</xdr:col>
      <xdr:colOff>19050</xdr:colOff>
      <xdr:row>37</xdr:row>
      <xdr:rowOff>0</xdr:rowOff>
    </xdr:to>
    <xdr:pic>
      <xdr:nvPicPr>
        <xdr:cNvPr id="12" name="Picture 12">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3825" y="14878050"/>
          <a:ext cx="1485900" cy="0"/>
        </a:xfrm>
        <a:prstGeom prst="rect">
          <a:avLst/>
        </a:prstGeom>
        <a:noFill/>
        <a:ln w="9525">
          <a:noFill/>
          <a:miter lim="800000"/>
          <a:headEnd/>
          <a:tailEnd/>
        </a:ln>
      </xdr:spPr>
    </xdr:pic>
    <xdr:clientData/>
  </xdr:twoCellAnchor>
  <xdr:twoCellAnchor>
    <xdr:from>
      <xdr:col>0</xdr:col>
      <xdr:colOff>123825</xdr:colOff>
      <xdr:row>37</xdr:row>
      <xdr:rowOff>0</xdr:rowOff>
    </xdr:from>
    <xdr:to>
      <xdr:col>4</xdr:col>
      <xdr:colOff>19050</xdr:colOff>
      <xdr:row>37</xdr:row>
      <xdr:rowOff>0</xdr:rowOff>
    </xdr:to>
    <xdr:pic>
      <xdr:nvPicPr>
        <xdr:cNvPr id="13" name="Picture 13">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3825" y="14878050"/>
          <a:ext cx="1485900" cy="0"/>
        </a:xfrm>
        <a:prstGeom prst="rect">
          <a:avLst/>
        </a:prstGeom>
        <a:noFill/>
        <a:ln w="9525">
          <a:noFill/>
          <a:miter lim="800000"/>
          <a:headEnd/>
          <a:tailEnd/>
        </a:ln>
      </xdr:spPr>
    </xdr:pic>
    <xdr:clientData/>
  </xdr:twoCellAnchor>
  <xdr:twoCellAnchor>
    <xdr:from>
      <xdr:col>0</xdr:col>
      <xdr:colOff>19050</xdr:colOff>
      <xdr:row>37</xdr:row>
      <xdr:rowOff>0</xdr:rowOff>
    </xdr:from>
    <xdr:to>
      <xdr:col>3</xdr:col>
      <xdr:colOff>95250</xdr:colOff>
      <xdr:row>37</xdr:row>
      <xdr:rowOff>0</xdr:rowOff>
    </xdr:to>
    <xdr:pic>
      <xdr:nvPicPr>
        <xdr:cNvPr id="14" name="Picture 14">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9050" y="14878050"/>
          <a:ext cx="1438275" cy="0"/>
        </a:xfrm>
        <a:prstGeom prst="rect">
          <a:avLst/>
        </a:prstGeom>
        <a:noFill/>
        <a:ln w="9525">
          <a:noFill/>
          <a:miter lim="800000"/>
          <a:headEnd/>
          <a:tailEnd/>
        </a:ln>
      </xdr:spPr>
    </xdr:pic>
    <xdr:clientData/>
  </xdr:twoCellAnchor>
  <xdr:twoCellAnchor>
    <xdr:from>
      <xdr:col>0</xdr:col>
      <xdr:colOff>19050</xdr:colOff>
      <xdr:row>37</xdr:row>
      <xdr:rowOff>0</xdr:rowOff>
    </xdr:from>
    <xdr:to>
      <xdr:col>3</xdr:col>
      <xdr:colOff>95250</xdr:colOff>
      <xdr:row>37</xdr:row>
      <xdr:rowOff>0</xdr:rowOff>
    </xdr:to>
    <xdr:pic>
      <xdr:nvPicPr>
        <xdr:cNvPr id="15" name="Picture 15">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9050" y="14878050"/>
          <a:ext cx="1438275" cy="0"/>
        </a:xfrm>
        <a:prstGeom prst="rect">
          <a:avLst/>
        </a:prstGeom>
        <a:noFill/>
        <a:ln w="9525">
          <a:noFill/>
          <a:miter lim="800000"/>
          <a:headEnd/>
          <a:tailEnd/>
        </a:ln>
      </xdr:spPr>
    </xdr:pic>
    <xdr:clientData/>
  </xdr:twoCellAnchor>
  <xdr:twoCellAnchor>
    <xdr:from>
      <xdr:col>0</xdr:col>
      <xdr:colOff>38100</xdr:colOff>
      <xdr:row>37</xdr:row>
      <xdr:rowOff>0</xdr:rowOff>
    </xdr:from>
    <xdr:to>
      <xdr:col>3</xdr:col>
      <xdr:colOff>114300</xdr:colOff>
      <xdr:row>37</xdr:row>
      <xdr:rowOff>0</xdr:rowOff>
    </xdr:to>
    <xdr:pic>
      <xdr:nvPicPr>
        <xdr:cNvPr id="16" name="Picture 16">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8100" y="14878050"/>
          <a:ext cx="1438275" cy="0"/>
        </a:xfrm>
        <a:prstGeom prst="rect">
          <a:avLst/>
        </a:prstGeom>
        <a:noFill/>
        <a:ln w="9525">
          <a:noFill/>
          <a:miter lim="800000"/>
          <a:headEnd/>
          <a:tailEnd/>
        </a:ln>
      </xdr:spPr>
    </xdr:pic>
    <xdr:clientData/>
  </xdr:twoCellAnchor>
  <xdr:twoCellAnchor>
    <xdr:from>
      <xdr:col>0</xdr:col>
      <xdr:colOff>66675</xdr:colOff>
      <xdr:row>37</xdr:row>
      <xdr:rowOff>0</xdr:rowOff>
    </xdr:from>
    <xdr:to>
      <xdr:col>3</xdr:col>
      <xdr:colOff>142875</xdr:colOff>
      <xdr:row>37</xdr:row>
      <xdr:rowOff>0</xdr:rowOff>
    </xdr:to>
    <xdr:pic>
      <xdr:nvPicPr>
        <xdr:cNvPr id="17" name="Picture 17">
          <a:extLst>
            <a:ext uri="{FF2B5EF4-FFF2-40B4-BE49-F238E27FC236}">
              <a16:creationId xmlns:a16="http://schemas.microsoft.com/office/drawing/2014/main" id="{00000000-0008-0000-0000-000011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4878050"/>
          <a:ext cx="1438275" cy="0"/>
        </a:xfrm>
        <a:prstGeom prst="rect">
          <a:avLst/>
        </a:prstGeom>
        <a:noFill/>
        <a:ln w="9525">
          <a:noFill/>
          <a:miter lim="800000"/>
          <a:headEnd/>
          <a:tailEnd/>
        </a:ln>
      </xdr:spPr>
    </xdr:pic>
    <xdr:clientData/>
  </xdr:twoCellAnchor>
  <xdr:twoCellAnchor>
    <xdr:from>
      <xdr:col>0</xdr:col>
      <xdr:colOff>0</xdr:colOff>
      <xdr:row>37</xdr:row>
      <xdr:rowOff>0</xdr:rowOff>
    </xdr:from>
    <xdr:to>
      <xdr:col>3</xdr:col>
      <xdr:colOff>76200</xdr:colOff>
      <xdr:row>37</xdr:row>
      <xdr:rowOff>0</xdr:rowOff>
    </xdr:to>
    <xdr:pic>
      <xdr:nvPicPr>
        <xdr:cNvPr id="18" name="Picture 18">
          <a:extLst>
            <a:ext uri="{FF2B5EF4-FFF2-40B4-BE49-F238E27FC236}">
              <a16:creationId xmlns:a16="http://schemas.microsoft.com/office/drawing/2014/main" id="{00000000-0008-0000-0000-00001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4878050"/>
          <a:ext cx="1438275" cy="0"/>
        </a:xfrm>
        <a:prstGeom prst="rect">
          <a:avLst/>
        </a:prstGeom>
        <a:noFill/>
        <a:ln w="9525">
          <a:noFill/>
          <a:miter lim="800000"/>
          <a:headEnd/>
          <a:tailEnd/>
        </a:ln>
      </xdr:spPr>
    </xdr:pic>
    <xdr:clientData/>
  </xdr:twoCellAnchor>
  <xdr:twoCellAnchor editAs="oneCell">
    <xdr:from>
      <xdr:col>8</xdr:col>
      <xdr:colOff>38100</xdr:colOff>
      <xdr:row>0</xdr:row>
      <xdr:rowOff>57150</xdr:rowOff>
    </xdr:from>
    <xdr:to>
      <xdr:col>11</xdr:col>
      <xdr:colOff>38100</xdr:colOff>
      <xdr:row>1</xdr:row>
      <xdr:rowOff>292666</xdr:rowOff>
    </xdr:to>
    <xdr:pic>
      <xdr:nvPicPr>
        <xdr:cNvPr id="23" name="Imagem 22" descr="lopre.png">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 cstate="print"/>
        <a:stretch>
          <a:fillRect/>
        </a:stretch>
      </xdr:blipFill>
      <xdr:spPr>
        <a:xfrm>
          <a:off x="2686050" y="57150"/>
          <a:ext cx="914400" cy="787966"/>
        </a:xfrm>
        <a:prstGeom prst="rect">
          <a:avLst/>
        </a:prstGeom>
      </xdr:spPr>
    </xdr:pic>
    <xdr:clientData/>
  </xdr:twoCellAnchor>
  <xdr:twoCellAnchor>
    <xdr:from>
      <xdr:col>48</xdr:col>
      <xdr:colOff>380093</xdr:colOff>
      <xdr:row>11</xdr:row>
      <xdr:rowOff>201839</xdr:rowOff>
    </xdr:from>
    <xdr:to>
      <xdr:col>49</xdr:col>
      <xdr:colOff>1</xdr:colOff>
      <xdr:row>11</xdr:row>
      <xdr:rowOff>332467</xdr:rowOff>
    </xdr:to>
    <xdr:sp macro="" textlink="">
      <xdr:nvSpPr>
        <xdr:cNvPr id="22" name="Seta para a direita 21">
          <a:extLst>
            <a:ext uri="{FF2B5EF4-FFF2-40B4-BE49-F238E27FC236}">
              <a16:creationId xmlns:a16="http://schemas.microsoft.com/office/drawing/2014/main" id="{00000000-0008-0000-0000-000016000000}"/>
            </a:ext>
          </a:extLst>
        </xdr:cNvPr>
        <xdr:cNvSpPr/>
      </xdr:nvSpPr>
      <xdr:spPr>
        <a:xfrm>
          <a:off x="16747218" y="6901089"/>
          <a:ext cx="413658" cy="13062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pt-BR" sz="1100"/>
        </a:p>
      </xdr:txBody>
    </xdr:sp>
    <xdr:clientData/>
  </xdr:twoCellAnchor>
  <xdr:twoCellAnchor>
    <xdr:from>
      <xdr:col>48</xdr:col>
      <xdr:colOff>21772</xdr:colOff>
      <xdr:row>31</xdr:row>
      <xdr:rowOff>435429</xdr:rowOff>
    </xdr:from>
    <xdr:to>
      <xdr:col>48</xdr:col>
      <xdr:colOff>435430</xdr:colOff>
      <xdr:row>31</xdr:row>
      <xdr:rowOff>566057</xdr:rowOff>
    </xdr:to>
    <xdr:sp macro="" textlink="">
      <xdr:nvSpPr>
        <xdr:cNvPr id="24" name="Seta para a direita 23">
          <a:extLst>
            <a:ext uri="{FF2B5EF4-FFF2-40B4-BE49-F238E27FC236}">
              <a16:creationId xmlns:a16="http://schemas.microsoft.com/office/drawing/2014/main" id="{00000000-0008-0000-0000-000018000000}"/>
            </a:ext>
          </a:extLst>
        </xdr:cNvPr>
        <xdr:cNvSpPr/>
      </xdr:nvSpPr>
      <xdr:spPr>
        <a:xfrm>
          <a:off x="16698686" y="14782800"/>
          <a:ext cx="413658" cy="13062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pt-B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38100</xdr:colOff>
      <xdr:row>0</xdr:row>
      <xdr:rowOff>57150</xdr:rowOff>
    </xdr:from>
    <xdr:to>
      <xdr:col>11</xdr:col>
      <xdr:colOff>38100</xdr:colOff>
      <xdr:row>1</xdr:row>
      <xdr:rowOff>292666</xdr:rowOff>
    </xdr:to>
    <xdr:pic>
      <xdr:nvPicPr>
        <xdr:cNvPr id="3" name="Imagem 2" descr="lopre.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3000375" y="57150"/>
          <a:ext cx="914400" cy="7879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323850</xdr:colOff>
          <xdr:row>0</xdr:row>
          <xdr:rowOff>0</xdr:rowOff>
        </xdr:from>
        <xdr:to>
          <xdr:col>1</xdr:col>
          <xdr:colOff>857250</xdr:colOff>
          <xdr:row>0</xdr:row>
          <xdr:rowOff>514350</xdr:rowOff>
        </xdr:to>
        <xdr:sp macro="" textlink="">
          <xdr:nvSpPr>
            <xdr:cNvPr id="4097" name="Object 1" hidden="1">
              <a:extLst>
                <a:ext uri="{63B3BB69-23CF-44E3-9099-C40C66FF867C}">
                  <a14:compatExt spid="_x0000_s4097"/>
                </a:ext>
                <a:ext uri="{FF2B5EF4-FFF2-40B4-BE49-F238E27FC236}">
                  <a16:creationId xmlns:a16="http://schemas.microsoft.com/office/drawing/2014/main" id="{00000000-0008-0000-0200-000001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7</xdr:col>
      <xdr:colOff>41275</xdr:colOff>
      <xdr:row>1</xdr:row>
      <xdr:rowOff>12700</xdr:rowOff>
    </xdr:from>
    <xdr:to>
      <xdr:col>11</xdr:col>
      <xdr:colOff>63500</xdr:colOff>
      <xdr:row>1</xdr:row>
      <xdr:rowOff>529815</xdr:rowOff>
    </xdr:to>
    <xdr:pic>
      <xdr:nvPicPr>
        <xdr:cNvPr id="2" name="Imagem 7" descr="mongagua 2013.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rcRect/>
        <a:stretch>
          <a:fillRect/>
        </a:stretch>
      </xdr:blipFill>
      <xdr:spPr bwMode="auto">
        <a:xfrm>
          <a:off x="1501775" y="114300"/>
          <a:ext cx="593725" cy="51711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986519</xdr:colOff>
      <xdr:row>0</xdr:row>
      <xdr:rowOff>373744</xdr:rowOff>
    </xdr:from>
    <xdr:to>
      <xdr:col>11</xdr:col>
      <xdr:colOff>217715</xdr:colOff>
      <xdr:row>1</xdr:row>
      <xdr:rowOff>1190414</xdr:rowOff>
    </xdr:to>
    <xdr:pic>
      <xdr:nvPicPr>
        <xdr:cNvPr id="2" name="Imagem 7" descr="mongagua 2013.pn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525376" y="373744"/>
          <a:ext cx="1408339" cy="11976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259773</xdr:colOff>
      <xdr:row>0</xdr:row>
      <xdr:rowOff>81841</xdr:rowOff>
    </xdr:from>
    <xdr:to>
      <xdr:col>4</xdr:col>
      <xdr:colOff>144318</xdr:colOff>
      <xdr:row>2</xdr:row>
      <xdr:rowOff>0</xdr:rowOff>
    </xdr:to>
    <xdr:pic>
      <xdr:nvPicPr>
        <xdr:cNvPr id="8193" name="Picture 1">
          <a:extLst>
            <a:ext uri="{FF2B5EF4-FFF2-40B4-BE49-F238E27FC236}">
              <a16:creationId xmlns:a16="http://schemas.microsoft.com/office/drawing/2014/main" id="{00000000-0008-0000-0500-0000012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00" y="81841"/>
          <a:ext cx="1587500" cy="726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127000</xdr:colOff>
      <xdr:row>54</xdr:row>
      <xdr:rowOff>285750</xdr:rowOff>
    </xdr:from>
    <xdr:to>
      <xdr:col>25</xdr:col>
      <xdr:colOff>602577</xdr:colOff>
      <xdr:row>56</xdr:row>
      <xdr:rowOff>289378</xdr:rowOff>
    </xdr:to>
    <xdr:pic>
      <xdr:nvPicPr>
        <xdr:cNvPr id="3" name="Imagem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19145250" y="31718250"/>
          <a:ext cx="6889077" cy="82912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485775</xdr:colOff>
          <xdr:row>0</xdr:row>
          <xdr:rowOff>257175</xdr:rowOff>
        </xdr:from>
        <xdr:to>
          <xdr:col>3</xdr:col>
          <xdr:colOff>571500</xdr:colOff>
          <xdr:row>1</xdr:row>
          <xdr:rowOff>390525</xdr:rowOff>
        </xdr:to>
        <xdr:sp macro="" textlink="">
          <xdr:nvSpPr>
            <xdr:cNvPr id="9217" name="Object 1" hidden="1">
              <a:extLst>
                <a:ext uri="{63B3BB69-23CF-44E3-9099-C40C66FF867C}">
                  <a14:compatExt spid="_x0000_s9217"/>
                </a:ext>
                <a:ext uri="{FF2B5EF4-FFF2-40B4-BE49-F238E27FC236}">
                  <a16:creationId xmlns:a16="http://schemas.microsoft.com/office/drawing/2014/main" id="{00000000-0008-0000-0600-0000012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1</xdr:col>
      <xdr:colOff>1619250</xdr:colOff>
      <xdr:row>0</xdr:row>
      <xdr:rowOff>82550</xdr:rowOff>
    </xdr:from>
    <xdr:to>
      <xdr:col>1</xdr:col>
      <xdr:colOff>2105025</xdr:colOff>
      <xdr:row>1</xdr:row>
      <xdr:rowOff>225425</xdr:rowOff>
    </xdr:to>
    <xdr:pic>
      <xdr:nvPicPr>
        <xdr:cNvPr id="2" name="Imagem 7" descr="mongagua 2013.pn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36875" y="82550"/>
          <a:ext cx="485775"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3.w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openxmlformats.org/officeDocument/2006/relationships/image" Target="../media/image3.wmf"/><Relationship Id="rId4" Type="http://schemas.openxmlformats.org/officeDocument/2006/relationships/oleObject" Target="../embeddings/oleObject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H40"/>
  <sheetViews>
    <sheetView tabSelected="1" view="pageBreakPreview" topLeftCell="A14" zoomScale="50" zoomScaleSheetLayoutView="50" zoomScalePageLayoutView="50" workbookViewId="0">
      <selection activeCell="AH29" sqref="AH29:AI29"/>
    </sheetView>
  </sheetViews>
  <sheetFormatPr defaultColWidth="9.140625" defaultRowHeight="14.25" x14ac:dyDescent="0.25"/>
  <cols>
    <col min="1" max="1" width="6.85546875" style="166" customWidth="1"/>
    <col min="2" max="2" width="10.140625" style="166" customWidth="1"/>
    <col min="3" max="33" width="4.5703125" style="166" customWidth="1"/>
    <col min="34" max="35" width="3.7109375" style="166" customWidth="1"/>
    <col min="36" max="36" width="0.140625" style="166" customWidth="1"/>
    <col min="37" max="37" width="2.7109375" style="166" hidden="1" customWidth="1"/>
    <col min="38" max="38" width="7.140625" style="166" customWidth="1"/>
    <col min="39" max="39" width="7.85546875" style="166" customWidth="1"/>
    <col min="40" max="40" width="6.7109375" style="166" customWidth="1"/>
    <col min="41" max="41" width="8.28515625" style="166" customWidth="1"/>
    <col min="42" max="42" width="6.7109375" style="166" customWidth="1"/>
    <col min="43" max="43" width="7.42578125" style="166" customWidth="1"/>
    <col min="44" max="44" width="8.28515625" style="166" customWidth="1"/>
    <col min="45" max="45" width="6.7109375" style="166" customWidth="1"/>
    <col min="46" max="46" width="7.85546875" style="166" customWidth="1"/>
    <col min="47" max="48" width="6.7109375" style="166" customWidth="1"/>
    <col min="49" max="49" width="11.85546875" style="166" customWidth="1"/>
    <col min="50" max="50" width="12" style="166" customWidth="1"/>
    <col min="51" max="51" width="9.5703125" style="166" customWidth="1"/>
    <col min="52" max="52" width="9.7109375" style="166" customWidth="1"/>
    <col min="53" max="53" width="7.85546875" style="166" customWidth="1"/>
    <col min="54" max="54" width="8.140625" style="166" customWidth="1"/>
    <col min="55" max="55" width="7.85546875" style="166" customWidth="1"/>
    <col min="56" max="56" width="11.7109375" style="166" customWidth="1"/>
    <col min="57" max="58" width="3" style="166" customWidth="1"/>
    <col min="59" max="59" width="5.85546875" style="166" customWidth="1"/>
    <col min="60" max="60" width="3" style="166" customWidth="1"/>
    <col min="61" max="61" width="4" style="166" customWidth="1"/>
    <col min="62" max="62" width="6.28515625" style="166" customWidth="1"/>
    <col min="63" max="63" width="3" style="166" customWidth="1"/>
    <col min="64" max="64" width="4.140625" style="166" customWidth="1"/>
    <col min="65" max="65" width="6" style="166" customWidth="1"/>
    <col min="66" max="66" width="4" style="166" customWidth="1"/>
    <col min="67" max="67" width="7.7109375" style="166" customWidth="1"/>
    <col min="68" max="68" width="21" style="166" customWidth="1"/>
    <col min="69" max="69" width="9.140625" style="166" hidden="1" customWidth="1"/>
    <col min="70" max="70" width="0.140625" style="166" hidden="1" customWidth="1"/>
    <col min="71" max="71" width="19.28515625" style="166" customWidth="1"/>
    <col min="72" max="72" width="16.85546875" style="166" customWidth="1"/>
    <col min="73" max="73" width="16.5703125" style="166" customWidth="1"/>
    <col min="74" max="74" width="17" style="166" customWidth="1"/>
    <col min="75" max="80" width="9.140625" style="166"/>
    <col min="81" max="81" width="17.7109375" style="166" customWidth="1"/>
    <col min="82" max="16384" width="9.140625" style="166"/>
  </cols>
  <sheetData>
    <row r="1" spans="1:82" ht="43.5" customHeight="1" x14ac:dyDescent="0.25">
      <c r="A1" s="1002" t="s">
        <v>417</v>
      </c>
      <c r="B1" s="1003"/>
      <c r="C1" s="1004"/>
      <c r="D1" s="1004"/>
      <c r="E1" s="1004"/>
      <c r="F1" s="966" t="s">
        <v>0</v>
      </c>
      <c r="G1" s="966"/>
      <c r="H1" s="966"/>
      <c r="I1" s="966"/>
      <c r="J1" s="966"/>
      <c r="K1" s="966"/>
      <c r="L1" s="966"/>
      <c r="M1" s="966"/>
      <c r="N1" s="966"/>
      <c r="O1" s="966"/>
      <c r="P1" s="966"/>
      <c r="Q1" s="966"/>
      <c r="R1" s="966"/>
      <c r="S1" s="966"/>
      <c r="T1" s="966"/>
      <c r="U1" s="966"/>
      <c r="V1" s="966"/>
      <c r="W1" s="966"/>
      <c r="X1" s="966"/>
      <c r="Y1" s="966"/>
      <c r="Z1" s="966"/>
      <c r="AA1" s="966"/>
      <c r="AB1" s="966"/>
      <c r="AC1" s="966"/>
      <c r="AD1" s="966"/>
      <c r="AE1" s="966"/>
      <c r="AF1" s="966"/>
      <c r="AG1" s="966"/>
      <c r="AH1" s="966"/>
      <c r="AI1" s="966"/>
      <c r="AJ1" s="966"/>
      <c r="AK1" s="966"/>
      <c r="AL1" s="966"/>
      <c r="AM1" s="966"/>
      <c r="AN1" s="966"/>
      <c r="AO1" s="966"/>
      <c r="AP1" s="966"/>
      <c r="AQ1" s="966"/>
      <c r="AR1" s="966"/>
      <c r="AS1" s="966"/>
      <c r="AT1" s="966"/>
      <c r="AU1" s="966"/>
      <c r="AV1" s="1067"/>
      <c r="AW1" s="1067"/>
      <c r="AX1" s="1067"/>
      <c r="AY1" s="1067"/>
      <c r="AZ1" s="1067"/>
      <c r="BA1" s="1067"/>
      <c r="BB1" s="1067"/>
      <c r="BC1" s="1067"/>
      <c r="BD1" s="1067"/>
      <c r="BE1" s="1067"/>
      <c r="BF1" s="1067"/>
      <c r="BG1" s="1067"/>
      <c r="BH1" s="1067"/>
      <c r="BI1" s="1067"/>
      <c r="BJ1" s="1067"/>
      <c r="BK1" s="1067"/>
      <c r="BL1" s="1067"/>
      <c r="BM1" s="1067"/>
      <c r="BN1" s="1067"/>
      <c r="BO1" s="1067"/>
      <c r="BP1" s="1067"/>
      <c r="BQ1" s="1067"/>
      <c r="BR1" s="1067"/>
      <c r="BS1" s="1067"/>
      <c r="BT1" s="768"/>
      <c r="BU1" s="768"/>
      <c r="BV1" s="770"/>
    </row>
    <row r="2" spans="1:82" ht="27.75" customHeight="1" thickBot="1" x14ac:dyDescent="0.3">
      <c r="A2" s="1005"/>
      <c r="B2" s="1006"/>
      <c r="C2" s="1007"/>
      <c r="D2" s="1007"/>
      <c r="E2" s="1007"/>
      <c r="F2" s="967" t="s">
        <v>1</v>
      </c>
      <c r="G2" s="967"/>
      <c r="H2" s="967"/>
      <c r="I2" s="967"/>
      <c r="J2" s="967"/>
      <c r="K2" s="967"/>
      <c r="L2" s="967"/>
      <c r="M2" s="967"/>
      <c r="N2" s="967"/>
      <c r="O2" s="967"/>
      <c r="P2" s="967"/>
      <c r="Q2" s="967"/>
      <c r="R2" s="967"/>
      <c r="S2" s="967"/>
      <c r="T2" s="967"/>
      <c r="U2" s="967"/>
      <c r="V2" s="967"/>
      <c r="W2" s="967"/>
      <c r="X2" s="967"/>
      <c r="Y2" s="967"/>
      <c r="Z2" s="967"/>
      <c r="AA2" s="967"/>
      <c r="AB2" s="967"/>
      <c r="AC2" s="967"/>
      <c r="AD2" s="967"/>
      <c r="AE2" s="967"/>
      <c r="AF2" s="967"/>
      <c r="AG2" s="967"/>
      <c r="AH2" s="967"/>
      <c r="AI2" s="967"/>
      <c r="AJ2" s="967"/>
      <c r="AK2" s="967"/>
      <c r="AL2" s="967"/>
      <c r="AM2" s="967"/>
      <c r="AN2" s="967"/>
      <c r="AO2" s="967"/>
      <c r="AP2" s="967"/>
      <c r="AQ2" s="967"/>
      <c r="AR2" s="967"/>
      <c r="AS2" s="967"/>
      <c r="AT2" s="967"/>
      <c r="AU2" s="967"/>
      <c r="AV2" s="1068"/>
      <c r="AW2" s="1068"/>
      <c r="AX2" s="1068"/>
      <c r="AY2" s="1068"/>
      <c r="AZ2" s="1068"/>
      <c r="BA2" s="1068"/>
      <c r="BB2" s="1068"/>
      <c r="BC2" s="1068"/>
      <c r="BD2" s="1068"/>
      <c r="BE2" s="1068"/>
      <c r="BF2" s="1068"/>
      <c r="BG2" s="1068"/>
      <c r="BH2" s="1068"/>
      <c r="BI2" s="1068"/>
      <c r="BJ2" s="1068"/>
      <c r="BK2" s="1068"/>
      <c r="BL2" s="1068"/>
      <c r="BM2" s="1068"/>
      <c r="BN2" s="1068"/>
      <c r="BO2" s="1068"/>
      <c r="BP2" s="1068"/>
      <c r="BQ2" s="1068"/>
      <c r="BR2" s="1068"/>
      <c r="BS2" s="1068"/>
      <c r="BV2" s="524"/>
    </row>
    <row r="3" spans="1:82" ht="39.75" customHeight="1" thickBot="1" x14ac:dyDescent="0.3">
      <c r="A3" s="1021" t="s">
        <v>565</v>
      </c>
      <c r="B3" s="1022"/>
      <c r="C3" s="1022"/>
      <c r="D3" s="1022"/>
      <c r="E3" s="1022"/>
      <c r="F3" s="1022"/>
      <c r="G3" s="1022"/>
      <c r="H3" s="1022"/>
      <c r="I3" s="1022"/>
      <c r="J3" s="1022"/>
      <c r="K3" s="1022"/>
      <c r="L3" s="1022"/>
      <c r="M3" s="1022"/>
      <c r="N3" s="1022"/>
      <c r="O3" s="1022"/>
      <c r="P3" s="1023"/>
      <c r="Q3" s="346"/>
      <c r="R3" s="982" t="s">
        <v>533</v>
      </c>
      <c r="S3" s="982"/>
      <c r="T3" s="982"/>
      <c r="U3" s="982"/>
      <c r="V3" s="982"/>
      <c r="W3" s="982"/>
      <c r="X3" s="982"/>
      <c r="Y3" s="982"/>
      <c r="Z3" s="982"/>
      <c r="AA3" s="982"/>
      <c r="AB3" s="982"/>
      <c r="AC3" s="982"/>
      <c r="AD3" s="982"/>
      <c r="AE3" s="982"/>
      <c r="AF3" s="982"/>
      <c r="AG3" s="982"/>
      <c r="AH3" s="982"/>
      <c r="AI3" s="982"/>
      <c r="AJ3" s="982"/>
      <c r="AK3" s="982"/>
      <c r="AL3" s="982"/>
      <c r="AM3" s="982"/>
      <c r="AN3" s="982"/>
      <c r="AO3" s="982"/>
      <c r="AP3" s="982"/>
      <c r="AQ3" s="982"/>
      <c r="AR3" s="982"/>
      <c r="AS3" s="982"/>
      <c r="AT3" s="982"/>
      <c r="AU3" s="982"/>
      <c r="AV3" s="982"/>
      <c r="AW3" s="982"/>
      <c r="AX3" s="982"/>
      <c r="AY3" s="982"/>
      <c r="AZ3" s="982"/>
      <c r="BA3" s="982"/>
      <c r="BB3" s="982"/>
      <c r="BC3" s="982"/>
      <c r="BD3" s="983"/>
      <c r="BE3" s="887" t="s">
        <v>5</v>
      </c>
      <c r="BF3" s="888"/>
      <c r="BG3" s="888"/>
      <c r="BH3" s="888"/>
      <c r="BI3" s="888"/>
      <c r="BJ3" s="888"/>
      <c r="BK3" s="888"/>
      <c r="BL3" s="888"/>
      <c r="BM3" s="888"/>
      <c r="BN3" s="888"/>
      <c r="BO3" s="888"/>
      <c r="BP3" s="889"/>
      <c r="BQ3" s="418"/>
      <c r="BR3" s="418"/>
      <c r="BS3" s="984">
        <v>11887</v>
      </c>
      <c r="BT3" s="985"/>
      <c r="BU3" s="1182"/>
      <c r="BV3" s="1183"/>
    </row>
    <row r="4" spans="1:82" ht="52.9" customHeight="1" thickBot="1" x14ac:dyDescent="0.3">
      <c r="A4" s="1019" t="s">
        <v>133</v>
      </c>
      <c r="B4" s="1020"/>
      <c r="C4" s="1020"/>
      <c r="D4" s="1020"/>
      <c r="E4" s="1020"/>
      <c r="F4" s="1020"/>
      <c r="G4" s="1020"/>
      <c r="H4" s="1020"/>
      <c r="I4" s="1020"/>
      <c r="J4" s="1020"/>
      <c r="K4" s="1020"/>
      <c r="L4" s="1020"/>
      <c r="M4" s="1020"/>
      <c r="N4" s="1020"/>
      <c r="O4" s="1020"/>
      <c r="P4" s="1020"/>
      <c r="Q4" s="1020"/>
      <c r="R4" s="1020"/>
      <c r="S4" s="1020"/>
      <c r="T4" s="1020"/>
      <c r="U4" s="1020"/>
      <c r="V4" s="1020"/>
      <c r="W4" s="1020"/>
      <c r="X4" s="1020"/>
      <c r="Y4" s="1020"/>
      <c r="Z4" s="1020"/>
      <c r="AA4" s="1020"/>
      <c r="AB4" s="1020"/>
      <c r="AC4" s="1020"/>
      <c r="AD4" s="1020"/>
      <c r="AE4" s="968" t="s">
        <v>2</v>
      </c>
      <c r="AF4" s="969"/>
      <c r="AG4" s="969"/>
      <c r="AH4" s="969"/>
      <c r="AI4" s="970">
        <v>2024</v>
      </c>
      <c r="AJ4" s="970"/>
      <c r="AK4" s="970"/>
      <c r="AL4" s="970"/>
      <c r="AM4" s="970"/>
      <c r="AN4" s="970"/>
      <c r="AO4" s="971"/>
      <c r="AP4" s="1017" t="s">
        <v>180</v>
      </c>
      <c r="AQ4" s="1018"/>
      <c r="AR4" s="1018"/>
      <c r="AS4" s="1018"/>
      <c r="AT4" s="421"/>
      <c r="AU4" s="1063" t="s">
        <v>534</v>
      </c>
      <c r="AV4" s="1064"/>
      <c r="AW4" s="1064"/>
      <c r="AX4" s="1064"/>
      <c r="AY4" s="1064"/>
      <c r="AZ4" s="1064"/>
      <c r="BA4" s="1064"/>
      <c r="BB4" s="1064"/>
      <c r="BC4" s="1064"/>
      <c r="BD4" s="1065"/>
      <c r="BE4" s="898" t="s">
        <v>191</v>
      </c>
      <c r="BF4" s="898"/>
      <c r="BG4" s="898"/>
      <c r="BH4" s="898"/>
      <c r="BI4" s="898"/>
      <c r="BJ4" s="899"/>
      <c r="BK4" s="900">
        <v>40679</v>
      </c>
      <c r="BL4" s="901"/>
      <c r="BM4" s="901"/>
      <c r="BN4" s="901"/>
      <c r="BO4" s="901"/>
      <c r="BP4" s="901"/>
      <c r="BQ4" s="765"/>
      <c r="BR4" s="765"/>
      <c r="BS4" s="492" t="s">
        <v>158</v>
      </c>
      <c r="BT4" s="512" t="s">
        <v>547</v>
      </c>
      <c r="BU4" s="786" t="s">
        <v>444</v>
      </c>
      <c r="BV4" s="787"/>
    </row>
    <row r="5" spans="1:82" s="1" customFormat="1" ht="33.75" customHeight="1" x14ac:dyDescent="0.25">
      <c r="A5" s="1035" t="s">
        <v>3</v>
      </c>
      <c r="B5" s="1036"/>
      <c r="C5" s="1036"/>
      <c r="D5" s="1036"/>
      <c r="E5" s="1036"/>
      <c r="F5" s="1036"/>
      <c r="G5" s="1036"/>
      <c r="H5" s="1036"/>
      <c r="I5" s="1036"/>
      <c r="J5" s="1036"/>
      <c r="K5" s="1036"/>
      <c r="L5" s="1036"/>
      <c r="M5" s="1036"/>
      <c r="N5" s="1036"/>
      <c r="O5" s="1036"/>
      <c r="P5" s="1036"/>
      <c r="Q5" s="1036"/>
      <c r="R5" s="1036"/>
      <c r="S5" s="1036"/>
      <c r="T5" s="1036"/>
      <c r="U5" s="1036"/>
      <c r="V5" s="1036"/>
      <c r="W5" s="1036"/>
      <c r="X5" s="1036"/>
      <c r="Y5" s="1036"/>
      <c r="Z5" s="1036"/>
      <c r="AA5" s="1036"/>
      <c r="AB5" s="1036"/>
      <c r="AC5" s="1036"/>
      <c r="AD5" s="1036"/>
      <c r="AE5" s="1036"/>
      <c r="AF5" s="1036"/>
      <c r="AG5" s="1036"/>
      <c r="AH5" s="1036"/>
      <c r="AI5" s="1036"/>
      <c r="AJ5" s="1036"/>
      <c r="AK5" s="1036"/>
      <c r="AL5" s="1036"/>
      <c r="AM5" s="1036"/>
      <c r="AN5" s="1037"/>
      <c r="AO5" s="1038" t="s">
        <v>130</v>
      </c>
      <c r="AP5" s="1039"/>
      <c r="AQ5" s="1039"/>
      <c r="AR5" s="1039"/>
      <c r="AS5" s="1039"/>
      <c r="AT5" s="1040"/>
      <c r="AU5" s="957" t="s">
        <v>153</v>
      </c>
      <c r="AV5" s="958"/>
      <c r="AW5" s="958"/>
      <c r="AX5" s="958"/>
      <c r="AY5" s="959"/>
      <c r="AZ5" s="960" t="s">
        <v>152</v>
      </c>
      <c r="BA5" s="961"/>
      <c r="BB5" s="961"/>
      <c r="BC5" s="961"/>
      <c r="BD5" s="962"/>
      <c r="BE5" s="946" t="s">
        <v>6</v>
      </c>
      <c r="BF5" s="947"/>
      <c r="BG5" s="947"/>
      <c r="BH5" s="947"/>
      <c r="BI5" s="947"/>
      <c r="BJ5" s="947"/>
      <c r="BK5" s="947"/>
      <c r="BL5" s="986" t="s">
        <v>155</v>
      </c>
      <c r="BM5" s="987"/>
      <c r="BN5" s="987"/>
      <c r="BO5" s="987"/>
      <c r="BP5" s="988"/>
      <c r="BS5" s="1069" t="s">
        <v>4</v>
      </c>
      <c r="BT5" s="1070"/>
      <c r="BU5" s="110"/>
      <c r="BV5" s="771"/>
    </row>
    <row r="6" spans="1:82" s="2" customFormat="1" ht="42" customHeight="1" thickBot="1" x14ac:dyDescent="0.3">
      <c r="A6" s="1024" t="s">
        <v>536</v>
      </c>
      <c r="B6" s="1025"/>
      <c r="C6" s="1025"/>
      <c r="D6" s="1025"/>
      <c r="E6" s="1025"/>
      <c r="F6" s="1025"/>
      <c r="G6" s="1025"/>
      <c r="H6" s="1025"/>
      <c r="I6" s="1025"/>
      <c r="J6" s="1025"/>
      <c r="K6" s="1025"/>
      <c r="L6" s="1025"/>
      <c r="M6" s="1025"/>
      <c r="N6" s="1025"/>
      <c r="O6" s="1025"/>
      <c r="P6" s="1025"/>
      <c r="Q6" s="1025"/>
      <c r="R6" s="1025"/>
      <c r="S6" s="1025"/>
      <c r="T6" s="1025"/>
      <c r="U6" s="1025"/>
      <c r="V6" s="1025"/>
      <c r="W6" s="1025"/>
      <c r="X6" s="1025"/>
      <c r="Y6" s="1025"/>
      <c r="Z6" s="1025"/>
      <c r="AA6" s="1025"/>
      <c r="AB6" s="1025"/>
      <c r="AC6" s="1025"/>
      <c r="AD6" s="1025"/>
      <c r="AE6" s="1025"/>
      <c r="AF6" s="1025"/>
      <c r="AG6" s="1025"/>
      <c r="AH6" s="1025"/>
      <c r="AI6" s="1025"/>
      <c r="AJ6" s="1025"/>
      <c r="AK6" s="1025"/>
      <c r="AL6" s="1025"/>
      <c r="AM6" s="1025"/>
      <c r="AN6" s="1026"/>
      <c r="AO6" s="1008" t="s">
        <v>125</v>
      </c>
      <c r="AP6" s="1009"/>
      <c r="AQ6" s="1009"/>
      <c r="AR6" s="1009"/>
      <c r="AS6" s="1009"/>
      <c r="AT6" s="1010"/>
      <c r="AU6" s="963" t="s">
        <v>561</v>
      </c>
      <c r="AV6" s="964"/>
      <c r="AW6" s="964"/>
      <c r="AX6" s="964"/>
      <c r="AY6" s="965"/>
      <c r="AZ6" s="1033" t="s">
        <v>544</v>
      </c>
      <c r="BA6" s="1033"/>
      <c r="BB6" s="1033"/>
      <c r="BC6" s="1033"/>
      <c r="BD6" s="1034"/>
      <c r="BE6" s="989" t="s">
        <v>545</v>
      </c>
      <c r="BF6" s="902"/>
      <c r="BG6" s="902"/>
      <c r="BH6" s="902"/>
      <c r="BI6" s="902"/>
      <c r="BJ6" s="902"/>
      <c r="BK6" s="903"/>
      <c r="BL6" s="990" t="s">
        <v>7</v>
      </c>
      <c r="BM6" s="991"/>
      <c r="BN6" s="992" t="s">
        <v>549</v>
      </c>
      <c r="BO6" s="992"/>
      <c r="BP6" s="993"/>
      <c r="BS6" s="952">
        <v>27019</v>
      </c>
      <c r="BT6" s="953"/>
      <c r="BU6" s="863" t="s">
        <v>157</v>
      </c>
      <c r="BV6" s="864"/>
      <c r="BX6" s="847" t="s">
        <v>416</v>
      </c>
      <c r="BY6" s="847"/>
    </row>
    <row r="7" spans="1:82" ht="63.75" customHeight="1" thickBot="1" x14ac:dyDescent="0.3">
      <c r="A7" s="954" t="s">
        <v>151</v>
      </c>
      <c r="B7" s="955"/>
      <c r="C7" s="955"/>
      <c r="D7" s="955"/>
      <c r="E7" s="955"/>
      <c r="F7" s="955"/>
      <c r="G7" s="955"/>
      <c r="H7" s="955"/>
      <c r="I7" s="955"/>
      <c r="J7" s="955"/>
      <c r="K7" s="955"/>
      <c r="L7" s="955"/>
      <c r="M7" s="955"/>
      <c r="N7" s="955"/>
      <c r="O7" s="955"/>
      <c r="P7" s="955"/>
      <c r="Q7" s="955"/>
      <c r="R7" s="955"/>
      <c r="S7" s="956"/>
      <c r="T7" s="972" t="s">
        <v>131</v>
      </c>
      <c r="U7" s="973"/>
      <c r="V7" s="973"/>
      <c r="W7" s="973"/>
      <c r="X7" s="973"/>
      <c r="Y7" s="973"/>
      <c r="Z7" s="974"/>
      <c r="AA7" s="975" t="s">
        <v>418</v>
      </c>
      <c r="AB7" s="976"/>
      <c r="AC7" s="976"/>
      <c r="AD7" s="976"/>
      <c r="AE7" s="977"/>
      <c r="AF7" s="978" t="s">
        <v>8</v>
      </c>
      <c r="AG7" s="979"/>
      <c r="AH7" s="979"/>
      <c r="AI7" s="979"/>
      <c r="AJ7" s="979"/>
      <c r="AK7" s="979"/>
      <c r="AL7" s="979"/>
      <c r="AM7" s="979"/>
      <c r="AN7" s="979"/>
      <c r="AO7" s="980"/>
      <c r="AP7" s="980"/>
      <c r="AQ7" s="980"/>
      <c r="AR7" s="980"/>
      <c r="AS7" s="980"/>
      <c r="AT7" s="981"/>
      <c r="AU7" s="904" t="s">
        <v>9</v>
      </c>
      <c r="AV7" s="905"/>
      <c r="AW7" s="905"/>
      <c r="AX7" s="905"/>
      <c r="AY7" s="905"/>
      <c r="AZ7" s="905"/>
      <c r="BA7" s="905"/>
      <c r="BB7" s="905"/>
      <c r="BC7" s="905"/>
      <c r="BD7" s="905"/>
      <c r="BE7" s="994" t="s">
        <v>10</v>
      </c>
      <c r="BF7" s="995"/>
      <c r="BG7" s="995"/>
      <c r="BH7" s="995"/>
      <c r="BI7" s="995"/>
      <c r="BJ7" s="995"/>
      <c r="BK7" s="996"/>
      <c r="BL7" s="997" t="s">
        <v>11</v>
      </c>
      <c r="BM7" s="997"/>
      <c r="BN7" s="902" t="s">
        <v>550</v>
      </c>
      <c r="BO7" s="902"/>
      <c r="BP7" s="903"/>
      <c r="BS7" s="998" t="s">
        <v>441</v>
      </c>
      <c r="BT7" s="999"/>
      <c r="BU7" s="865"/>
      <c r="BV7" s="866"/>
    </row>
    <row r="8" spans="1:82" s="3" customFormat="1" ht="54.75" customHeight="1" thickBot="1" x14ac:dyDescent="0.3">
      <c r="A8" s="909" t="s">
        <v>538</v>
      </c>
      <c r="B8" s="910"/>
      <c r="C8" s="910"/>
      <c r="D8" s="910"/>
      <c r="E8" s="910"/>
      <c r="F8" s="910"/>
      <c r="G8" s="910"/>
      <c r="H8" s="910"/>
      <c r="I8" s="910"/>
      <c r="J8" s="910"/>
      <c r="K8" s="910"/>
      <c r="L8" s="910"/>
      <c r="M8" s="910"/>
      <c r="N8" s="910"/>
      <c r="O8" s="910"/>
      <c r="P8" s="910"/>
      <c r="Q8" s="910"/>
      <c r="R8" s="910"/>
      <c r="S8" s="911"/>
      <c r="T8" s="1044" t="s">
        <v>539</v>
      </c>
      <c r="U8" s="1045"/>
      <c r="V8" s="1045"/>
      <c r="W8" s="1045"/>
      <c r="X8" s="1045"/>
      <c r="Y8" s="1045"/>
      <c r="Z8" s="1046"/>
      <c r="AA8" s="1047" t="s">
        <v>560</v>
      </c>
      <c r="AB8" s="1048"/>
      <c r="AC8" s="1048"/>
      <c r="AD8" s="1048"/>
      <c r="AE8" s="1049"/>
      <c r="AF8" s="1061" t="s">
        <v>298</v>
      </c>
      <c r="AG8" s="1062"/>
      <c r="AH8" s="1062"/>
      <c r="AI8" s="1062"/>
      <c r="AJ8" s="40"/>
      <c r="AK8" s="40"/>
      <c r="AL8" s="906">
        <v>23293961198</v>
      </c>
      <c r="AM8" s="907"/>
      <c r="AN8" s="907"/>
      <c r="AO8" s="907"/>
      <c r="AP8" s="907"/>
      <c r="AQ8" s="907"/>
      <c r="AR8" s="907"/>
      <c r="AS8" s="907"/>
      <c r="AT8" s="908"/>
      <c r="AU8" s="419" t="s">
        <v>129</v>
      </c>
      <c r="AV8" s="915">
        <v>14658</v>
      </c>
      <c r="AW8" s="916"/>
      <c r="AX8" s="917"/>
      <c r="AY8" s="420" t="s">
        <v>299</v>
      </c>
      <c r="AZ8" s="918" t="s">
        <v>546</v>
      </c>
      <c r="BA8" s="918"/>
      <c r="BB8" s="918"/>
      <c r="BC8" s="918"/>
      <c r="BD8" s="919"/>
      <c r="BE8" s="1058">
        <v>12476466664</v>
      </c>
      <c r="BF8" s="1059"/>
      <c r="BG8" s="1059"/>
      <c r="BH8" s="1059"/>
      <c r="BI8" s="1059"/>
      <c r="BJ8" s="1059"/>
      <c r="BK8" s="1060"/>
      <c r="BL8" s="920" t="s">
        <v>12</v>
      </c>
      <c r="BM8" s="921"/>
      <c r="BN8" s="921"/>
      <c r="BO8" s="921"/>
      <c r="BP8" s="922"/>
      <c r="BS8" s="1000"/>
      <c r="BT8" s="1001"/>
      <c r="BU8" s="865"/>
      <c r="BV8" s="866"/>
      <c r="BW8" s="400"/>
    </row>
    <row r="9" spans="1:82" ht="48.75" customHeight="1" thickBot="1" x14ac:dyDescent="0.3">
      <c r="A9" s="946" t="s">
        <v>564</v>
      </c>
      <c r="B9" s="947"/>
      <c r="C9" s="947"/>
      <c r="D9" s="947"/>
      <c r="E9" s="947"/>
      <c r="F9" s="947"/>
      <c r="G9" s="947"/>
      <c r="H9" s="947"/>
      <c r="I9" s="947"/>
      <c r="J9" s="947"/>
      <c r="K9" s="947"/>
      <c r="L9" s="947"/>
      <c r="M9" s="947"/>
      <c r="N9" s="947"/>
      <c r="O9" s="947"/>
      <c r="P9" s="947"/>
      <c r="Q9" s="947"/>
      <c r="R9" s="947"/>
      <c r="S9" s="947"/>
      <c r="T9" s="947"/>
      <c r="U9" s="947"/>
      <c r="V9" s="947"/>
      <c r="W9" s="947"/>
      <c r="X9" s="947"/>
      <c r="Y9" s="947"/>
      <c r="Z9" s="947"/>
      <c r="AA9" s="947"/>
      <c r="AB9" s="947"/>
      <c r="AC9" s="947"/>
      <c r="AD9" s="947"/>
      <c r="AE9" s="1027"/>
      <c r="AF9" s="1053" t="s">
        <v>297</v>
      </c>
      <c r="AG9" s="1054"/>
      <c r="AH9" s="1054"/>
      <c r="AI9" s="1054"/>
      <c r="AJ9" s="343"/>
      <c r="AK9" s="343"/>
      <c r="AL9" s="940">
        <v>406</v>
      </c>
      <c r="AM9" s="942"/>
      <c r="AN9" s="942"/>
      <c r="AO9" s="943"/>
      <c r="AP9" s="937" t="s">
        <v>296</v>
      </c>
      <c r="AQ9" s="938"/>
      <c r="AR9" s="939"/>
      <c r="AS9" s="940">
        <v>62</v>
      </c>
      <c r="AT9" s="941"/>
      <c r="AU9" s="1028" t="s">
        <v>380</v>
      </c>
      <c r="AV9" s="1029"/>
      <c r="AW9" s="1029"/>
      <c r="AX9" s="1029"/>
      <c r="AY9" s="1030" t="s">
        <v>548</v>
      </c>
      <c r="AZ9" s="1031"/>
      <c r="BA9" s="1031"/>
      <c r="BB9" s="1031"/>
      <c r="BC9" s="1031"/>
      <c r="BD9" s="1032"/>
      <c r="BE9" s="926" t="s">
        <v>384</v>
      </c>
      <c r="BF9" s="927"/>
      <c r="BG9" s="927"/>
      <c r="BH9" s="927"/>
      <c r="BI9" s="927"/>
      <c r="BJ9" s="927"/>
      <c r="BK9" s="928"/>
      <c r="BL9" s="923"/>
      <c r="BM9" s="924"/>
      <c r="BN9" s="924"/>
      <c r="BO9" s="924"/>
      <c r="BP9" s="925"/>
      <c r="BS9" s="948" t="s">
        <v>562</v>
      </c>
      <c r="BT9" s="949"/>
      <c r="BU9" s="865"/>
      <c r="BV9" s="866"/>
      <c r="BX9" s="1127" t="s">
        <v>512</v>
      </c>
      <c r="BY9" s="1127"/>
      <c r="BZ9" s="1127"/>
      <c r="CA9" s="1127"/>
      <c r="CB9" s="1127"/>
      <c r="CC9" s="1127"/>
    </row>
    <row r="10" spans="1:82" s="3" customFormat="1" ht="42" customHeight="1" thickBot="1" x14ac:dyDescent="0.3">
      <c r="A10" s="1041" t="s">
        <v>533</v>
      </c>
      <c r="B10" s="1042"/>
      <c r="C10" s="1042"/>
      <c r="D10" s="1042"/>
      <c r="E10" s="1042"/>
      <c r="F10" s="1042"/>
      <c r="G10" s="1042"/>
      <c r="H10" s="1042"/>
      <c r="I10" s="1042"/>
      <c r="J10" s="1042"/>
      <c r="K10" s="1042"/>
      <c r="L10" s="1042"/>
      <c r="M10" s="1042"/>
      <c r="N10" s="1042"/>
      <c r="O10" s="1042"/>
      <c r="P10" s="1042"/>
      <c r="Q10" s="1042"/>
      <c r="R10" s="1042"/>
      <c r="S10" s="1042"/>
      <c r="T10" s="1042"/>
      <c r="U10" s="1042"/>
      <c r="V10" s="1042"/>
      <c r="W10" s="1042"/>
      <c r="X10" s="1042"/>
      <c r="Y10" s="1042"/>
      <c r="Z10" s="1042"/>
      <c r="AA10" s="1042"/>
      <c r="AB10" s="1042"/>
      <c r="AC10" s="1042"/>
      <c r="AD10" s="1042"/>
      <c r="AE10" s="1043"/>
      <c r="AF10" s="1050" t="s">
        <v>566</v>
      </c>
      <c r="AG10" s="1051"/>
      <c r="AH10" s="1051"/>
      <c r="AI10" s="1052"/>
      <c r="AJ10" s="344"/>
      <c r="AK10" s="345"/>
      <c r="AL10" s="1055" t="s">
        <v>533</v>
      </c>
      <c r="AM10" s="1056"/>
      <c r="AN10" s="1056"/>
      <c r="AO10" s="1056"/>
      <c r="AP10" s="1056"/>
      <c r="AQ10" s="1056"/>
      <c r="AR10" s="1056"/>
      <c r="AS10" s="1056"/>
      <c r="AT10" s="1057"/>
      <c r="AU10" s="932" t="s">
        <v>554</v>
      </c>
      <c r="AV10" s="933"/>
      <c r="AW10" s="933"/>
      <c r="AX10" s="933"/>
      <c r="AY10" s="934" t="s">
        <v>537</v>
      </c>
      <c r="AZ10" s="935"/>
      <c r="BA10" s="935"/>
      <c r="BB10" s="935"/>
      <c r="BC10" s="935"/>
      <c r="BD10" s="936"/>
      <c r="BE10" s="929">
        <v>2</v>
      </c>
      <c r="BF10" s="930"/>
      <c r="BG10" s="930"/>
      <c r="BH10" s="930"/>
      <c r="BI10" s="930"/>
      <c r="BJ10" s="930"/>
      <c r="BK10" s="931"/>
      <c r="BL10" s="912" t="s">
        <v>559</v>
      </c>
      <c r="BM10" s="913"/>
      <c r="BN10" s="913"/>
      <c r="BO10" s="913"/>
      <c r="BP10" s="914"/>
      <c r="BS10" s="950"/>
      <c r="BT10" s="951"/>
      <c r="BU10" s="867"/>
      <c r="BV10" s="868"/>
      <c r="BX10" s="1127"/>
      <c r="BY10" s="1127"/>
      <c r="BZ10" s="1127"/>
      <c r="CA10" s="1127"/>
      <c r="CB10" s="1127"/>
      <c r="CC10" s="1127"/>
    </row>
    <row r="11" spans="1:82" ht="77.25" customHeight="1" thickBot="1" x14ac:dyDescent="0.3">
      <c r="A11" s="1177" t="s">
        <v>563</v>
      </c>
      <c r="B11" s="1178"/>
      <c r="C11" s="1178"/>
      <c r="D11" s="1178"/>
      <c r="E11" s="1178"/>
      <c r="F11" s="1178"/>
      <c r="G11" s="1178"/>
      <c r="H11" s="1151" t="s">
        <v>537</v>
      </c>
      <c r="I11" s="1152"/>
      <c r="J11" s="1152"/>
      <c r="K11" s="1152"/>
      <c r="L11" s="1152"/>
      <c r="M11" s="1152"/>
      <c r="N11" s="1152"/>
      <c r="O11" s="1152"/>
      <c r="P11" s="1152"/>
      <c r="Q11" s="1152"/>
      <c r="R11" s="1152"/>
      <c r="S11" s="1152"/>
      <c r="T11" s="1152"/>
      <c r="U11" s="1152"/>
      <c r="V11" s="1152"/>
      <c r="W11" s="1152"/>
      <c r="X11" s="1152"/>
      <c r="Y11" s="1152"/>
      <c r="Z11" s="1153"/>
      <c r="AA11" s="944" t="s">
        <v>300</v>
      </c>
      <c r="AB11" s="945"/>
      <c r="AC11" s="945"/>
      <c r="AD11" s="945"/>
      <c r="AE11" s="945"/>
      <c r="AF11" s="945"/>
      <c r="AG11" s="945"/>
      <c r="AH11" s="945"/>
      <c r="AI11" s="945"/>
      <c r="AJ11" s="316"/>
      <c r="AK11" s="316"/>
      <c r="AL11" s="1154" t="s">
        <v>552</v>
      </c>
      <c r="AM11" s="1155"/>
      <c r="AN11" s="1155"/>
      <c r="AO11" s="1155"/>
      <c r="AP11" s="1155"/>
      <c r="AQ11" s="1155"/>
      <c r="AR11" s="1155"/>
      <c r="AS11" s="1155"/>
      <c r="AT11" s="1156" t="s">
        <v>551</v>
      </c>
      <c r="AU11" s="1156"/>
      <c r="AV11" s="1156"/>
      <c r="AW11" s="1157"/>
      <c r="AX11" s="460" t="s">
        <v>140</v>
      </c>
      <c r="AY11" s="461" t="s">
        <v>119</v>
      </c>
      <c r="AZ11" s="461" t="s">
        <v>32</v>
      </c>
      <c r="BA11" s="461" t="s">
        <v>148</v>
      </c>
      <c r="BB11" s="461" t="s">
        <v>34</v>
      </c>
      <c r="BC11" s="461" t="s">
        <v>35</v>
      </c>
      <c r="BD11" s="513" t="s">
        <v>36</v>
      </c>
      <c r="BE11" s="848" t="s">
        <v>447</v>
      </c>
      <c r="BF11" s="849"/>
      <c r="BG11" s="849"/>
      <c r="BH11" s="849"/>
      <c r="BI11" s="849"/>
      <c r="BJ11" s="849"/>
      <c r="BK11" s="849"/>
      <c r="BL11" s="849"/>
      <c r="BM11" s="849"/>
      <c r="BN11" s="849"/>
      <c r="BO11" s="849"/>
      <c r="BP11" s="849"/>
      <c r="BQ11" s="849"/>
      <c r="BR11" s="849"/>
      <c r="BS11" s="849"/>
      <c r="BT11" s="849"/>
      <c r="BU11" s="849"/>
      <c r="BV11" s="850"/>
      <c r="BX11" s="1127"/>
      <c r="BY11" s="1127"/>
      <c r="BZ11" s="1127"/>
      <c r="CA11" s="1127"/>
      <c r="CB11" s="1127"/>
      <c r="CC11" s="1127"/>
    </row>
    <row r="12" spans="1:82" ht="64.5" customHeight="1" thickBot="1" x14ac:dyDescent="0.3">
      <c r="A12" s="892" t="s">
        <v>445</v>
      </c>
      <c r="B12" s="893"/>
      <c r="C12" s="893"/>
      <c r="D12" s="893"/>
      <c r="E12" s="893"/>
      <c r="F12" s="893"/>
      <c r="G12" s="893"/>
      <c r="H12" s="893"/>
      <c r="I12" s="893"/>
      <c r="J12" s="893"/>
      <c r="K12" s="893"/>
      <c r="L12" s="893"/>
      <c r="M12" s="893"/>
      <c r="N12" s="893"/>
      <c r="O12" s="893"/>
      <c r="P12" s="893"/>
      <c r="Q12" s="893"/>
      <c r="R12" s="893"/>
      <c r="S12" s="893"/>
      <c r="T12" s="893"/>
      <c r="U12" s="893"/>
      <c r="V12" s="893"/>
      <c r="W12" s="893"/>
      <c r="X12" s="893"/>
      <c r="Y12" s="893"/>
      <c r="Z12" s="893"/>
      <c r="AA12" s="893"/>
      <c r="AB12" s="893"/>
      <c r="AC12" s="893"/>
      <c r="AD12" s="893"/>
      <c r="AE12" s="893"/>
      <c r="AF12" s="893"/>
      <c r="AG12" s="894"/>
      <c r="AH12" s="845"/>
      <c r="AI12" s="846"/>
      <c r="AJ12" s="1175" t="s">
        <v>13</v>
      </c>
      <c r="AK12" s="1179" t="s">
        <v>14</v>
      </c>
      <c r="AL12" s="236"/>
      <c r="AM12" s="1077" t="s">
        <v>567</v>
      </c>
      <c r="AN12" s="1078"/>
      <c r="AO12" s="1078"/>
      <c r="AP12" s="1078"/>
      <c r="AQ12" s="1078"/>
      <c r="AR12" s="1078"/>
      <c r="AS12" s="1078"/>
      <c r="AT12" s="1078"/>
      <c r="AU12" s="1078"/>
      <c r="AV12" s="1078"/>
      <c r="AW12" s="1079"/>
      <c r="AX12" s="493">
        <v>0</v>
      </c>
      <c r="AY12" s="494">
        <v>0</v>
      </c>
      <c r="AZ12" s="494">
        <v>0</v>
      </c>
      <c r="BA12" s="494">
        <v>0</v>
      </c>
      <c r="BB12" s="494">
        <v>0</v>
      </c>
      <c r="BC12" s="494">
        <v>0</v>
      </c>
      <c r="BD12" s="516">
        <v>0</v>
      </c>
      <c r="BE12" s="859" t="s">
        <v>423</v>
      </c>
      <c r="BF12" s="859"/>
      <c r="BG12" s="859"/>
      <c r="BH12" s="859"/>
      <c r="BI12" s="859"/>
      <c r="BJ12" s="859"/>
      <c r="BK12" s="859"/>
      <c r="BL12" s="859"/>
      <c r="BM12" s="859"/>
      <c r="BN12" s="859"/>
      <c r="BO12" s="859"/>
      <c r="BP12" s="859"/>
      <c r="BQ12" s="859"/>
      <c r="BR12" s="859"/>
      <c r="BS12" s="859"/>
      <c r="BT12" s="860" t="s">
        <v>454</v>
      </c>
      <c r="BU12" s="860"/>
      <c r="BV12" s="861"/>
      <c r="BW12" s="495"/>
      <c r="BX12" s="1127"/>
      <c r="BY12" s="1127"/>
      <c r="BZ12" s="1127"/>
      <c r="CA12" s="1127"/>
      <c r="CB12" s="1127"/>
      <c r="CC12" s="1127"/>
    </row>
    <row r="13" spans="1:82" ht="67.5" customHeight="1" thickBot="1" x14ac:dyDescent="0.25">
      <c r="A13" s="895"/>
      <c r="B13" s="896"/>
      <c r="C13" s="896"/>
      <c r="D13" s="896"/>
      <c r="E13" s="896"/>
      <c r="F13" s="896"/>
      <c r="G13" s="896"/>
      <c r="H13" s="896"/>
      <c r="I13" s="896"/>
      <c r="J13" s="896"/>
      <c r="K13" s="896"/>
      <c r="L13" s="896"/>
      <c r="M13" s="896"/>
      <c r="N13" s="896"/>
      <c r="O13" s="896"/>
      <c r="P13" s="896"/>
      <c r="Q13" s="896"/>
      <c r="R13" s="896"/>
      <c r="S13" s="896"/>
      <c r="T13" s="896"/>
      <c r="U13" s="896"/>
      <c r="V13" s="896"/>
      <c r="W13" s="896"/>
      <c r="X13" s="896"/>
      <c r="Y13" s="896"/>
      <c r="Z13" s="896"/>
      <c r="AA13" s="896"/>
      <c r="AB13" s="896"/>
      <c r="AC13" s="896"/>
      <c r="AD13" s="896"/>
      <c r="AE13" s="896"/>
      <c r="AF13" s="896"/>
      <c r="AG13" s="897"/>
      <c r="AH13" s="845" t="s">
        <v>13</v>
      </c>
      <c r="AI13" s="846"/>
      <c r="AJ13" s="1175"/>
      <c r="AK13" s="1179"/>
      <c r="AL13" s="1172" t="s">
        <v>19</v>
      </c>
      <c r="AM13" s="1173"/>
      <c r="AN13" s="1173"/>
      <c r="AO13" s="1173"/>
      <c r="AP13" s="1173"/>
      <c r="AQ13" s="1173"/>
      <c r="AR13" s="1174"/>
      <c r="AS13" s="1162" t="s">
        <v>20</v>
      </c>
      <c r="AT13" s="1163"/>
      <c r="AU13" s="1163"/>
      <c r="AV13" s="1163"/>
      <c r="AW13" s="1164"/>
      <c r="AX13" s="1071" t="s">
        <v>442</v>
      </c>
      <c r="AY13" s="1072"/>
      <c r="AZ13" s="1072"/>
      <c r="BA13" s="1072"/>
      <c r="BB13" s="1072"/>
      <c r="BC13" s="1072"/>
      <c r="BD13" s="1072"/>
      <c r="BE13" s="1073" t="s">
        <v>15</v>
      </c>
      <c r="BF13" s="1011"/>
      <c r="BG13" s="1011"/>
      <c r="BH13" s="1074" t="s">
        <v>134</v>
      </c>
      <c r="BI13" s="1074"/>
      <c r="BJ13" s="1074"/>
      <c r="BK13" s="1011" t="s">
        <v>16</v>
      </c>
      <c r="BL13" s="1011"/>
      <c r="BM13" s="1011"/>
      <c r="BN13" s="1011" t="s">
        <v>17</v>
      </c>
      <c r="BO13" s="1011"/>
      <c r="BP13" s="514" t="s">
        <v>455</v>
      </c>
      <c r="BQ13" s="514" t="s">
        <v>18</v>
      </c>
      <c r="BR13" s="514" t="s">
        <v>18</v>
      </c>
      <c r="BS13" s="515" t="s">
        <v>146</v>
      </c>
      <c r="BT13" s="548" t="s">
        <v>466</v>
      </c>
      <c r="BU13" s="843" t="s">
        <v>443</v>
      </c>
      <c r="BV13" s="844"/>
      <c r="BW13" s="497"/>
      <c r="BX13" s="497"/>
      <c r="BY13" s="498"/>
      <c r="BZ13" s="496"/>
      <c r="CA13" s="120"/>
      <c r="CB13" s="120"/>
      <c r="CC13" s="120"/>
      <c r="CD13" s="120"/>
    </row>
    <row r="14" spans="1:82" ht="62.25" customHeight="1" thickBot="1" x14ac:dyDescent="0.25">
      <c r="A14" s="890" t="s">
        <v>415</v>
      </c>
      <c r="B14" s="891"/>
      <c r="C14" s="505">
        <v>1</v>
      </c>
      <c r="D14" s="43">
        <v>2</v>
      </c>
      <c r="E14" s="43">
        <v>3</v>
      </c>
      <c r="F14" s="43">
        <v>4</v>
      </c>
      <c r="G14" s="43">
        <v>5</v>
      </c>
      <c r="H14" s="43">
        <v>6</v>
      </c>
      <c r="I14" s="43">
        <v>7</v>
      </c>
      <c r="J14" s="43">
        <v>8</v>
      </c>
      <c r="K14" s="43">
        <v>9</v>
      </c>
      <c r="L14" s="43">
        <v>10</v>
      </c>
      <c r="M14" s="43">
        <v>11</v>
      </c>
      <c r="N14" s="43">
        <v>12</v>
      </c>
      <c r="O14" s="43">
        <v>13</v>
      </c>
      <c r="P14" s="43">
        <v>14</v>
      </c>
      <c r="Q14" s="43">
        <v>15</v>
      </c>
      <c r="R14" s="43">
        <v>16</v>
      </c>
      <c r="S14" s="43">
        <v>17</v>
      </c>
      <c r="T14" s="43">
        <v>18</v>
      </c>
      <c r="U14" s="43">
        <v>19</v>
      </c>
      <c r="V14" s="43">
        <v>20</v>
      </c>
      <c r="W14" s="43">
        <v>21</v>
      </c>
      <c r="X14" s="43">
        <v>22</v>
      </c>
      <c r="Y14" s="43">
        <v>23</v>
      </c>
      <c r="Z14" s="43">
        <v>24</v>
      </c>
      <c r="AA14" s="43">
        <v>25</v>
      </c>
      <c r="AB14" s="43">
        <v>26</v>
      </c>
      <c r="AC14" s="43">
        <v>27</v>
      </c>
      <c r="AD14" s="43">
        <v>28</v>
      </c>
      <c r="AE14" s="43">
        <v>29</v>
      </c>
      <c r="AF14" s="43">
        <v>30</v>
      </c>
      <c r="AG14" s="130">
        <v>31</v>
      </c>
      <c r="AH14" s="1075" t="s">
        <v>21</v>
      </c>
      <c r="AI14" s="1181"/>
      <c r="AJ14" s="1175"/>
      <c r="AK14" s="1179"/>
      <c r="AL14" s="4" t="s">
        <v>22</v>
      </c>
      <c r="AM14" s="5" t="s">
        <v>23</v>
      </c>
      <c r="AN14" s="6" t="s">
        <v>24</v>
      </c>
      <c r="AO14" s="6" t="s">
        <v>25</v>
      </c>
      <c r="AP14" s="7" t="s">
        <v>26</v>
      </c>
      <c r="AQ14" s="6" t="s">
        <v>122</v>
      </c>
      <c r="AR14" s="6" t="s">
        <v>27</v>
      </c>
      <c r="AS14" s="92" t="s">
        <v>28</v>
      </c>
      <c r="AT14" s="93" t="s">
        <v>29</v>
      </c>
      <c r="AU14" s="94" t="s">
        <v>30</v>
      </c>
      <c r="AV14" s="94" t="s">
        <v>156</v>
      </c>
      <c r="AW14" s="95" t="s">
        <v>31</v>
      </c>
      <c r="AX14" s="92" t="s">
        <v>437</v>
      </c>
      <c r="AY14" s="93" t="s">
        <v>119</v>
      </c>
      <c r="AZ14" s="485" t="s">
        <v>436</v>
      </c>
      <c r="BA14" s="485" t="s">
        <v>33</v>
      </c>
      <c r="BB14" s="487" t="s">
        <v>34</v>
      </c>
      <c r="BC14" s="485" t="s">
        <v>35</v>
      </c>
      <c r="BD14" s="517" t="s">
        <v>36</v>
      </c>
      <c r="BE14" s="1012">
        <v>4406</v>
      </c>
      <c r="BF14" s="1013"/>
      <c r="BG14" s="1013"/>
      <c r="BH14" s="1014">
        <v>4590</v>
      </c>
      <c r="BI14" s="1015"/>
      <c r="BJ14" s="1016"/>
      <c r="BK14" s="1082">
        <v>0</v>
      </c>
      <c r="BL14" s="1082"/>
      <c r="BM14" s="1082"/>
      <c r="BN14" s="1082">
        <v>4576</v>
      </c>
      <c r="BO14" s="1082"/>
      <c r="BP14" s="703">
        <v>4221</v>
      </c>
      <c r="BS14" s="499">
        <v>1084</v>
      </c>
      <c r="BT14" s="499">
        <v>0</v>
      </c>
      <c r="BU14" s="499">
        <v>2</v>
      </c>
      <c r="BV14" s="885" t="s">
        <v>494</v>
      </c>
      <c r="BW14" s="120"/>
      <c r="BX14" s="120"/>
      <c r="BY14" s="500"/>
      <c r="BZ14" s="488"/>
      <c r="CA14" s="120"/>
      <c r="CB14" s="120"/>
      <c r="CC14" s="120"/>
      <c r="CD14" s="120"/>
    </row>
    <row r="15" spans="1:82" ht="93" customHeight="1" thickBot="1" x14ac:dyDescent="0.25">
      <c r="A15" s="1170" t="s">
        <v>438</v>
      </c>
      <c r="B15" s="1171"/>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131"/>
      <c r="AH15" s="1149" t="s">
        <v>37</v>
      </c>
      <c r="AI15" s="1150"/>
      <c r="AJ15" s="1175"/>
      <c r="AK15" s="1179"/>
      <c r="AL15" s="50" t="s">
        <v>38</v>
      </c>
      <c r="AM15" s="51" t="s">
        <v>39</v>
      </c>
      <c r="AN15" s="52" t="s">
        <v>40</v>
      </c>
      <c r="AO15" s="455" t="s">
        <v>41</v>
      </c>
      <c r="AP15" s="52" t="s">
        <v>42</v>
      </c>
      <c r="AQ15" s="52" t="s">
        <v>43</v>
      </c>
      <c r="AR15" s="52" t="s">
        <v>44</v>
      </c>
      <c r="AS15" s="50" t="s">
        <v>45</v>
      </c>
      <c r="AT15" s="456" t="s">
        <v>46</v>
      </c>
      <c r="AU15" s="52" t="s">
        <v>47</v>
      </c>
      <c r="AV15" s="52" t="s">
        <v>48</v>
      </c>
      <c r="AW15" s="52" t="s">
        <v>49</v>
      </c>
      <c r="AX15" s="486" t="s">
        <v>50</v>
      </c>
      <c r="AY15" s="398" t="s">
        <v>51</v>
      </c>
      <c r="AZ15" s="64" t="s">
        <v>52</v>
      </c>
      <c r="BA15" s="64" t="s">
        <v>53</v>
      </c>
      <c r="BB15" s="457" t="s">
        <v>34</v>
      </c>
      <c r="BC15" s="64" t="s">
        <v>54</v>
      </c>
      <c r="BD15" s="518" t="s">
        <v>55</v>
      </c>
      <c r="BE15" s="1080"/>
      <c r="BF15" s="1081"/>
      <c r="BG15" s="1081"/>
      <c r="BH15" s="862" t="s">
        <v>132</v>
      </c>
      <c r="BI15" s="862"/>
      <c r="BJ15" s="862"/>
      <c r="BK15" s="862"/>
      <c r="BL15" s="862"/>
      <c r="BM15" s="862"/>
      <c r="BN15" s="862"/>
      <c r="BO15" s="862"/>
      <c r="BP15" s="785" t="s">
        <v>456</v>
      </c>
      <c r="BS15" s="501"/>
      <c r="BT15" s="541" t="s">
        <v>452</v>
      </c>
      <c r="BU15" s="541" t="s">
        <v>443</v>
      </c>
      <c r="BV15" s="886"/>
      <c r="BW15" s="120"/>
      <c r="BX15" s="120"/>
      <c r="BY15" s="500"/>
      <c r="BZ15" s="488"/>
      <c r="CA15" s="120"/>
      <c r="CB15" s="120"/>
      <c r="CC15" s="120"/>
      <c r="CD15" s="120"/>
    </row>
    <row r="16" spans="1:82" s="15" customFormat="1" ht="24.95" customHeight="1" x14ac:dyDescent="0.35">
      <c r="A16" s="1168" t="s">
        <v>56</v>
      </c>
      <c r="B16" s="1169"/>
      <c r="C16" s="45" t="s">
        <v>570</v>
      </c>
      <c r="D16" s="45" t="s">
        <v>38</v>
      </c>
      <c r="E16" s="45" t="s">
        <v>38</v>
      </c>
      <c r="F16" s="45" t="s">
        <v>38</v>
      </c>
      <c r="G16" s="45" t="s">
        <v>38</v>
      </c>
      <c r="H16" s="45" t="s">
        <v>38</v>
      </c>
      <c r="I16" s="45" t="s">
        <v>38</v>
      </c>
      <c r="J16" s="45" t="s">
        <v>38</v>
      </c>
      <c r="K16" s="45" t="s">
        <v>38</v>
      </c>
      <c r="L16" s="45" t="s">
        <v>38</v>
      </c>
      <c r="M16" s="45" t="s">
        <v>38</v>
      </c>
      <c r="N16" s="45" t="s">
        <v>38</v>
      </c>
      <c r="O16" s="45" t="s">
        <v>38</v>
      </c>
      <c r="P16" s="45" t="s">
        <v>38</v>
      </c>
      <c r="Q16" s="45" t="s">
        <v>38</v>
      </c>
      <c r="R16" s="45" t="s">
        <v>38</v>
      </c>
      <c r="S16" s="45" t="s">
        <v>38</v>
      </c>
      <c r="T16" s="45" t="s">
        <v>38</v>
      </c>
      <c r="U16" s="45" t="s">
        <v>38</v>
      </c>
      <c r="V16" s="45" t="s">
        <v>38</v>
      </c>
      <c r="W16" s="45" t="s">
        <v>38</v>
      </c>
      <c r="X16" s="45" t="s">
        <v>38</v>
      </c>
      <c r="Y16" s="45" t="s">
        <v>38</v>
      </c>
      <c r="Z16" s="45" t="s">
        <v>38</v>
      </c>
      <c r="AA16" s="45" t="s">
        <v>38</v>
      </c>
      <c r="AB16" s="45" t="s">
        <v>38</v>
      </c>
      <c r="AC16" s="45" t="s">
        <v>38</v>
      </c>
      <c r="AD16" s="45" t="s">
        <v>38</v>
      </c>
      <c r="AE16" s="45" t="s">
        <v>38</v>
      </c>
      <c r="AF16" s="45" t="s">
        <v>38</v>
      </c>
      <c r="AG16" s="45" t="s">
        <v>38</v>
      </c>
      <c r="AH16" s="1094">
        <f t="shared" ref="AH16:AH21" si="0">COUNTA($C16:$AG16)-SUM($AL16:$BD16)</f>
        <v>1</v>
      </c>
      <c r="AI16" s="1095"/>
      <c r="AJ16" s="1175"/>
      <c r="AK16" s="1179"/>
      <c r="AL16" s="9">
        <f t="shared" ref="AL16:AL21" si="1">COUNTIF($C16:$AG16,$AL$15)</f>
        <v>30</v>
      </c>
      <c r="AM16" s="10">
        <f t="shared" ref="AM16:AM21" si="2">COUNTIF($C16:$AG16,$AM$15)</f>
        <v>0</v>
      </c>
      <c r="AN16" s="10">
        <f t="shared" ref="AN16:AN21" si="3">COUNTIF($C16:$AG16,$AN$15)</f>
        <v>0</v>
      </c>
      <c r="AO16" s="10">
        <f t="shared" ref="AO16:AO21" si="4">COUNTIF($C16:$AG16,$AO$15)</f>
        <v>0</v>
      </c>
      <c r="AP16" s="11">
        <f t="shared" ref="AP16:AP21" si="5">COUNTIF($C16:$AG16,$AP$15)</f>
        <v>0</v>
      </c>
      <c r="AQ16" s="510">
        <f t="shared" ref="AQ16:AQ21" si="6">COUNTIF($C16:$AG16,$AQ$15)</f>
        <v>0</v>
      </c>
      <c r="AR16" s="11">
        <f t="shared" ref="AR16:AR21" si="7">COUNTIF($C16:$AG16,$AR$15)</f>
        <v>0</v>
      </c>
      <c r="AS16" s="12">
        <f t="shared" ref="AS16:AS21" si="8">COUNTIF($C16:$AG16,$AS$15)</f>
        <v>0</v>
      </c>
      <c r="AT16" s="13">
        <f t="shared" ref="AT16:AT21" si="9">COUNTIF($C16:$AG16,$AT$15)</f>
        <v>0</v>
      </c>
      <c r="AU16" s="13">
        <f t="shared" ref="AU16:AU21" si="10">COUNTIF($C16:$AG16,$AU$15)</f>
        <v>0</v>
      </c>
      <c r="AV16" s="13">
        <f t="shared" ref="AV16:AV21" si="11">COUNTIF($C16:$AG16,$AV$15)</f>
        <v>0</v>
      </c>
      <c r="AW16" s="14">
        <f t="shared" ref="AW16:AW21" si="12">COUNTIF($C16:$AG16,$AW$15)</f>
        <v>0</v>
      </c>
      <c r="AX16" s="12">
        <f t="shared" ref="AX16:AX21" si="13">COUNTIF($C16:$AG16,$AX$15)</f>
        <v>0</v>
      </c>
      <c r="AY16" s="13">
        <f t="shared" ref="AY16:AY21" si="14">COUNTIF($C16:$AG16,$AY$15)</f>
        <v>0</v>
      </c>
      <c r="AZ16" s="13">
        <f t="shared" ref="AZ16:AZ21" si="15">COUNTIF($C16:$AG16,$AZ$15)</f>
        <v>0</v>
      </c>
      <c r="BA16" s="13">
        <f t="shared" ref="BA16:BA21" si="16">COUNTIF($C16:$AG16,$BA$15)</f>
        <v>0</v>
      </c>
      <c r="BB16" s="13">
        <f t="shared" ref="BB16:BB21" si="17">COUNTIF($C16:$AG16,$BB$15)</f>
        <v>0</v>
      </c>
      <c r="BC16" s="13">
        <f t="shared" ref="BC16:BC21" si="18">COUNTIF($C16:$AG16,$BC$15)</f>
        <v>0</v>
      </c>
      <c r="BD16" s="70">
        <f t="shared" ref="BD16:BD21" si="19">COUNTIF($C16:$AG16,$BD$15)</f>
        <v>0</v>
      </c>
      <c r="BE16" s="926">
        <f t="shared" ref="BE16:BE21" si="20">AW16+AV16+AU16+AT16+AS16+AR16+AQ16+AP16+AO16+AN16+AM16+AL16+AH16</f>
        <v>31</v>
      </c>
      <c r="BF16" s="927"/>
      <c r="BG16" s="928"/>
      <c r="BH16" s="1066">
        <f>IF($AO$6="Concursado",$BE16,0)</f>
        <v>31</v>
      </c>
      <c r="BI16" s="1075"/>
      <c r="BJ16" s="1076"/>
      <c r="BK16" s="1066">
        <f>IF($AO$6="Concursado",0,$BE16)</f>
        <v>0</v>
      </c>
      <c r="BL16" s="1075"/>
      <c r="BM16" s="1076"/>
      <c r="BN16" s="927">
        <f t="shared" ref="BN16:BN21" si="21">AW16+AV16+AU16+AT16+AS16+AR16+AQ16+AP16+AO16+AN16+AM16+AL16+AH16</f>
        <v>31</v>
      </c>
      <c r="BO16" s="927"/>
      <c r="BP16" s="764">
        <f t="shared" ref="BP16:BP21" si="22">BH16+BK16</f>
        <v>31</v>
      </c>
      <c r="BQ16" s="522"/>
      <c r="BR16" s="522"/>
      <c r="BS16" s="465">
        <f>AH16+AL16+AM16+AN16+AO16+AQ16+AV16+AW16</f>
        <v>31</v>
      </c>
      <c r="BT16" s="539">
        <f>AU16+AW16+AX16+AY16+AZ16+BA16+BB16+BC16+BD16</f>
        <v>0</v>
      </c>
      <c r="BU16" s="534">
        <f t="shared" ref="BU16:BU30" si="23">AS16+AT16+AX16+AY16+AZ16+BA16+BB16+BC16+BD16</f>
        <v>0</v>
      </c>
      <c r="BV16" s="523">
        <f>BA16+BC16+BD16</f>
        <v>0</v>
      </c>
      <c r="BW16" s="120"/>
      <c r="BX16" s="120"/>
      <c r="BY16" s="500"/>
      <c r="BZ16" s="488"/>
      <c r="CA16" s="120"/>
      <c r="CB16" s="120"/>
      <c r="CC16" s="120"/>
      <c r="CD16" s="120"/>
    </row>
    <row r="17" spans="1:86" ht="24.95" customHeight="1" x14ac:dyDescent="0.35">
      <c r="A17" s="1138" t="s">
        <v>57</v>
      </c>
      <c r="B17" s="1139"/>
      <c r="C17" s="45" t="s">
        <v>37</v>
      </c>
      <c r="D17" s="45" t="s">
        <v>37</v>
      </c>
      <c r="E17" s="45" t="s">
        <v>272</v>
      </c>
      <c r="F17" s="45" t="s">
        <v>273</v>
      </c>
      <c r="G17" s="45" t="s">
        <v>37</v>
      </c>
      <c r="H17" s="45" t="s">
        <v>37</v>
      </c>
      <c r="I17" s="45" t="s">
        <v>37</v>
      </c>
      <c r="J17" s="45" t="s">
        <v>37</v>
      </c>
      <c r="K17" s="45" t="s">
        <v>37</v>
      </c>
      <c r="L17" s="45" t="s">
        <v>272</v>
      </c>
      <c r="M17" s="45" t="s">
        <v>273</v>
      </c>
      <c r="N17" s="45" t="s">
        <v>37</v>
      </c>
      <c r="O17" s="45" t="s">
        <v>37</v>
      </c>
      <c r="P17" s="45" t="s">
        <v>37</v>
      </c>
      <c r="Q17" s="45" t="s">
        <v>37</v>
      </c>
      <c r="R17" s="45" t="s">
        <v>37</v>
      </c>
      <c r="S17" s="45" t="s">
        <v>272</v>
      </c>
      <c r="T17" s="45" t="s">
        <v>273</v>
      </c>
      <c r="U17" s="45" t="s">
        <v>37</v>
      </c>
      <c r="V17" s="45" t="s">
        <v>37</v>
      </c>
      <c r="W17" s="45" t="s">
        <v>37</v>
      </c>
      <c r="X17" s="45" t="s">
        <v>37</v>
      </c>
      <c r="Y17" s="45" t="s">
        <v>37</v>
      </c>
      <c r="Z17" s="45" t="s">
        <v>272</v>
      </c>
      <c r="AA17" s="45" t="s">
        <v>273</v>
      </c>
      <c r="AB17" s="45" t="s">
        <v>37</v>
      </c>
      <c r="AC17" s="45" t="s">
        <v>37</v>
      </c>
      <c r="AD17" s="45" t="s">
        <v>37</v>
      </c>
      <c r="AE17" s="824"/>
      <c r="AF17" s="824"/>
      <c r="AG17" s="824"/>
      <c r="AH17" s="1094">
        <f t="shared" si="0"/>
        <v>28</v>
      </c>
      <c r="AI17" s="1095"/>
      <c r="AJ17" s="1176"/>
      <c r="AK17" s="1180"/>
      <c r="AL17" s="16">
        <v>0</v>
      </c>
      <c r="AM17" s="10">
        <f t="shared" si="2"/>
        <v>0</v>
      </c>
      <c r="AN17" s="10">
        <f t="shared" si="3"/>
        <v>0</v>
      </c>
      <c r="AO17" s="10">
        <f t="shared" si="4"/>
        <v>0</v>
      </c>
      <c r="AP17" s="11">
        <f t="shared" si="5"/>
        <v>0</v>
      </c>
      <c r="AQ17" s="510">
        <f t="shared" si="6"/>
        <v>0</v>
      </c>
      <c r="AR17" s="11">
        <f t="shared" si="7"/>
        <v>0</v>
      </c>
      <c r="AS17" s="12">
        <f t="shared" si="8"/>
        <v>0</v>
      </c>
      <c r="AT17" s="13">
        <f t="shared" si="9"/>
        <v>0</v>
      </c>
      <c r="AU17" s="13">
        <f t="shared" si="10"/>
        <v>0</v>
      </c>
      <c r="AV17" s="13">
        <f t="shared" si="11"/>
        <v>0</v>
      </c>
      <c r="AW17" s="14">
        <f t="shared" si="12"/>
        <v>0</v>
      </c>
      <c r="AX17" s="12">
        <f t="shared" si="13"/>
        <v>0</v>
      </c>
      <c r="AY17" s="13">
        <f t="shared" si="14"/>
        <v>0</v>
      </c>
      <c r="AZ17" s="13">
        <f t="shared" si="15"/>
        <v>0</v>
      </c>
      <c r="BA17" s="13">
        <f t="shared" si="16"/>
        <v>0</v>
      </c>
      <c r="BB17" s="13">
        <f t="shared" si="17"/>
        <v>0</v>
      </c>
      <c r="BC17" s="13">
        <f t="shared" si="18"/>
        <v>0</v>
      </c>
      <c r="BD17" s="70">
        <f t="shared" si="19"/>
        <v>0</v>
      </c>
      <c r="BE17" s="926">
        <f t="shared" si="20"/>
        <v>28</v>
      </c>
      <c r="BF17" s="927"/>
      <c r="BG17" s="928"/>
      <c r="BH17" s="1066">
        <f t="shared" ref="BH17:BH29" si="24">IF($AO$6="Concursado",$BE17,0)</f>
        <v>28</v>
      </c>
      <c r="BI17" s="927"/>
      <c r="BJ17" s="928"/>
      <c r="BK17" s="1066">
        <f t="shared" ref="BK17:BK29" si="25">IF($AO$6="Concursado",0,$BE17)</f>
        <v>0</v>
      </c>
      <c r="BL17" s="927"/>
      <c r="BM17" s="928"/>
      <c r="BN17" s="927">
        <f t="shared" si="21"/>
        <v>28</v>
      </c>
      <c r="BO17" s="927"/>
      <c r="BP17" s="764">
        <f t="shared" si="22"/>
        <v>28</v>
      </c>
      <c r="BQ17" s="522"/>
      <c r="BR17" s="522"/>
      <c r="BS17" s="465">
        <f t="shared" ref="BS17:BS21" si="26">AH17+AL17+AM17+AN17+AO17+AQ17+AV17+AW17</f>
        <v>28</v>
      </c>
      <c r="BT17" s="540">
        <f t="shared" ref="BT17:BT29" si="27">AU17+AW17+AX17+AY17+AZ17+BA17+BB17+BC17+BD17</f>
        <v>0</v>
      </c>
      <c r="BU17" s="534">
        <f t="shared" si="23"/>
        <v>0</v>
      </c>
      <c r="BV17" s="523">
        <f t="shared" ref="BV17:BV21" si="28">BA17+BC17+BD17</f>
        <v>0</v>
      </c>
      <c r="BW17" s="120"/>
      <c r="BX17" s="120"/>
      <c r="BY17" s="500"/>
      <c r="BZ17" s="488"/>
      <c r="CA17" s="120"/>
      <c r="CB17" s="120"/>
      <c r="CC17" s="120"/>
      <c r="CD17" s="120"/>
    </row>
    <row r="18" spans="1:86" ht="24.95" customHeight="1" x14ac:dyDescent="0.35">
      <c r="A18" s="1138" t="s">
        <v>58</v>
      </c>
      <c r="B18" s="1139"/>
      <c r="C18" s="45" t="s">
        <v>37</v>
      </c>
      <c r="D18" s="45" t="s">
        <v>272</v>
      </c>
      <c r="E18" s="45" t="s">
        <v>273</v>
      </c>
      <c r="F18" s="45" t="s">
        <v>37</v>
      </c>
      <c r="G18" s="45" t="s">
        <v>37</v>
      </c>
      <c r="H18" s="45" t="s">
        <v>37</v>
      </c>
      <c r="I18" s="45" t="s">
        <v>37</v>
      </c>
      <c r="J18" s="45" t="s">
        <v>37</v>
      </c>
      <c r="K18" s="45" t="s">
        <v>272</v>
      </c>
      <c r="L18" s="45" t="s">
        <v>273</v>
      </c>
      <c r="M18" s="45" t="s">
        <v>37</v>
      </c>
      <c r="N18" s="45" t="s">
        <v>37</v>
      </c>
      <c r="O18" s="45" t="s">
        <v>37</v>
      </c>
      <c r="P18" s="45" t="s">
        <v>37</v>
      </c>
      <c r="Q18" s="45" t="s">
        <v>37</v>
      </c>
      <c r="R18" s="45" t="s">
        <v>272</v>
      </c>
      <c r="S18" s="45" t="s">
        <v>273</v>
      </c>
      <c r="T18" s="45" t="s">
        <v>37</v>
      </c>
      <c r="U18" s="45" t="s">
        <v>37</v>
      </c>
      <c r="V18" s="45" t="s">
        <v>37</v>
      </c>
      <c r="W18" s="45" t="s">
        <v>37</v>
      </c>
      <c r="X18" s="45" t="s">
        <v>37</v>
      </c>
      <c r="Y18" s="45" t="s">
        <v>272</v>
      </c>
      <c r="Z18" s="45" t="s">
        <v>273</v>
      </c>
      <c r="AA18" s="45" t="s">
        <v>37</v>
      </c>
      <c r="AB18" s="45" t="s">
        <v>37</v>
      </c>
      <c r="AC18" s="45" t="s">
        <v>37</v>
      </c>
      <c r="AD18" s="45" t="s">
        <v>37</v>
      </c>
      <c r="AE18" s="45" t="s">
        <v>37</v>
      </c>
      <c r="AF18" s="45" t="s">
        <v>272</v>
      </c>
      <c r="AG18" s="45" t="s">
        <v>273</v>
      </c>
      <c r="AH18" s="1094">
        <f t="shared" si="0"/>
        <v>31</v>
      </c>
      <c r="AI18" s="1095"/>
      <c r="AJ18" s="43"/>
      <c r="AK18" s="17"/>
      <c r="AL18" s="16">
        <f t="shared" si="1"/>
        <v>0</v>
      </c>
      <c r="AM18" s="10">
        <f t="shared" si="2"/>
        <v>0</v>
      </c>
      <c r="AN18" s="10">
        <f t="shared" si="3"/>
        <v>0</v>
      </c>
      <c r="AO18" s="10">
        <f t="shared" si="4"/>
        <v>0</v>
      </c>
      <c r="AP18" s="11">
        <f t="shared" si="5"/>
        <v>0</v>
      </c>
      <c r="AQ18" s="510">
        <f>COUNTIF($C18:$AG18,$AQ$15)</f>
        <v>0</v>
      </c>
      <c r="AR18" s="11">
        <f t="shared" si="7"/>
        <v>0</v>
      </c>
      <c r="AS18" s="12">
        <f t="shared" si="8"/>
        <v>0</v>
      </c>
      <c r="AT18" s="13">
        <f t="shared" si="9"/>
        <v>0</v>
      </c>
      <c r="AU18" s="13">
        <f t="shared" si="10"/>
        <v>0</v>
      </c>
      <c r="AV18" s="13">
        <f t="shared" si="11"/>
        <v>0</v>
      </c>
      <c r="AW18" s="14">
        <f t="shared" si="12"/>
        <v>0</v>
      </c>
      <c r="AX18" s="12">
        <f t="shared" si="13"/>
        <v>0</v>
      </c>
      <c r="AY18" s="13">
        <f t="shared" si="14"/>
        <v>0</v>
      </c>
      <c r="AZ18" s="13">
        <f t="shared" si="15"/>
        <v>0</v>
      </c>
      <c r="BA18" s="13">
        <f t="shared" si="16"/>
        <v>0</v>
      </c>
      <c r="BB18" s="13">
        <f t="shared" si="17"/>
        <v>0</v>
      </c>
      <c r="BC18" s="13">
        <f t="shared" si="18"/>
        <v>0</v>
      </c>
      <c r="BD18" s="70">
        <f t="shared" si="19"/>
        <v>0</v>
      </c>
      <c r="BE18" s="926">
        <f t="shared" si="20"/>
        <v>31</v>
      </c>
      <c r="BF18" s="927"/>
      <c r="BG18" s="928"/>
      <c r="BH18" s="1066">
        <f t="shared" si="24"/>
        <v>31</v>
      </c>
      <c r="BI18" s="927"/>
      <c r="BJ18" s="928"/>
      <c r="BK18" s="1066">
        <f t="shared" si="25"/>
        <v>0</v>
      </c>
      <c r="BL18" s="927"/>
      <c r="BM18" s="928"/>
      <c r="BN18" s="927">
        <f t="shared" si="21"/>
        <v>31</v>
      </c>
      <c r="BO18" s="927"/>
      <c r="BP18" s="764">
        <f t="shared" si="22"/>
        <v>31</v>
      </c>
      <c r="BQ18" s="522"/>
      <c r="BR18" s="522"/>
      <c r="BS18" s="465">
        <f t="shared" si="26"/>
        <v>31</v>
      </c>
      <c r="BT18" s="540">
        <f t="shared" si="27"/>
        <v>0</v>
      </c>
      <c r="BU18" s="534">
        <f t="shared" si="23"/>
        <v>0</v>
      </c>
      <c r="BV18" s="523">
        <f t="shared" si="28"/>
        <v>0</v>
      </c>
      <c r="BW18" s="120"/>
      <c r="BX18" s="120"/>
      <c r="BY18" s="500"/>
      <c r="BZ18" s="488"/>
      <c r="CA18" s="120"/>
      <c r="CB18" s="120"/>
      <c r="CC18" s="120"/>
      <c r="CD18" s="120"/>
    </row>
    <row r="19" spans="1:86" ht="24.95" customHeight="1" x14ac:dyDescent="0.35">
      <c r="A19" s="1138" t="s">
        <v>59</v>
      </c>
      <c r="B19" s="1139"/>
      <c r="C19" s="45" t="s">
        <v>37</v>
      </c>
      <c r="D19" s="45" t="s">
        <v>37</v>
      </c>
      <c r="E19" s="45" t="s">
        <v>37</v>
      </c>
      <c r="F19" s="45" t="s">
        <v>37</v>
      </c>
      <c r="G19" s="45" t="s">
        <v>37</v>
      </c>
      <c r="H19" s="45" t="s">
        <v>272</v>
      </c>
      <c r="I19" s="45" t="s">
        <v>273</v>
      </c>
      <c r="J19" s="45" t="s">
        <v>51</v>
      </c>
      <c r="K19" s="45" t="s">
        <v>51</v>
      </c>
      <c r="L19" s="45" t="s">
        <v>51</v>
      </c>
      <c r="M19" s="45" t="s">
        <v>51</v>
      </c>
      <c r="N19" s="45" t="s">
        <v>51</v>
      </c>
      <c r="O19" s="45" t="s">
        <v>272</v>
      </c>
      <c r="P19" s="45" t="s">
        <v>273</v>
      </c>
      <c r="Q19" s="45" t="s">
        <v>37</v>
      </c>
      <c r="R19" s="45" t="s">
        <v>37</v>
      </c>
      <c r="S19" s="45" t="s">
        <v>37</v>
      </c>
      <c r="T19" s="45" t="s">
        <v>37</v>
      </c>
      <c r="U19" s="45" t="s">
        <v>37</v>
      </c>
      <c r="V19" s="45" t="s">
        <v>272</v>
      </c>
      <c r="W19" s="45" t="s">
        <v>273</v>
      </c>
      <c r="X19" s="45" t="s">
        <v>37</v>
      </c>
      <c r="Y19" s="45" t="s">
        <v>37</v>
      </c>
      <c r="Z19" s="45" t="s">
        <v>37</v>
      </c>
      <c r="AA19" s="45" t="s">
        <v>37</v>
      </c>
      <c r="AB19" s="45" t="s">
        <v>37</v>
      </c>
      <c r="AC19" s="45" t="s">
        <v>272</v>
      </c>
      <c r="AD19" s="45" t="s">
        <v>273</v>
      </c>
      <c r="AE19" s="45" t="s">
        <v>37</v>
      </c>
      <c r="AF19" s="46" t="s">
        <v>37</v>
      </c>
      <c r="AG19" s="823"/>
      <c r="AH19" s="1094">
        <f t="shared" si="0"/>
        <v>25</v>
      </c>
      <c r="AI19" s="1095"/>
      <c r="AJ19" s="43"/>
      <c r="AK19" s="17"/>
      <c r="AL19" s="16">
        <f t="shared" si="1"/>
        <v>0</v>
      </c>
      <c r="AM19" s="10">
        <f t="shared" si="2"/>
        <v>0</v>
      </c>
      <c r="AN19" s="10">
        <f t="shared" si="3"/>
        <v>0</v>
      </c>
      <c r="AO19" s="10">
        <f t="shared" si="4"/>
        <v>0</v>
      </c>
      <c r="AP19" s="11">
        <f t="shared" si="5"/>
        <v>0</v>
      </c>
      <c r="AQ19" s="510">
        <f t="shared" si="6"/>
        <v>0</v>
      </c>
      <c r="AR19" s="11">
        <f t="shared" si="7"/>
        <v>0</v>
      </c>
      <c r="AS19" s="12">
        <f t="shared" si="8"/>
        <v>0</v>
      </c>
      <c r="AT19" s="13">
        <f t="shared" si="9"/>
        <v>0</v>
      </c>
      <c r="AU19" s="13">
        <f t="shared" si="10"/>
        <v>0</v>
      </c>
      <c r="AV19" s="13">
        <f t="shared" si="11"/>
        <v>0</v>
      </c>
      <c r="AW19" s="14">
        <f t="shared" si="12"/>
        <v>0</v>
      </c>
      <c r="AX19" s="12">
        <f t="shared" si="13"/>
        <v>0</v>
      </c>
      <c r="AY19" s="13">
        <f t="shared" si="14"/>
        <v>5</v>
      </c>
      <c r="AZ19" s="13">
        <f t="shared" si="15"/>
        <v>0</v>
      </c>
      <c r="BA19" s="13">
        <f t="shared" si="16"/>
        <v>0</v>
      </c>
      <c r="BB19" s="13">
        <f t="shared" si="17"/>
        <v>0</v>
      </c>
      <c r="BC19" s="13">
        <f t="shared" si="18"/>
        <v>0</v>
      </c>
      <c r="BD19" s="70">
        <f t="shared" si="19"/>
        <v>0</v>
      </c>
      <c r="BE19" s="926">
        <f t="shared" si="20"/>
        <v>25</v>
      </c>
      <c r="BF19" s="927"/>
      <c r="BG19" s="928"/>
      <c r="BH19" s="1066">
        <f t="shared" si="24"/>
        <v>25</v>
      </c>
      <c r="BI19" s="927"/>
      <c r="BJ19" s="928"/>
      <c r="BK19" s="1066">
        <f t="shared" si="25"/>
        <v>0</v>
      </c>
      <c r="BL19" s="927"/>
      <c r="BM19" s="928"/>
      <c r="BN19" s="927">
        <f t="shared" si="21"/>
        <v>25</v>
      </c>
      <c r="BO19" s="927"/>
      <c r="BP19" s="764">
        <f t="shared" si="22"/>
        <v>25</v>
      </c>
      <c r="BQ19" s="522"/>
      <c r="BR19" s="522"/>
      <c r="BS19" s="465">
        <f t="shared" si="26"/>
        <v>25</v>
      </c>
      <c r="BT19" s="540">
        <f t="shared" si="27"/>
        <v>5</v>
      </c>
      <c r="BU19" s="534">
        <f t="shared" si="23"/>
        <v>5</v>
      </c>
      <c r="BV19" s="523">
        <f t="shared" si="28"/>
        <v>0</v>
      </c>
      <c r="BW19" s="120"/>
      <c r="BX19" s="120"/>
      <c r="BY19" s="500"/>
      <c r="BZ19" s="488"/>
      <c r="CA19" s="120"/>
      <c r="CB19" s="120"/>
      <c r="CC19" s="120"/>
      <c r="CD19" s="120"/>
    </row>
    <row r="20" spans="1:86" ht="24.95" customHeight="1" x14ac:dyDescent="0.35">
      <c r="A20" s="1138" t="s">
        <v>60</v>
      </c>
      <c r="B20" s="1139"/>
      <c r="C20" s="45" t="s">
        <v>37</v>
      </c>
      <c r="D20" s="45" t="s">
        <v>37</v>
      </c>
      <c r="E20" s="45" t="s">
        <v>37</v>
      </c>
      <c r="F20" s="45" t="s">
        <v>272</v>
      </c>
      <c r="G20" s="45" t="s">
        <v>273</v>
      </c>
      <c r="H20" s="45" t="s">
        <v>37</v>
      </c>
      <c r="I20" s="45" t="s">
        <v>37</v>
      </c>
      <c r="J20" s="45" t="s">
        <v>37</v>
      </c>
      <c r="K20" s="45" t="s">
        <v>37</v>
      </c>
      <c r="L20" s="45" t="s">
        <v>37</v>
      </c>
      <c r="M20" s="45" t="s">
        <v>272</v>
      </c>
      <c r="N20" s="45" t="s">
        <v>273</v>
      </c>
      <c r="O20" s="45" t="s">
        <v>37</v>
      </c>
      <c r="P20" s="45" t="s">
        <v>37</v>
      </c>
      <c r="Q20" s="45" t="s">
        <v>37</v>
      </c>
      <c r="R20" s="45" t="s">
        <v>37</v>
      </c>
      <c r="S20" s="45" t="s">
        <v>37</v>
      </c>
      <c r="T20" s="45" t="s">
        <v>272</v>
      </c>
      <c r="U20" s="45" t="s">
        <v>273</v>
      </c>
      <c r="V20" s="45" t="s">
        <v>37</v>
      </c>
      <c r="W20" s="45" t="s">
        <v>45</v>
      </c>
      <c r="X20" s="45" t="s">
        <v>37</v>
      </c>
      <c r="Y20" s="45" t="s">
        <v>37</v>
      </c>
      <c r="Z20" s="45" t="s">
        <v>37</v>
      </c>
      <c r="AA20" s="45" t="s">
        <v>272</v>
      </c>
      <c r="AB20" s="45" t="s">
        <v>273</v>
      </c>
      <c r="AC20" s="45" t="s">
        <v>37</v>
      </c>
      <c r="AD20" s="45" t="s">
        <v>37</v>
      </c>
      <c r="AE20" s="45" t="s">
        <v>37</v>
      </c>
      <c r="AF20" s="45" t="s">
        <v>37</v>
      </c>
      <c r="AG20" s="132" t="s">
        <v>37</v>
      </c>
      <c r="AH20" s="1094">
        <f t="shared" si="0"/>
        <v>30</v>
      </c>
      <c r="AI20" s="1095"/>
      <c r="AJ20" s="43"/>
      <c r="AK20" s="17"/>
      <c r="AL20" s="16">
        <f t="shared" si="1"/>
        <v>0</v>
      </c>
      <c r="AM20" s="10">
        <f t="shared" si="2"/>
        <v>0</v>
      </c>
      <c r="AN20" s="10">
        <f t="shared" si="3"/>
        <v>0</v>
      </c>
      <c r="AO20" s="10">
        <f t="shared" si="4"/>
        <v>0</v>
      </c>
      <c r="AP20" s="11">
        <f t="shared" si="5"/>
        <v>0</v>
      </c>
      <c r="AQ20" s="510">
        <f t="shared" si="6"/>
        <v>0</v>
      </c>
      <c r="AR20" s="11">
        <f t="shared" si="7"/>
        <v>0</v>
      </c>
      <c r="AS20" s="12">
        <f t="shared" si="8"/>
        <v>1</v>
      </c>
      <c r="AT20" s="13">
        <f t="shared" si="9"/>
        <v>0</v>
      </c>
      <c r="AU20" s="13">
        <f t="shared" si="10"/>
        <v>0</v>
      </c>
      <c r="AV20" s="13">
        <f t="shared" si="11"/>
        <v>0</v>
      </c>
      <c r="AW20" s="14">
        <f t="shared" si="12"/>
        <v>0</v>
      </c>
      <c r="AX20" s="12">
        <f t="shared" si="13"/>
        <v>0</v>
      </c>
      <c r="AY20" s="13">
        <f t="shared" si="14"/>
        <v>0</v>
      </c>
      <c r="AZ20" s="13">
        <f t="shared" si="15"/>
        <v>0</v>
      </c>
      <c r="BA20" s="13">
        <f t="shared" si="16"/>
        <v>0</v>
      </c>
      <c r="BB20" s="13">
        <f t="shared" si="17"/>
        <v>0</v>
      </c>
      <c r="BC20" s="13">
        <f t="shared" si="18"/>
        <v>0</v>
      </c>
      <c r="BD20" s="70">
        <f t="shared" si="19"/>
        <v>0</v>
      </c>
      <c r="BE20" s="926">
        <f t="shared" si="20"/>
        <v>31</v>
      </c>
      <c r="BF20" s="927"/>
      <c r="BG20" s="928"/>
      <c r="BH20" s="1066">
        <f t="shared" si="24"/>
        <v>31</v>
      </c>
      <c r="BI20" s="927"/>
      <c r="BJ20" s="928"/>
      <c r="BK20" s="1066">
        <f t="shared" si="25"/>
        <v>0</v>
      </c>
      <c r="BL20" s="927"/>
      <c r="BM20" s="928"/>
      <c r="BN20" s="927">
        <f t="shared" si="21"/>
        <v>31</v>
      </c>
      <c r="BO20" s="927"/>
      <c r="BP20" s="764">
        <f t="shared" si="22"/>
        <v>31</v>
      </c>
      <c r="BQ20" s="522"/>
      <c r="BR20" s="522"/>
      <c r="BS20" s="465">
        <f t="shared" si="26"/>
        <v>30</v>
      </c>
      <c r="BT20" s="540">
        <f t="shared" si="27"/>
        <v>0</v>
      </c>
      <c r="BU20" s="534">
        <f t="shared" si="23"/>
        <v>1</v>
      </c>
      <c r="BV20" s="523">
        <f t="shared" si="28"/>
        <v>0</v>
      </c>
      <c r="BW20" s="120"/>
      <c r="BX20" s="120"/>
      <c r="BY20" s="500"/>
      <c r="BZ20" s="488"/>
      <c r="CA20" s="120"/>
      <c r="CB20" s="120"/>
      <c r="CC20" s="120"/>
      <c r="CD20" s="120"/>
    </row>
    <row r="21" spans="1:86" ht="24.95" customHeight="1" thickBot="1" x14ac:dyDescent="0.4">
      <c r="A21" s="1138" t="s">
        <v>61</v>
      </c>
      <c r="B21" s="1139"/>
      <c r="C21" s="45" t="s">
        <v>272</v>
      </c>
      <c r="D21" s="45" t="s">
        <v>273</v>
      </c>
      <c r="E21" s="45" t="s">
        <v>37</v>
      </c>
      <c r="F21" s="45" t="s">
        <v>37</v>
      </c>
      <c r="G21" s="45" t="s">
        <v>37</v>
      </c>
      <c r="H21" s="45" t="s">
        <v>37</v>
      </c>
      <c r="I21" s="45" t="s">
        <v>37</v>
      </c>
      <c r="J21" s="45" t="s">
        <v>272</v>
      </c>
      <c r="K21" s="45" t="s">
        <v>273</v>
      </c>
      <c r="L21" s="45" t="s">
        <v>37</v>
      </c>
      <c r="M21" s="45" t="s">
        <v>37</v>
      </c>
      <c r="N21" s="45" t="s">
        <v>37</v>
      </c>
      <c r="O21" s="45" t="s">
        <v>37</v>
      </c>
      <c r="P21" s="45" t="s">
        <v>37</v>
      </c>
      <c r="Q21" s="45" t="s">
        <v>272</v>
      </c>
      <c r="R21" s="45" t="s">
        <v>273</v>
      </c>
      <c r="S21" s="45" t="s">
        <v>39</v>
      </c>
      <c r="T21" s="45" t="s">
        <v>45</v>
      </c>
      <c r="U21" s="45" t="s">
        <v>37</v>
      </c>
      <c r="V21" s="45" t="s">
        <v>37</v>
      </c>
      <c r="W21" s="45" t="s">
        <v>37</v>
      </c>
      <c r="X21" s="45" t="s">
        <v>272</v>
      </c>
      <c r="Y21" s="45" t="s">
        <v>273</v>
      </c>
      <c r="Z21" s="45" t="s">
        <v>37</v>
      </c>
      <c r="AA21" s="45" t="s">
        <v>37</v>
      </c>
      <c r="AB21" s="45" t="s">
        <v>37</v>
      </c>
      <c r="AC21" s="45" t="s">
        <v>37</v>
      </c>
      <c r="AD21" s="45" t="s">
        <v>37</v>
      </c>
      <c r="AE21" s="45" t="s">
        <v>272</v>
      </c>
      <c r="AF21" s="46" t="s">
        <v>273</v>
      </c>
      <c r="AG21" s="823"/>
      <c r="AH21" s="1094">
        <f t="shared" si="0"/>
        <v>28</v>
      </c>
      <c r="AI21" s="1095"/>
      <c r="AJ21" s="18"/>
      <c r="AK21" s="62"/>
      <c r="AL21" s="16">
        <f t="shared" si="1"/>
        <v>0</v>
      </c>
      <c r="AM21" s="10">
        <f t="shared" si="2"/>
        <v>1</v>
      </c>
      <c r="AN21" s="10">
        <f t="shared" si="3"/>
        <v>0</v>
      </c>
      <c r="AO21" s="10">
        <f t="shared" si="4"/>
        <v>0</v>
      </c>
      <c r="AP21" s="11">
        <f t="shared" si="5"/>
        <v>0</v>
      </c>
      <c r="AQ21" s="510">
        <f t="shared" si="6"/>
        <v>0</v>
      </c>
      <c r="AR21" s="11">
        <f t="shared" si="7"/>
        <v>0</v>
      </c>
      <c r="AS21" s="12">
        <f t="shared" si="8"/>
        <v>1</v>
      </c>
      <c r="AT21" s="13">
        <f t="shared" si="9"/>
        <v>0</v>
      </c>
      <c r="AU21" s="13">
        <f t="shared" si="10"/>
        <v>0</v>
      </c>
      <c r="AV21" s="13">
        <f t="shared" si="11"/>
        <v>0</v>
      </c>
      <c r="AW21" s="14">
        <f t="shared" si="12"/>
        <v>0</v>
      </c>
      <c r="AX21" s="19">
        <f t="shared" si="13"/>
        <v>0</v>
      </c>
      <c r="AY21" s="20">
        <f t="shared" si="14"/>
        <v>0</v>
      </c>
      <c r="AZ21" s="20">
        <f t="shared" si="15"/>
        <v>0</v>
      </c>
      <c r="BA21" s="20">
        <f t="shared" si="16"/>
        <v>0</v>
      </c>
      <c r="BB21" s="20">
        <f t="shared" si="17"/>
        <v>0</v>
      </c>
      <c r="BC21" s="20">
        <f t="shared" si="18"/>
        <v>0</v>
      </c>
      <c r="BD21" s="71">
        <f t="shared" si="19"/>
        <v>0</v>
      </c>
      <c r="BE21" s="1103">
        <f t="shared" si="20"/>
        <v>30</v>
      </c>
      <c r="BF21" s="1102"/>
      <c r="BG21" s="1104"/>
      <c r="BH21" s="1105">
        <f t="shared" si="24"/>
        <v>30</v>
      </c>
      <c r="BI21" s="1102"/>
      <c r="BJ21" s="1104"/>
      <c r="BK21" s="1105">
        <f t="shared" si="25"/>
        <v>0</v>
      </c>
      <c r="BL21" s="1102"/>
      <c r="BM21" s="1104"/>
      <c r="BN21" s="1102">
        <f t="shared" si="21"/>
        <v>30</v>
      </c>
      <c r="BO21" s="1102"/>
      <c r="BP21" s="767">
        <f t="shared" si="22"/>
        <v>30</v>
      </c>
      <c r="BQ21" s="522"/>
      <c r="BR21" s="522"/>
      <c r="BS21" s="465">
        <f t="shared" si="26"/>
        <v>29</v>
      </c>
      <c r="BT21" s="540">
        <f t="shared" si="27"/>
        <v>0</v>
      </c>
      <c r="BU21" s="535">
        <f t="shared" si="23"/>
        <v>1</v>
      </c>
      <c r="BV21" s="523">
        <f t="shared" si="28"/>
        <v>0</v>
      </c>
      <c r="BW21" s="468"/>
      <c r="BY21" s="469"/>
      <c r="BZ21" s="488"/>
      <c r="CA21" s="120"/>
      <c r="CB21" s="120"/>
      <c r="CC21" s="120"/>
      <c r="CD21" s="468"/>
    </row>
    <row r="22" spans="1:86" s="481" customFormat="1" ht="24.95" customHeight="1" thickBot="1" x14ac:dyDescent="0.4">
      <c r="A22" s="476"/>
      <c r="B22" s="477"/>
      <c r="C22" s="478"/>
      <c r="D22" s="478"/>
      <c r="E22" s="478"/>
      <c r="F22" s="478"/>
      <c r="G22" s="478"/>
      <c r="H22" s="478"/>
      <c r="I22" s="478"/>
      <c r="J22" s="478"/>
      <c r="K22" s="478"/>
      <c r="L22" s="478"/>
      <c r="M22" s="478"/>
      <c r="N22" s="478"/>
      <c r="O22" s="478"/>
      <c r="P22" s="478"/>
      <c r="Q22" s="478"/>
      <c r="R22" s="478"/>
      <c r="S22" s="478"/>
      <c r="T22" s="478"/>
      <c r="U22" s="478"/>
      <c r="V22" s="478"/>
      <c r="W22" s="478"/>
      <c r="X22" s="478"/>
      <c r="Y22" s="478"/>
      <c r="Z22" s="1160" t="s">
        <v>120</v>
      </c>
      <c r="AA22" s="1160"/>
      <c r="AB22" s="1160"/>
      <c r="AC22" s="1160"/>
      <c r="AD22" s="1160"/>
      <c r="AE22" s="1160"/>
      <c r="AF22" s="1160"/>
      <c r="AG22" s="1161"/>
      <c r="AH22" s="1094">
        <f>SUM(AH16:AH21)</f>
        <v>143</v>
      </c>
      <c r="AI22" s="1095"/>
      <c r="AJ22" s="1140">
        <f>SUM(AJ16:AJ21)</f>
        <v>0</v>
      </c>
      <c r="AK22" s="1141"/>
      <c r="AL22" s="41">
        <f t="shared" ref="AL22:BC22" si="29">SUM(AL16:AL21)</f>
        <v>30</v>
      </c>
      <c r="AM22" s="41">
        <f t="shared" si="29"/>
        <v>1</v>
      </c>
      <c r="AN22" s="41">
        <f t="shared" si="29"/>
        <v>0</v>
      </c>
      <c r="AO22" s="41">
        <f t="shared" si="29"/>
        <v>0</v>
      </c>
      <c r="AP22" s="41">
        <f t="shared" si="29"/>
        <v>0</v>
      </c>
      <c r="AQ22" s="41">
        <f t="shared" si="29"/>
        <v>0</v>
      </c>
      <c r="AR22" s="41">
        <f t="shared" si="29"/>
        <v>0</v>
      </c>
      <c r="AS22" s="41">
        <f t="shared" si="29"/>
        <v>2</v>
      </c>
      <c r="AT22" s="41">
        <f t="shared" si="29"/>
        <v>0</v>
      </c>
      <c r="AU22" s="41">
        <f t="shared" si="29"/>
        <v>0</v>
      </c>
      <c r="AV22" s="41">
        <f t="shared" si="29"/>
        <v>0</v>
      </c>
      <c r="AW22" s="41">
        <f t="shared" si="29"/>
        <v>0</v>
      </c>
      <c r="AX22" s="72">
        <f t="shared" si="29"/>
        <v>0</v>
      </c>
      <c r="AY22" s="482">
        <f t="shared" si="29"/>
        <v>5</v>
      </c>
      <c r="AZ22" s="482">
        <f t="shared" si="29"/>
        <v>0</v>
      </c>
      <c r="BA22" s="482">
        <f t="shared" si="29"/>
        <v>0</v>
      </c>
      <c r="BB22" s="482">
        <f t="shared" si="29"/>
        <v>0</v>
      </c>
      <c r="BC22" s="482">
        <f t="shared" si="29"/>
        <v>0</v>
      </c>
      <c r="BD22" s="519">
        <f>SUM(BD16:BD21)</f>
        <v>0</v>
      </c>
      <c r="BE22" s="1142">
        <f>SUM(BE16:BE21)</f>
        <v>176</v>
      </c>
      <c r="BF22" s="1096"/>
      <c r="BG22" s="1143"/>
      <c r="BH22" s="1142">
        <f>SUM(BH16:BH21)</f>
        <v>176</v>
      </c>
      <c r="BI22" s="1096"/>
      <c r="BJ22" s="1143"/>
      <c r="BK22" s="1142">
        <f t="shared" si="25"/>
        <v>0</v>
      </c>
      <c r="BL22" s="1096"/>
      <c r="BM22" s="1143"/>
      <c r="BN22" s="1096">
        <f>SUM(BN16:BN21)</f>
        <v>176</v>
      </c>
      <c r="BO22" s="1096"/>
      <c r="BP22" s="769">
        <f>BE22</f>
        <v>176</v>
      </c>
      <c r="BQ22" s="467"/>
      <c r="BR22" s="467"/>
      <c r="BS22" s="490">
        <f>SUM(BS16:BS21)</f>
        <v>174</v>
      </c>
      <c r="BT22" s="540">
        <f>SUM(BT16:BT21)</f>
        <v>5</v>
      </c>
      <c r="BU22" s="536">
        <f t="shared" si="23"/>
        <v>7</v>
      </c>
      <c r="BV22" s="489">
        <f t="shared" ref="BV22:BV31" si="30">AZ22+BA22+BC22+BD22</f>
        <v>0</v>
      </c>
      <c r="BW22" s="479"/>
      <c r="BX22" s="479"/>
      <c r="BY22" s="480"/>
      <c r="BZ22" s="488"/>
      <c r="CA22" s="120"/>
      <c r="CB22" s="120"/>
      <c r="CC22" s="120"/>
      <c r="CD22" s="120"/>
    </row>
    <row r="23" spans="1:86" ht="61.5" customHeight="1" thickBot="1" x14ac:dyDescent="0.4">
      <c r="A23" s="133"/>
      <c r="B23" s="21"/>
      <c r="C23" s="68">
        <v>1</v>
      </c>
      <c r="D23" s="42">
        <v>2</v>
      </c>
      <c r="E23" s="42">
        <v>3</v>
      </c>
      <c r="F23" s="42">
        <v>4</v>
      </c>
      <c r="G23" s="42">
        <v>5</v>
      </c>
      <c r="H23" s="42">
        <v>6</v>
      </c>
      <c r="I23" s="42">
        <v>7</v>
      </c>
      <c r="J23" s="42">
        <v>8</v>
      </c>
      <c r="K23" s="42">
        <v>9</v>
      </c>
      <c r="L23" s="42">
        <v>10</v>
      </c>
      <c r="M23" s="42">
        <v>11</v>
      </c>
      <c r="N23" s="42">
        <v>12</v>
      </c>
      <c r="O23" s="42">
        <v>13</v>
      </c>
      <c r="P23" s="42">
        <v>14</v>
      </c>
      <c r="Q23" s="42">
        <v>15</v>
      </c>
      <c r="R23" s="42">
        <v>16</v>
      </c>
      <c r="S23" s="42">
        <v>17</v>
      </c>
      <c r="T23" s="42">
        <v>18</v>
      </c>
      <c r="U23" s="42">
        <v>19</v>
      </c>
      <c r="V23" s="42">
        <v>20</v>
      </c>
      <c r="W23" s="42">
        <v>21</v>
      </c>
      <c r="X23" s="42">
        <v>22</v>
      </c>
      <c r="Y23" s="42">
        <v>23</v>
      </c>
      <c r="Z23" s="42">
        <v>24</v>
      </c>
      <c r="AA23" s="42">
        <v>25</v>
      </c>
      <c r="AB23" s="42">
        <v>26</v>
      </c>
      <c r="AC23" s="42">
        <v>27</v>
      </c>
      <c r="AD23" s="42">
        <v>28</v>
      </c>
      <c r="AE23" s="42">
        <v>29</v>
      </c>
      <c r="AF23" s="42">
        <v>30</v>
      </c>
      <c r="AG23" s="134">
        <v>31</v>
      </c>
      <c r="AH23" s="1106"/>
      <c r="AI23" s="1107"/>
      <c r="AJ23" s="63"/>
      <c r="AK23" s="63"/>
      <c r="AL23" s="1165" t="s">
        <v>143</v>
      </c>
      <c r="AM23" s="1166"/>
      <c r="AN23" s="1166"/>
      <c r="AO23" s="1166"/>
      <c r="AP23" s="1166"/>
      <c r="AQ23" s="1166"/>
      <c r="AR23" s="1166"/>
      <c r="AS23" s="1166"/>
      <c r="AT23" s="1166"/>
      <c r="AU23" s="1166"/>
      <c r="AV23" s="1167"/>
      <c r="AW23" s="454">
        <f>AX23+AY23+AZ23+BA23+BB23++BD23</f>
        <v>5</v>
      </c>
      <c r="AX23" s="483">
        <f>AX12+AX22</f>
        <v>0</v>
      </c>
      <c r="AY23" s="483">
        <f t="shared" ref="AY23:BD23" si="31">AY12+AY22</f>
        <v>5</v>
      </c>
      <c r="AZ23" s="483">
        <f t="shared" si="31"/>
        <v>0</v>
      </c>
      <c r="BA23" s="483">
        <f t="shared" si="31"/>
        <v>0</v>
      </c>
      <c r="BB23" s="483">
        <f t="shared" si="31"/>
        <v>0</v>
      </c>
      <c r="BC23" s="483">
        <f t="shared" si="31"/>
        <v>0</v>
      </c>
      <c r="BD23" s="520">
        <f t="shared" si="31"/>
        <v>0</v>
      </c>
      <c r="BE23" s="1184">
        <f>BE22+BE14</f>
        <v>4582</v>
      </c>
      <c r="BF23" s="1185"/>
      <c r="BG23" s="1186"/>
      <c r="BH23" s="1187">
        <f>BH22+BH14</f>
        <v>4766</v>
      </c>
      <c r="BI23" s="1185"/>
      <c r="BJ23" s="1186"/>
      <c r="BK23" s="1187">
        <f>BK22+BK14</f>
        <v>0</v>
      </c>
      <c r="BL23" s="1185"/>
      <c r="BM23" s="1186"/>
      <c r="BN23" s="1188">
        <f>BN14+BN22</f>
        <v>4752</v>
      </c>
      <c r="BO23" s="1188"/>
      <c r="BP23" s="466">
        <f>BP22+BP14</f>
        <v>4397</v>
      </c>
      <c r="BQ23" s="97"/>
      <c r="BR23" s="96"/>
      <c r="BS23" s="465">
        <f>BS22+BS14</f>
        <v>1258</v>
      </c>
      <c r="BT23" s="540">
        <f>SUM(BT22)</f>
        <v>5</v>
      </c>
      <c r="BU23" s="537"/>
      <c r="BV23" s="491"/>
      <c r="BW23" s="468"/>
      <c r="BX23" s="468"/>
      <c r="BY23" s="469"/>
      <c r="BZ23" s="488"/>
      <c r="CA23" s="120"/>
      <c r="CB23" s="120"/>
      <c r="CC23" s="120"/>
      <c r="CD23" s="120"/>
    </row>
    <row r="24" spans="1:86" ht="24.95" customHeight="1" x14ac:dyDescent="0.35">
      <c r="A24" s="1138" t="s">
        <v>62</v>
      </c>
      <c r="B24" s="1139"/>
      <c r="C24" s="45" t="s">
        <v>37</v>
      </c>
      <c r="D24" s="45" t="s">
        <v>37</v>
      </c>
      <c r="E24" s="45" t="s">
        <v>37</v>
      </c>
      <c r="F24" s="45" t="s">
        <v>37</v>
      </c>
      <c r="G24" s="45" t="s">
        <v>37</v>
      </c>
      <c r="H24" s="45" t="s">
        <v>272</v>
      </c>
      <c r="I24" s="45" t="s">
        <v>273</v>
      </c>
      <c r="J24" s="45" t="s">
        <v>611</v>
      </c>
      <c r="K24" s="45" t="s">
        <v>611</v>
      </c>
      <c r="L24" s="45" t="s">
        <v>611</v>
      </c>
      <c r="M24" s="45" t="s">
        <v>611</v>
      </c>
      <c r="N24" s="45" t="s">
        <v>611</v>
      </c>
      <c r="O24" s="45" t="s">
        <v>272</v>
      </c>
      <c r="P24" s="45" t="s">
        <v>273</v>
      </c>
      <c r="Q24" s="45" t="s">
        <v>611</v>
      </c>
      <c r="R24" s="45" t="s">
        <v>611</v>
      </c>
      <c r="S24" s="45" t="s">
        <v>611</v>
      </c>
      <c r="T24" s="45" t="s">
        <v>611</v>
      </c>
      <c r="U24" s="45" t="s">
        <v>611</v>
      </c>
      <c r="V24" s="45" t="s">
        <v>272</v>
      </c>
      <c r="W24" s="45" t="s">
        <v>273</v>
      </c>
      <c r="X24" s="45" t="s">
        <v>611</v>
      </c>
      <c r="Y24" s="45" t="s">
        <v>37</v>
      </c>
      <c r="Z24" s="45" t="s">
        <v>37</v>
      </c>
      <c r="AA24" s="45" t="s">
        <v>37</v>
      </c>
      <c r="AB24" s="45" t="s">
        <v>37</v>
      </c>
      <c r="AC24" s="45" t="s">
        <v>272</v>
      </c>
      <c r="AD24" s="45" t="s">
        <v>273</v>
      </c>
      <c r="AE24" s="45" t="s">
        <v>37</v>
      </c>
      <c r="AF24" s="45" t="s">
        <v>37</v>
      </c>
      <c r="AG24" s="45" t="s">
        <v>37</v>
      </c>
      <c r="AH24" s="1106">
        <f t="shared" ref="AH24:AH29" si="32">COUNTA($C24:$AG24)-SUM($AL24:$BD24)</f>
        <v>31</v>
      </c>
      <c r="AI24" s="1107"/>
      <c r="AJ24" s="43"/>
      <c r="AK24" s="17"/>
      <c r="AL24" s="451">
        <f t="shared" ref="AL24:AL29" si="33">COUNTIF($C24:$AG24,$AL$15)</f>
        <v>0</v>
      </c>
      <c r="AM24" s="452">
        <f t="shared" ref="AM24:AM29" si="34">COUNTIF($C24:$AG24,$AM$15)</f>
        <v>0</v>
      </c>
      <c r="AN24" s="452">
        <f t="shared" ref="AN24:AN29" si="35">COUNTIF($C24:$AG24,$AN$15)</f>
        <v>0</v>
      </c>
      <c r="AO24" s="452">
        <f t="shared" ref="AO24:AO29" si="36">COUNTIF($C24:$AG24,$AO$15)</f>
        <v>0</v>
      </c>
      <c r="AP24" s="453">
        <f t="shared" ref="AP24:AP29" si="37">COUNTIF($C24:$AG24,$AP$15)</f>
        <v>0</v>
      </c>
      <c r="AQ24" s="511">
        <f t="shared" ref="AQ24:AQ31" si="38">COUNTIF($C24:$AG24,$AQ$15)</f>
        <v>0</v>
      </c>
      <c r="AR24" s="453">
        <f t="shared" ref="AR24:AR29" si="39">COUNTIF($C24:$AG24,$AR$15)</f>
        <v>0</v>
      </c>
      <c r="AS24" s="65">
        <f t="shared" ref="AS24:AS29" si="40">COUNTIF($C24:$AG24,$AS$15)</f>
        <v>0</v>
      </c>
      <c r="AT24" s="66">
        <f t="shared" ref="AT24:AT29" si="41">COUNTIF($C24:$AG24,$AT$15)</f>
        <v>0</v>
      </c>
      <c r="AU24" s="66">
        <f t="shared" ref="AU24:AU29" si="42">COUNTIF($C24:$AG24,$AU$15)</f>
        <v>0</v>
      </c>
      <c r="AV24" s="66">
        <f t="shared" ref="AV24:AV29" si="43">COUNTIF($C24:$AG24,$AV$15)</f>
        <v>0</v>
      </c>
      <c r="AW24" s="49">
        <f t="shared" ref="AW24:AW29" si="44">COUNTIF($C24:$AG24,$AW$15)</f>
        <v>0</v>
      </c>
      <c r="AX24" s="65">
        <f t="shared" ref="AX24:AX29" si="45">COUNTIF($C24:$AG24,$AX$15)</f>
        <v>0</v>
      </c>
      <c r="AY24" s="66">
        <f t="shared" ref="AY24:AY29" si="46">COUNTIF($C24:$AG24,$AY$15)</f>
        <v>0</v>
      </c>
      <c r="AZ24" s="66">
        <f t="shared" ref="AZ24:AZ29" si="47">COUNTIF($C24:$AG24,$AZ$15)</f>
        <v>0</v>
      </c>
      <c r="BA24" s="66">
        <f t="shared" ref="BA24:BA29" si="48">COUNTIF($C24:$AG24,$BA$15)</f>
        <v>0</v>
      </c>
      <c r="BB24" s="66">
        <f t="shared" ref="BB24:BB29" si="49">COUNTIF($C24:$AG24,$BB$15)</f>
        <v>0</v>
      </c>
      <c r="BC24" s="66">
        <f t="shared" ref="BC24:BC29" si="50">COUNTIF($C24:$AG24,$BC$15)</f>
        <v>0</v>
      </c>
      <c r="BD24" s="69">
        <f t="shared" ref="BD24:BD29" si="51">COUNTIF($C24:$AG24,$BD$15)</f>
        <v>0</v>
      </c>
      <c r="BE24" s="926">
        <f t="shared" ref="BE24:BE29" si="52">AW24+AV24+AU24+AT24+AS24+AR24+AQ24+AP24+AO24+AN24+AM24+AL24+AH24</f>
        <v>31</v>
      </c>
      <c r="BF24" s="927"/>
      <c r="BG24" s="927"/>
      <c r="BH24" s="1066">
        <f t="shared" si="24"/>
        <v>31</v>
      </c>
      <c r="BI24" s="927"/>
      <c r="BJ24" s="928"/>
      <c r="BK24" s="1066">
        <f t="shared" si="25"/>
        <v>0</v>
      </c>
      <c r="BL24" s="927"/>
      <c r="BM24" s="928"/>
      <c r="BN24" s="927">
        <f t="shared" ref="BN24:BN29" si="53">AW24+AV24+AU24+AT24+AS24+AR24+AQ24+AP24+AO24+AN24+AM24+AL24+AH24</f>
        <v>31</v>
      </c>
      <c r="BO24" s="927"/>
      <c r="BP24" s="764">
        <f t="shared" ref="BP24:BP29" si="54">BH24+BK24</f>
        <v>31</v>
      </c>
      <c r="BQ24" s="766"/>
      <c r="BS24" s="465">
        <f t="shared" ref="BS24:BS29" si="55">AH24+AL24+AM24+AN24+AO24+AQ24+AV24+AW24</f>
        <v>31</v>
      </c>
      <c r="BT24" s="540">
        <f t="shared" si="27"/>
        <v>0</v>
      </c>
      <c r="BU24" s="538">
        <f t="shared" si="23"/>
        <v>0</v>
      </c>
      <c r="BV24" s="523">
        <f t="shared" ref="BV24:BV29" si="56">BA24+BC24+BD24</f>
        <v>0</v>
      </c>
      <c r="BW24" s="555"/>
      <c r="BX24" s="555"/>
      <c r="BY24" s="1132" t="s">
        <v>469</v>
      </c>
      <c r="BZ24" s="1133"/>
      <c r="CA24" s="1133"/>
      <c r="CB24" s="1133"/>
      <c r="CC24" s="1133"/>
      <c r="CD24" s="1133"/>
      <c r="CE24" s="1133"/>
      <c r="CF24" s="1133"/>
      <c r="CG24" s="1133"/>
      <c r="CH24" s="1134"/>
    </row>
    <row r="25" spans="1:86" ht="24.95" customHeight="1" x14ac:dyDescent="0.35">
      <c r="A25" s="1138" t="s">
        <v>63</v>
      </c>
      <c r="B25" s="1139"/>
      <c r="C25" s="45" t="s">
        <v>37</v>
      </c>
      <c r="D25" s="45" t="s">
        <v>37</v>
      </c>
      <c r="E25" s="45" t="s">
        <v>272</v>
      </c>
      <c r="F25" s="45" t="s">
        <v>273</v>
      </c>
      <c r="G25" s="45" t="s">
        <v>37</v>
      </c>
      <c r="H25" s="45" t="s">
        <v>37</v>
      </c>
      <c r="I25" s="45" t="s">
        <v>37</v>
      </c>
      <c r="J25" s="45" t="s">
        <v>37</v>
      </c>
      <c r="K25" s="45" t="s">
        <v>37</v>
      </c>
      <c r="L25" s="45" t="s">
        <v>272</v>
      </c>
      <c r="M25" s="45" t="s">
        <v>273</v>
      </c>
      <c r="N25" s="45" t="s">
        <v>37</v>
      </c>
      <c r="O25" s="45" t="s">
        <v>37</v>
      </c>
      <c r="P25" s="45" t="s">
        <v>37</v>
      </c>
      <c r="Q25" s="45" t="s">
        <v>37</v>
      </c>
      <c r="R25" s="45" t="s">
        <v>37</v>
      </c>
      <c r="S25" s="45" t="s">
        <v>272</v>
      </c>
      <c r="T25" s="45" t="s">
        <v>273</v>
      </c>
      <c r="U25" s="45" t="s">
        <v>37</v>
      </c>
      <c r="V25" s="45" t="s">
        <v>37</v>
      </c>
      <c r="W25" s="45" t="s">
        <v>37</v>
      </c>
      <c r="X25" s="45" t="s">
        <v>37</v>
      </c>
      <c r="Y25" s="45" t="s">
        <v>37</v>
      </c>
      <c r="Z25" s="45" t="s">
        <v>272</v>
      </c>
      <c r="AA25" s="45" t="s">
        <v>273</v>
      </c>
      <c r="AB25" s="45" t="s">
        <v>37</v>
      </c>
      <c r="AC25" s="45" t="s">
        <v>37</v>
      </c>
      <c r="AD25" s="45" t="s">
        <v>37</v>
      </c>
      <c r="AE25" s="45" t="s">
        <v>37</v>
      </c>
      <c r="AF25" s="132" t="s">
        <v>37</v>
      </c>
      <c r="AG25" s="132" t="s">
        <v>272</v>
      </c>
      <c r="AH25" s="1106">
        <f t="shared" si="32"/>
        <v>31</v>
      </c>
      <c r="AI25" s="1107"/>
      <c r="AJ25" s="43"/>
      <c r="AK25" s="17"/>
      <c r="AL25" s="16">
        <f t="shared" si="33"/>
        <v>0</v>
      </c>
      <c r="AM25" s="10">
        <f t="shared" si="34"/>
        <v>0</v>
      </c>
      <c r="AN25" s="10">
        <f t="shared" si="35"/>
        <v>0</v>
      </c>
      <c r="AO25" s="10">
        <f t="shared" si="36"/>
        <v>0</v>
      </c>
      <c r="AP25" s="11">
        <f t="shared" si="37"/>
        <v>0</v>
      </c>
      <c r="AQ25" s="511">
        <f t="shared" si="38"/>
        <v>0</v>
      </c>
      <c r="AR25" s="11">
        <f t="shared" si="39"/>
        <v>0</v>
      </c>
      <c r="AS25" s="12">
        <f t="shared" si="40"/>
        <v>0</v>
      </c>
      <c r="AT25" s="13">
        <f t="shared" si="41"/>
        <v>0</v>
      </c>
      <c r="AU25" s="13">
        <f t="shared" si="42"/>
        <v>0</v>
      </c>
      <c r="AV25" s="13">
        <f t="shared" si="43"/>
        <v>0</v>
      </c>
      <c r="AW25" s="14">
        <f t="shared" si="44"/>
        <v>0</v>
      </c>
      <c r="AX25" s="12">
        <f t="shared" si="45"/>
        <v>0</v>
      </c>
      <c r="AY25" s="13">
        <f t="shared" si="46"/>
        <v>0</v>
      </c>
      <c r="AZ25" s="13">
        <f t="shared" si="47"/>
        <v>0</v>
      </c>
      <c r="BA25" s="13">
        <f t="shared" si="48"/>
        <v>0</v>
      </c>
      <c r="BB25" s="13">
        <f t="shared" si="49"/>
        <v>0</v>
      </c>
      <c r="BC25" s="13">
        <f t="shared" si="50"/>
        <v>0</v>
      </c>
      <c r="BD25" s="70">
        <f t="shared" si="51"/>
        <v>0</v>
      </c>
      <c r="BE25" s="1108">
        <f t="shared" si="52"/>
        <v>31</v>
      </c>
      <c r="BF25" s="1109"/>
      <c r="BG25" s="1109"/>
      <c r="BH25" s="1066">
        <f t="shared" si="24"/>
        <v>31</v>
      </c>
      <c r="BI25" s="927"/>
      <c r="BJ25" s="928"/>
      <c r="BK25" s="1066">
        <f t="shared" si="25"/>
        <v>0</v>
      </c>
      <c r="BL25" s="927"/>
      <c r="BM25" s="928"/>
      <c r="BN25" s="927">
        <f t="shared" si="53"/>
        <v>31</v>
      </c>
      <c r="BO25" s="927"/>
      <c r="BP25" s="764">
        <f t="shared" si="54"/>
        <v>31</v>
      </c>
      <c r="BQ25" s="766">
        <f>SUM(BP25)</f>
        <v>31</v>
      </c>
      <c r="BS25" s="465">
        <f t="shared" si="55"/>
        <v>31</v>
      </c>
      <c r="BT25" s="781">
        <f t="shared" si="27"/>
        <v>0</v>
      </c>
      <c r="BU25" s="534">
        <f t="shared" si="23"/>
        <v>0</v>
      </c>
      <c r="BV25" s="523">
        <f t="shared" si="56"/>
        <v>0</v>
      </c>
      <c r="BW25" s="555"/>
      <c r="BX25" s="555"/>
      <c r="BY25" s="1135"/>
      <c r="BZ25" s="1136"/>
      <c r="CA25" s="1136"/>
      <c r="CB25" s="1136"/>
      <c r="CC25" s="1136"/>
      <c r="CD25" s="1136"/>
      <c r="CE25" s="1136"/>
      <c r="CF25" s="1136"/>
      <c r="CG25" s="1136"/>
      <c r="CH25" s="1137"/>
    </row>
    <row r="26" spans="1:86" ht="24.95" customHeight="1" thickBot="1" x14ac:dyDescent="0.4">
      <c r="A26" s="1138" t="s">
        <v>64</v>
      </c>
      <c r="B26" s="1139"/>
      <c r="C26" s="45" t="s">
        <v>273</v>
      </c>
      <c r="D26" s="45" t="s">
        <v>37</v>
      </c>
      <c r="E26" s="45" t="s">
        <v>37</v>
      </c>
      <c r="F26" s="45" t="s">
        <v>37</v>
      </c>
      <c r="G26" s="45" t="s">
        <v>37</v>
      </c>
      <c r="H26" s="45" t="s">
        <v>37</v>
      </c>
      <c r="I26" s="45" t="s">
        <v>272</v>
      </c>
      <c r="J26" s="45" t="s">
        <v>273</v>
      </c>
      <c r="K26" s="45" t="s">
        <v>37</v>
      </c>
      <c r="L26" s="45" t="s">
        <v>37</v>
      </c>
      <c r="M26" s="45" t="s">
        <v>37</v>
      </c>
      <c r="N26" s="45" t="s">
        <v>37</v>
      </c>
      <c r="O26" s="45" t="s">
        <v>37</v>
      </c>
      <c r="P26" s="45" t="s">
        <v>272</v>
      </c>
      <c r="Q26" s="45" t="s">
        <v>273</v>
      </c>
      <c r="R26" s="45" t="s">
        <v>37</v>
      </c>
      <c r="S26" s="45" t="s">
        <v>37</v>
      </c>
      <c r="T26" s="45" t="s">
        <v>37</v>
      </c>
      <c r="U26" s="45" t="s">
        <v>37</v>
      </c>
      <c r="V26" s="45" t="s">
        <v>37</v>
      </c>
      <c r="W26" s="45" t="s">
        <v>272</v>
      </c>
      <c r="X26" s="45" t="s">
        <v>273</v>
      </c>
      <c r="Y26" s="45" t="s">
        <v>37</v>
      </c>
      <c r="Z26" s="45" t="s">
        <v>37</v>
      </c>
      <c r="AA26" s="45" t="s">
        <v>37</v>
      </c>
      <c r="AB26" s="45" t="s">
        <v>37</v>
      </c>
      <c r="AC26" s="45" t="s">
        <v>37</v>
      </c>
      <c r="AD26" s="45" t="s">
        <v>272</v>
      </c>
      <c r="AE26" s="45" t="s">
        <v>273</v>
      </c>
      <c r="AF26" s="45" t="s">
        <v>37</v>
      </c>
      <c r="AG26" s="713"/>
      <c r="AH26" s="1106">
        <f t="shared" si="32"/>
        <v>30</v>
      </c>
      <c r="AI26" s="1107"/>
      <c r="AJ26" s="43"/>
      <c r="AK26" s="17"/>
      <c r="AL26" s="16">
        <f t="shared" si="33"/>
        <v>0</v>
      </c>
      <c r="AM26" s="10">
        <f t="shared" si="34"/>
        <v>0</v>
      </c>
      <c r="AN26" s="10">
        <f t="shared" si="35"/>
        <v>0</v>
      </c>
      <c r="AO26" s="10">
        <f t="shared" si="36"/>
        <v>0</v>
      </c>
      <c r="AP26" s="11">
        <f t="shared" si="37"/>
        <v>0</v>
      </c>
      <c r="AQ26" s="511">
        <f t="shared" si="38"/>
        <v>0</v>
      </c>
      <c r="AR26" s="11">
        <f t="shared" si="39"/>
        <v>0</v>
      </c>
      <c r="AS26" s="12">
        <f t="shared" si="40"/>
        <v>0</v>
      </c>
      <c r="AT26" s="13">
        <f t="shared" si="41"/>
        <v>0</v>
      </c>
      <c r="AU26" s="13">
        <f t="shared" si="42"/>
        <v>0</v>
      </c>
      <c r="AV26" s="13">
        <f t="shared" si="43"/>
        <v>0</v>
      </c>
      <c r="AW26" s="14">
        <f t="shared" si="44"/>
        <v>0</v>
      </c>
      <c r="AX26" s="12">
        <f t="shared" si="45"/>
        <v>0</v>
      </c>
      <c r="AY26" s="13">
        <f t="shared" si="46"/>
        <v>0</v>
      </c>
      <c r="AZ26" s="13">
        <f t="shared" si="47"/>
        <v>0</v>
      </c>
      <c r="BA26" s="13">
        <f t="shared" si="48"/>
        <v>0</v>
      </c>
      <c r="BB26" s="13">
        <f t="shared" si="49"/>
        <v>0</v>
      </c>
      <c r="BC26" s="13">
        <f t="shared" si="50"/>
        <v>0</v>
      </c>
      <c r="BD26" s="70">
        <f t="shared" si="51"/>
        <v>0</v>
      </c>
      <c r="BE26" s="1108">
        <f t="shared" si="52"/>
        <v>30</v>
      </c>
      <c r="BF26" s="1109"/>
      <c r="BG26" s="1109"/>
      <c r="BH26" s="1066">
        <f t="shared" si="24"/>
        <v>30</v>
      </c>
      <c r="BI26" s="927"/>
      <c r="BJ26" s="928"/>
      <c r="BK26" s="1066">
        <f t="shared" si="25"/>
        <v>0</v>
      </c>
      <c r="BL26" s="927"/>
      <c r="BM26" s="928"/>
      <c r="BN26" s="927">
        <f t="shared" si="53"/>
        <v>30</v>
      </c>
      <c r="BO26" s="927"/>
      <c r="BP26" s="764">
        <f t="shared" si="54"/>
        <v>30</v>
      </c>
      <c r="BQ26" s="766">
        <f>SUM(BP26)</f>
        <v>30</v>
      </c>
      <c r="BS26" s="465">
        <f t="shared" si="55"/>
        <v>30</v>
      </c>
      <c r="BT26" s="782">
        <f t="shared" si="27"/>
        <v>0</v>
      </c>
      <c r="BU26" s="534">
        <f t="shared" si="23"/>
        <v>0</v>
      </c>
      <c r="BV26" s="523">
        <f t="shared" si="56"/>
        <v>0</v>
      </c>
      <c r="BW26" s="504"/>
      <c r="BX26" s="504"/>
      <c r="BY26" s="556" t="s">
        <v>435</v>
      </c>
      <c r="BZ26" s="557"/>
      <c r="CA26" s="557"/>
      <c r="CB26" s="557"/>
      <c r="CC26" s="558"/>
      <c r="CD26" s="558"/>
      <c r="CE26" s="558"/>
      <c r="CF26" s="558"/>
      <c r="CG26" s="558"/>
      <c r="CH26" s="524"/>
    </row>
    <row r="27" spans="1:86" ht="24.95" customHeight="1" x14ac:dyDescent="0.35">
      <c r="A27" s="1138" t="s">
        <v>65</v>
      </c>
      <c r="B27" s="1139"/>
      <c r="C27" s="45" t="s">
        <v>37</v>
      </c>
      <c r="D27" s="45" t="s">
        <v>37</v>
      </c>
      <c r="E27" s="45" t="s">
        <v>37</v>
      </c>
      <c r="F27" s="45" t="s">
        <v>37</v>
      </c>
      <c r="G27" s="45" t="s">
        <v>272</v>
      </c>
      <c r="H27" s="45" t="s">
        <v>273</v>
      </c>
      <c r="I27" s="45" t="s">
        <v>37</v>
      </c>
      <c r="J27" s="45" t="s">
        <v>37</v>
      </c>
      <c r="K27" s="45" t="s">
        <v>37</v>
      </c>
      <c r="L27" s="45" t="s">
        <v>37</v>
      </c>
      <c r="M27" s="45" t="s">
        <v>37</v>
      </c>
      <c r="N27" s="45" t="s">
        <v>272</v>
      </c>
      <c r="O27" s="45" t="s">
        <v>273</v>
      </c>
      <c r="P27" s="45" t="s">
        <v>37</v>
      </c>
      <c r="Q27" s="45" t="s">
        <v>37</v>
      </c>
      <c r="R27" s="45" t="s">
        <v>37</v>
      </c>
      <c r="S27" s="45" t="s">
        <v>37</v>
      </c>
      <c r="T27" s="45" t="s">
        <v>37</v>
      </c>
      <c r="U27" s="45" t="s">
        <v>272</v>
      </c>
      <c r="V27" s="45" t="s">
        <v>273</v>
      </c>
      <c r="W27" s="45" t="s">
        <v>37</v>
      </c>
      <c r="X27" s="45" t="s">
        <v>37</v>
      </c>
      <c r="Y27" s="45" t="s">
        <v>37</v>
      </c>
      <c r="Z27" s="45" t="s">
        <v>45</v>
      </c>
      <c r="AA27" s="45" t="s">
        <v>37</v>
      </c>
      <c r="AB27" s="45" t="s">
        <v>272</v>
      </c>
      <c r="AC27" s="45" t="s">
        <v>273</v>
      </c>
      <c r="AD27" s="45" t="s">
        <v>39</v>
      </c>
      <c r="AE27" s="45" t="s">
        <v>37</v>
      </c>
      <c r="AF27" s="46" t="s">
        <v>37</v>
      </c>
      <c r="AG27" s="46" t="s">
        <v>37</v>
      </c>
      <c r="AH27" s="1106">
        <f t="shared" si="32"/>
        <v>29</v>
      </c>
      <c r="AI27" s="1107"/>
      <c r="AJ27" s="43"/>
      <c r="AK27" s="17"/>
      <c r="AL27" s="16">
        <f t="shared" si="33"/>
        <v>0</v>
      </c>
      <c r="AM27" s="10">
        <f t="shared" si="34"/>
        <v>1</v>
      </c>
      <c r="AN27" s="10">
        <f t="shared" si="35"/>
        <v>0</v>
      </c>
      <c r="AO27" s="10">
        <f t="shared" si="36"/>
        <v>0</v>
      </c>
      <c r="AP27" s="11">
        <f t="shared" si="37"/>
        <v>0</v>
      </c>
      <c r="AQ27" s="511">
        <f t="shared" si="38"/>
        <v>0</v>
      </c>
      <c r="AR27" s="11">
        <f t="shared" si="39"/>
        <v>0</v>
      </c>
      <c r="AS27" s="12">
        <f t="shared" si="40"/>
        <v>1</v>
      </c>
      <c r="AT27" s="13">
        <f t="shared" si="41"/>
        <v>0</v>
      </c>
      <c r="AU27" s="13">
        <f t="shared" si="42"/>
        <v>0</v>
      </c>
      <c r="AV27" s="13">
        <f t="shared" si="43"/>
        <v>0</v>
      </c>
      <c r="AW27" s="14">
        <f t="shared" si="44"/>
        <v>0</v>
      </c>
      <c r="AX27" s="12">
        <f t="shared" si="45"/>
        <v>0</v>
      </c>
      <c r="AY27" s="13">
        <f t="shared" si="46"/>
        <v>0</v>
      </c>
      <c r="AZ27" s="13">
        <f t="shared" si="47"/>
        <v>0</v>
      </c>
      <c r="BA27" s="13">
        <f t="shared" si="48"/>
        <v>0</v>
      </c>
      <c r="BB27" s="13">
        <f t="shared" si="49"/>
        <v>0</v>
      </c>
      <c r="BC27" s="13">
        <f t="shared" si="50"/>
        <v>0</v>
      </c>
      <c r="BD27" s="70">
        <f t="shared" si="51"/>
        <v>0</v>
      </c>
      <c r="BE27" s="1108">
        <f t="shared" si="52"/>
        <v>31</v>
      </c>
      <c r="BF27" s="1109"/>
      <c r="BG27" s="1109"/>
      <c r="BH27" s="1066">
        <f t="shared" si="24"/>
        <v>31</v>
      </c>
      <c r="BI27" s="927"/>
      <c r="BJ27" s="928"/>
      <c r="BK27" s="1066">
        <f t="shared" si="25"/>
        <v>0</v>
      </c>
      <c r="BL27" s="927"/>
      <c r="BM27" s="928"/>
      <c r="BN27" s="927">
        <f t="shared" si="53"/>
        <v>31</v>
      </c>
      <c r="BO27" s="927"/>
      <c r="BP27" s="764">
        <f t="shared" si="54"/>
        <v>31</v>
      </c>
      <c r="BQ27" s="766">
        <f>SUM(BP27)</f>
        <v>31</v>
      </c>
      <c r="BS27" s="465">
        <f t="shared" si="55"/>
        <v>30</v>
      </c>
      <c r="BT27" s="783">
        <f t="shared" si="27"/>
        <v>0</v>
      </c>
      <c r="BU27" s="502">
        <f t="shared" si="23"/>
        <v>1</v>
      </c>
      <c r="BV27" s="523">
        <f t="shared" si="56"/>
        <v>0</v>
      </c>
      <c r="BW27" s="504"/>
      <c r="BX27" s="504"/>
      <c r="BY27" s="556"/>
      <c r="BZ27" s="557" t="s">
        <v>425</v>
      </c>
      <c r="CA27" s="557"/>
      <c r="CB27" s="557"/>
      <c r="CC27" s="558"/>
      <c r="CD27" s="558"/>
      <c r="CE27" s="558"/>
      <c r="CF27" s="558"/>
      <c r="CG27" s="558"/>
      <c r="CH27" s="524"/>
    </row>
    <row r="28" spans="1:86" ht="24.95" customHeight="1" x14ac:dyDescent="0.35">
      <c r="A28" s="1138" t="s">
        <v>66</v>
      </c>
      <c r="B28" s="1139"/>
      <c r="C28" s="45" t="s">
        <v>37</v>
      </c>
      <c r="D28" s="45" t="s">
        <v>272</v>
      </c>
      <c r="E28" s="45" t="s">
        <v>273</v>
      </c>
      <c r="F28" s="45" t="s">
        <v>37</v>
      </c>
      <c r="G28" s="45" t="s">
        <v>37</v>
      </c>
      <c r="H28" s="45" t="s">
        <v>37</v>
      </c>
      <c r="I28" s="45" t="s">
        <v>37</v>
      </c>
      <c r="J28" s="45" t="s">
        <v>37</v>
      </c>
      <c r="K28" s="45" t="s">
        <v>272</v>
      </c>
      <c r="L28" s="45" t="s">
        <v>273</v>
      </c>
      <c r="M28" s="45" t="s">
        <v>37</v>
      </c>
      <c r="N28" s="45" t="s">
        <v>37</v>
      </c>
      <c r="O28" s="45" t="s">
        <v>37</v>
      </c>
      <c r="P28" s="45" t="s">
        <v>37</v>
      </c>
      <c r="Q28" s="45" t="s">
        <v>37</v>
      </c>
      <c r="R28" s="45" t="s">
        <v>272</v>
      </c>
      <c r="S28" s="45" t="s">
        <v>273</v>
      </c>
      <c r="T28" s="45" t="s">
        <v>37</v>
      </c>
      <c r="U28" s="45" t="s">
        <v>612</v>
      </c>
      <c r="V28" s="45" t="s">
        <v>37</v>
      </c>
      <c r="W28" s="45" t="s">
        <v>37</v>
      </c>
      <c r="X28" s="45" t="s">
        <v>45</v>
      </c>
      <c r="Y28" s="45" t="s">
        <v>272</v>
      </c>
      <c r="Z28" s="45" t="s">
        <v>273</v>
      </c>
      <c r="AA28" s="45" t="s">
        <v>37</v>
      </c>
      <c r="AB28" s="45" t="s">
        <v>37</v>
      </c>
      <c r="AC28" s="45" t="s">
        <v>37</v>
      </c>
      <c r="AD28" s="45" t="s">
        <v>37</v>
      </c>
      <c r="AE28" s="45" t="s">
        <v>37</v>
      </c>
      <c r="AF28" s="132" t="s">
        <v>272</v>
      </c>
      <c r="AG28" s="713"/>
      <c r="AH28" s="1106">
        <f t="shared" si="32"/>
        <v>29</v>
      </c>
      <c r="AI28" s="1107"/>
      <c r="AJ28" s="43"/>
      <c r="AK28" s="17"/>
      <c r="AL28" s="16">
        <f t="shared" si="33"/>
        <v>0</v>
      </c>
      <c r="AM28" s="10">
        <f t="shared" si="34"/>
        <v>0</v>
      </c>
      <c r="AN28" s="10">
        <f t="shared" si="35"/>
        <v>0</v>
      </c>
      <c r="AO28" s="10">
        <f t="shared" si="36"/>
        <v>0</v>
      </c>
      <c r="AP28" s="11">
        <f t="shared" si="37"/>
        <v>0</v>
      </c>
      <c r="AQ28" s="511">
        <f t="shared" si="38"/>
        <v>0</v>
      </c>
      <c r="AR28" s="11">
        <f t="shared" si="39"/>
        <v>0</v>
      </c>
      <c r="AS28" s="12">
        <f t="shared" si="40"/>
        <v>1</v>
      </c>
      <c r="AT28" s="13">
        <f t="shared" si="41"/>
        <v>0</v>
      </c>
      <c r="AU28" s="13">
        <f t="shared" si="42"/>
        <v>0</v>
      </c>
      <c r="AV28" s="13">
        <f t="shared" si="43"/>
        <v>0</v>
      </c>
      <c r="AW28" s="14">
        <f t="shared" si="44"/>
        <v>0</v>
      </c>
      <c r="AX28" s="12">
        <f t="shared" si="45"/>
        <v>0</v>
      </c>
      <c r="AY28" s="13">
        <f t="shared" si="46"/>
        <v>0</v>
      </c>
      <c r="AZ28" s="13">
        <f t="shared" si="47"/>
        <v>0</v>
      </c>
      <c r="BA28" s="13">
        <f t="shared" si="48"/>
        <v>0</v>
      </c>
      <c r="BB28" s="13">
        <f t="shared" si="49"/>
        <v>0</v>
      </c>
      <c r="BC28" s="13">
        <f t="shared" si="50"/>
        <v>0</v>
      </c>
      <c r="BD28" s="70">
        <f t="shared" si="51"/>
        <v>0</v>
      </c>
      <c r="BE28" s="1108">
        <f t="shared" si="52"/>
        <v>30</v>
      </c>
      <c r="BF28" s="1109"/>
      <c r="BG28" s="1109"/>
      <c r="BH28" s="1066">
        <f t="shared" si="24"/>
        <v>30</v>
      </c>
      <c r="BI28" s="927"/>
      <c r="BJ28" s="928"/>
      <c r="BK28" s="1066">
        <f t="shared" si="25"/>
        <v>0</v>
      </c>
      <c r="BL28" s="927"/>
      <c r="BM28" s="928"/>
      <c r="BN28" s="927">
        <f t="shared" si="53"/>
        <v>30</v>
      </c>
      <c r="BO28" s="927"/>
      <c r="BP28" s="764">
        <f t="shared" si="54"/>
        <v>30</v>
      </c>
      <c r="BQ28" s="766">
        <f>SUM(BP28)</f>
        <v>30</v>
      </c>
      <c r="BS28" s="465">
        <f t="shared" si="55"/>
        <v>29</v>
      </c>
      <c r="BT28" s="784">
        <f t="shared" si="27"/>
        <v>0</v>
      </c>
      <c r="BU28" s="502">
        <f t="shared" si="23"/>
        <v>1</v>
      </c>
      <c r="BV28" s="523">
        <f t="shared" si="56"/>
        <v>0</v>
      </c>
      <c r="BW28" s="504"/>
      <c r="BX28" s="504"/>
      <c r="BY28" s="556"/>
      <c r="BZ28" s="557" t="s">
        <v>426</v>
      </c>
      <c r="CA28" s="557"/>
      <c r="CB28" s="557"/>
      <c r="CC28" s="558"/>
      <c r="CD28" s="558"/>
      <c r="CE28" s="558"/>
      <c r="CF28" s="558"/>
      <c r="CG28" s="558"/>
      <c r="CH28" s="524"/>
    </row>
    <row r="29" spans="1:86" ht="24.95" customHeight="1" thickBot="1" x14ac:dyDescent="0.4">
      <c r="A29" s="1138" t="s">
        <v>67</v>
      </c>
      <c r="B29" s="1139"/>
      <c r="C29" s="45" t="s">
        <v>273</v>
      </c>
      <c r="D29" s="45" t="s">
        <v>37</v>
      </c>
      <c r="E29" s="45" t="s">
        <v>37</v>
      </c>
      <c r="F29" s="45" t="s">
        <v>37</v>
      </c>
      <c r="G29" s="45" t="s">
        <v>37</v>
      </c>
      <c r="H29" s="45" t="s">
        <v>37</v>
      </c>
      <c r="I29" s="45" t="s">
        <v>272</v>
      </c>
      <c r="J29" s="45" t="s">
        <v>273</v>
      </c>
      <c r="K29" s="45" t="s">
        <v>45</v>
      </c>
      <c r="L29" s="45" t="s">
        <v>37</v>
      </c>
      <c r="M29" s="45" t="s">
        <v>37</v>
      </c>
      <c r="N29" s="45" t="s">
        <v>37</v>
      </c>
      <c r="O29" s="45" t="s">
        <v>37</v>
      </c>
      <c r="P29" s="45" t="s">
        <v>272</v>
      </c>
      <c r="Q29" s="45" t="s">
        <v>273</v>
      </c>
      <c r="R29" s="45" t="s">
        <v>611</v>
      </c>
      <c r="S29" s="45" t="s">
        <v>611</v>
      </c>
      <c r="T29" s="45" t="s">
        <v>611</v>
      </c>
      <c r="U29" s="45" t="s">
        <v>611</v>
      </c>
      <c r="V29" s="45" t="s">
        <v>611</v>
      </c>
      <c r="W29" s="45" t="s">
        <v>272</v>
      </c>
      <c r="X29" s="45" t="s">
        <v>273</v>
      </c>
      <c r="Y29" s="45" t="s">
        <v>611</v>
      </c>
      <c r="Z29" s="45" t="s">
        <v>611</v>
      </c>
      <c r="AA29" s="45" t="s">
        <v>611</v>
      </c>
      <c r="AB29" s="46" t="s">
        <v>611</v>
      </c>
      <c r="AC29" s="45" t="s">
        <v>611</v>
      </c>
      <c r="AD29" s="45" t="s">
        <v>272</v>
      </c>
      <c r="AE29" s="45" t="s">
        <v>273</v>
      </c>
      <c r="AF29" s="45" t="s">
        <v>611</v>
      </c>
      <c r="AG29" s="45" t="s">
        <v>611</v>
      </c>
      <c r="AH29" s="1106">
        <f t="shared" si="32"/>
        <v>30</v>
      </c>
      <c r="AI29" s="1107"/>
      <c r="AJ29" s="43"/>
      <c r="AK29" s="17"/>
      <c r="AL29" s="16">
        <f t="shared" si="33"/>
        <v>0</v>
      </c>
      <c r="AM29" s="22">
        <f t="shared" si="34"/>
        <v>0</v>
      </c>
      <c r="AN29" s="22">
        <f t="shared" si="35"/>
        <v>0</v>
      </c>
      <c r="AO29" s="22">
        <f t="shared" si="36"/>
        <v>0</v>
      </c>
      <c r="AP29" s="23">
        <f t="shared" si="37"/>
        <v>0</v>
      </c>
      <c r="AQ29" s="511">
        <f t="shared" si="38"/>
        <v>0</v>
      </c>
      <c r="AR29" s="23">
        <f t="shared" si="39"/>
        <v>0</v>
      </c>
      <c r="AS29" s="19">
        <f t="shared" si="40"/>
        <v>1</v>
      </c>
      <c r="AT29" s="20">
        <f t="shared" si="41"/>
        <v>0</v>
      </c>
      <c r="AU29" s="20">
        <f t="shared" si="42"/>
        <v>0</v>
      </c>
      <c r="AV29" s="20">
        <f t="shared" si="43"/>
        <v>0</v>
      </c>
      <c r="AW29" s="24">
        <f t="shared" si="44"/>
        <v>0</v>
      </c>
      <c r="AX29" s="19">
        <f t="shared" si="45"/>
        <v>0</v>
      </c>
      <c r="AY29" s="20">
        <f t="shared" si="46"/>
        <v>0</v>
      </c>
      <c r="AZ29" s="20">
        <f t="shared" si="47"/>
        <v>0</v>
      </c>
      <c r="BA29" s="20">
        <f t="shared" si="48"/>
        <v>0</v>
      </c>
      <c r="BB29" s="20">
        <f t="shared" si="49"/>
        <v>0</v>
      </c>
      <c r="BC29" s="20">
        <f t="shared" si="50"/>
        <v>0</v>
      </c>
      <c r="BD29" s="71">
        <f t="shared" si="51"/>
        <v>0</v>
      </c>
      <c r="BE29" s="1113">
        <f t="shared" si="52"/>
        <v>31</v>
      </c>
      <c r="BF29" s="1114"/>
      <c r="BG29" s="1114"/>
      <c r="BH29" s="1066">
        <f t="shared" si="24"/>
        <v>31</v>
      </c>
      <c r="BI29" s="927"/>
      <c r="BJ29" s="928"/>
      <c r="BK29" s="1066">
        <f t="shared" si="25"/>
        <v>0</v>
      </c>
      <c r="BL29" s="927"/>
      <c r="BM29" s="928"/>
      <c r="BN29" s="927">
        <f t="shared" si="53"/>
        <v>31</v>
      </c>
      <c r="BO29" s="927"/>
      <c r="BP29" s="764">
        <f t="shared" si="54"/>
        <v>31</v>
      </c>
      <c r="BQ29" s="766">
        <f>SUM(BP29)</f>
        <v>31</v>
      </c>
      <c r="BS29" s="465">
        <f t="shared" si="55"/>
        <v>30</v>
      </c>
      <c r="BT29" s="784">
        <f t="shared" si="27"/>
        <v>0</v>
      </c>
      <c r="BU29" s="503">
        <f t="shared" si="23"/>
        <v>1</v>
      </c>
      <c r="BV29" s="523">
        <f t="shared" si="56"/>
        <v>0</v>
      </c>
      <c r="BW29" s="504"/>
      <c r="BX29" s="504"/>
      <c r="BY29" s="556"/>
      <c r="BZ29" s="557" t="s">
        <v>427</v>
      </c>
      <c r="CA29" s="557"/>
      <c r="CB29" s="557"/>
      <c r="CC29" s="558"/>
      <c r="CD29" s="558"/>
      <c r="CE29" s="558"/>
      <c r="CF29" s="558"/>
      <c r="CG29" s="558"/>
      <c r="CH29" s="524"/>
    </row>
    <row r="30" spans="1:86" ht="29.25" customHeight="1" thickBot="1" x14ac:dyDescent="0.45">
      <c r="A30" s="772"/>
      <c r="B30" s="773"/>
      <c r="C30" s="774"/>
      <c r="D30" s="774"/>
      <c r="E30" s="774"/>
      <c r="F30" s="774"/>
      <c r="G30" s="774"/>
      <c r="H30" s="774"/>
      <c r="I30" s="774"/>
      <c r="J30" s="774"/>
      <c r="K30" s="774"/>
      <c r="L30" s="774"/>
      <c r="M30" s="774"/>
      <c r="N30" s="774"/>
      <c r="O30" s="774"/>
      <c r="P30" s="774"/>
      <c r="Q30" s="774"/>
      <c r="R30" s="774"/>
      <c r="S30" s="774"/>
      <c r="T30" s="774"/>
      <c r="U30" s="774"/>
      <c r="V30" s="774"/>
      <c r="W30" s="774"/>
      <c r="X30" s="774"/>
      <c r="Y30" s="1158" t="s">
        <v>121</v>
      </c>
      <c r="Z30" s="1158"/>
      <c r="AA30" s="1158"/>
      <c r="AB30" s="1158"/>
      <c r="AC30" s="1158"/>
      <c r="AD30" s="1158"/>
      <c r="AE30" s="1158"/>
      <c r="AF30" s="1158"/>
      <c r="AG30" s="1159"/>
      <c r="AH30" s="1109">
        <f>SUM(AH24:AH29)</f>
        <v>180</v>
      </c>
      <c r="AI30" s="1109"/>
      <c r="AJ30" s="25"/>
      <c r="AK30" s="25"/>
      <c r="AL30" s="72">
        <f t="shared" ref="AL30:BD30" si="57">SUM(AL24:AL29)</f>
        <v>0</v>
      </c>
      <c r="AM30" s="72">
        <f t="shared" si="57"/>
        <v>1</v>
      </c>
      <c r="AN30" s="72">
        <f t="shared" si="57"/>
        <v>0</v>
      </c>
      <c r="AO30" s="72">
        <f t="shared" si="57"/>
        <v>0</v>
      </c>
      <c r="AP30" s="72">
        <f t="shared" si="57"/>
        <v>0</v>
      </c>
      <c r="AQ30" s="511">
        <f t="shared" si="38"/>
        <v>0</v>
      </c>
      <c r="AR30" s="72">
        <f t="shared" si="57"/>
        <v>0</v>
      </c>
      <c r="AS30" s="72">
        <f t="shared" si="57"/>
        <v>3</v>
      </c>
      <c r="AT30" s="72">
        <f t="shared" si="57"/>
        <v>0</v>
      </c>
      <c r="AU30" s="72">
        <f t="shared" si="57"/>
        <v>0</v>
      </c>
      <c r="AV30" s="72">
        <f t="shared" si="57"/>
        <v>0</v>
      </c>
      <c r="AW30" s="73">
        <f t="shared" si="57"/>
        <v>0</v>
      </c>
      <c r="AX30" s="74">
        <f t="shared" si="57"/>
        <v>0</v>
      </c>
      <c r="AY30" s="75">
        <f t="shared" si="57"/>
        <v>0</v>
      </c>
      <c r="AZ30" s="75">
        <f t="shared" si="57"/>
        <v>0</v>
      </c>
      <c r="BA30" s="75">
        <f t="shared" si="57"/>
        <v>0</v>
      </c>
      <c r="BB30" s="75">
        <f t="shared" si="57"/>
        <v>0</v>
      </c>
      <c r="BC30" s="75">
        <f t="shared" si="57"/>
        <v>0</v>
      </c>
      <c r="BD30" s="76">
        <f t="shared" si="57"/>
        <v>0</v>
      </c>
      <c r="BE30" s="1140">
        <v>0</v>
      </c>
      <c r="BF30" s="1141"/>
      <c r="BG30" s="1145"/>
      <c r="BH30" s="1097">
        <f>BH24+BH25+BH26+BH27+BH28+BH29</f>
        <v>184</v>
      </c>
      <c r="BI30" s="1098"/>
      <c r="BJ30" s="1099"/>
      <c r="BK30" s="1100">
        <f>BK24+BK25+BK26+BK27+BK28+BK29</f>
        <v>0</v>
      </c>
      <c r="BL30" s="1101"/>
      <c r="BM30" s="1101"/>
      <c r="BN30" s="1101">
        <f>SUM(BN24:BN29)</f>
        <v>184</v>
      </c>
      <c r="BO30" s="1101"/>
      <c r="BP30" s="1101">
        <f>BP24+BP25+BP26+BP27+BP28+BP29</f>
        <v>184</v>
      </c>
      <c r="BQ30" s="1101"/>
      <c r="BR30" s="26"/>
      <c r="BS30" s="550">
        <f>SUM(BS24:BS29)</f>
        <v>181</v>
      </c>
      <c r="BT30" s="551">
        <f>+BT24+BT25+BT26+BT27+BT28+BT29</f>
        <v>0</v>
      </c>
      <c r="BU30" s="552">
        <f t="shared" si="23"/>
        <v>3</v>
      </c>
      <c r="BV30" s="553">
        <f t="shared" si="30"/>
        <v>0</v>
      </c>
      <c r="BW30" s="504"/>
      <c r="BX30" s="504"/>
      <c r="BY30" s="556"/>
      <c r="BZ30" s="557" t="s">
        <v>428</v>
      </c>
      <c r="CA30" s="557"/>
      <c r="CB30" s="557"/>
      <c r="CC30" s="558"/>
      <c r="CD30" s="558"/>
      <c r="CE30" s="558"/>
      <c r="CF30" s="558"/>
      <c r="CG30" s="558"/>
      <c r="CH30" s="524"/>
    </row>
    <row r="31" spans="1:86" s="475" customFormat="1" ht="34.5" customHeight="1" thickBot="1" x14ac:dyDescent="0.4">
      <c r="A31" s="775"/>
      <c r="B31" s="470"/>
      <c r="C31" s="470"/>
      <c r="D31" s="470"/>
      <c r="E31" s="470"/>
      <c r="F31" s="470"/>
      <c r="G31" s="470"/>
      <c r="H31" s="470"/>
      <c r="I31" s="470"/>
      <c r="J31" s="470"/>
      <c r="K31" s="470"/>
      <c r="L31" s="470"/>
      <c r="M31" s="470"/>
      <c r="N31" s="470"/>
      <c r="O31" s="470"/>
      <c r="P31" s="470"/>
      <c r="Q31" s="470"/>
      <c r="R31" s="470"/>
      <c r="S31" s="470"/>
      <c r="T31" s="470"/>
      <c r="U31" s="470"/>
      <c r="V31" s="470"/>
      <c r="W31" s="470"/>
      <c r="X31" s="470"/>
      <c r="Y31" s="470"/>
      <c r="Z31" s="470"/>
      <c r="AA31" s="1112" t="s">
        <v>68</v>
      </c>
      <c r="AB31" s="1112"/>
      <c r="AC31" s="1112"/>
      <c r="AD31" s="1112"/>
      <c r="AE31" s="1112"/>
      <c r="AF31" s="1112"/>
      <c r="AG31" s="1112"/>
      <c r="AH31" s="1144">
        <f>AH22+AH30</f>
        <v>323</v>
      </c>
      <c r="AI31" s="1144"/>
      <c r="AJ31" s="471"/>
      <c r="AK31" s="471"/>
      <c r="AL31" s="472">
        <f>+AL30+AL22</f>
        <v>30</v>
      </c>
      <c r="AM31" s="472">
        <f t="shared" ref="AM31:BD31" si="58">+AM30+AM22</f>
        <v>2</v>
      </c>
      <c r="AN31" s="472">
        <f t="shared" si="58"/>
        <v>0</v>
      </c>
      <c r="AO31" s="472">
        <f t="shared" si="58"/>
        <v>0</v>
      </c>
      <c r="AP31" s="472">
        <f t="shared" si="58"/>
        <v>0</v>
      </c>
      <c r="AQ31" s="511">
        <f t="shared" si="38"/>
        <v>0</v>
      </c>
      <c r="AR31" s="472">
        <f t="shared" si="58"/>
        <v>0</v>
      </c>
      <c r="AS31" s="472">
        <f t="shared" si="58"/>
        <v>5</v>
      </c>
      <c r="AT31" s="472">
        <f t="shared" si="58"/>
        <v>0</v>
      </c>
      <c r="AU31" s="472">
        <f t="shared" si="58"/>
        <v>0</v>
      </c>
      <c r="AV31" s="472">
        <f t="shared" si="58"/>
        <v>0</v>
      </c>
      <c r="AW31" s="473">
        <f t="shared" si="58"/>
        <v>0</v>
      </c>
      <c r="AX31" s="474">
        <f t="shared" si="58"/>
        <v>0</v>
      </c>
      <c r="AY31" s="474">
        <f t="shared" si="58"/>
        <v>5</v>
      </c>
      <c r="AZ31" s="474">
        <f t="shared" si="58"/>
        <v>0</v>
      </c>
      <c r="BA31" s="474">
        <f t="shared" si="58"/>
        <v>0</v>
      </c>
      <c r="BB31" s="474">
        <f t="shared" si="58"/>
        <v>0</v>
      </c>
      <c r="BC31" s="474">
        <f t="shared" si="58"/>
        <v>0</v>
      </c>
      <c r="BD31" s="521">
        <f t="shared" si="58"/>
        <v>0</v>
      </c>
      <c r="BE31" s="1140">
        <v>0</v>
      </c>
      <c r="BF31" s="1141"/>
      <c r="BG31" s="1145"/>
      <c r="BH31" s="1097">
        <f>BH24+BH25+BH26+BH27+BH28+BH29</f>
        <v>184</v>
      </c>
      <c r="BI31" s="1098"/>
      <c r="BJ31" s="1099"/>
      <c r="BK31" s="1100">
        <f>BK24+BK25+BK26+BK27+BK28+BK29</f>
        <v>0</v>
      </c>
      <c r="BL31" s="1101"/>
      <c r="BM31" s="1101"/>
      <c r="BN31" s="1101">
        <f>SUM(BN24:BN29)</f>
        <v>184</v>
      </c>
      <c r="BO31" s="1101"/>
      <c r="BP31" s="1101">
        <f>BP24+BP25+BP26+BP27+BP28+BP29</f>
        <v>184</v>
      </c>
      <c r="BQ31" s="1101"/>
      <c r="BS31" s="549">
        <f>BS30+BS22</f>
        <v>355</v>
      </c>
      <c r="BT31" s="549">
        <f>SUM(BT24:BT30)</f>
        <v>0</v>
      </c>
      <c r="BU31" s="490">
        <f>BU22+BU30</f>
        <v>10</v>
      </c>
      <c r="BV31" s="489">
        <f t="shared" si="30"/>
        <v>0</v>
      </c>
      <c r="BW31" s="484"/>
      <c r="BX31" s="484"/>
      <c r="BY31" s="559"/>
      <c r="BZ31" s="567" t="s">
        <v>429</v>
      </c>
      <c r="CA31" s="560"/>
      <c r="CB31" s="560"/>
      <c r="CC31" s="561"/>
      <c r="CD31" s="561"/>
      <c r="CE31" s="561"/>
      <c r="CF31" s="561"/>
      <c r="CG31" s="561"/>
      <c r="CH31" s="562"/>
    </row>
    <row r="32" spans="1:86" ht="51" customHeight="1" thickBot="1" x14ac:dyDescent="0.35">
      <c r="A32" s="776"/>
      <c r="B32" s="47"/>
      <c r="C32" s="47"/>
      <c r="D32" s="47"/>
      <c r="E32" s="47"/>
      <c r="F32" s="47"/>
      <c r="G32" s="47"/>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8"/>
      <c r="AM32" s="1115" t="s">
        <v>434</v>
      </c>
      <c r="AN32" s="1116"/>
      <c r="AO32" s="1116"/>
      <c r="AP32" s="1116"/>
      <c r="AQ32" s="1116"/>
      <c r="AR32" s="1116"/>
      <c r="AS32" s="1116"/>
      <c r="AT32" s="1116"/>
      <c r="AU32" s="1116"/>
      <c r="AV32" s="1116"/>
      <c r="AW32" s="1117"/>
      <c r="AX32" s="462">
        <f>AX30</f>
        <v>0</v>
      </c>
      <c r="AY32" s="462">
        <f t="shared" ref="AY32:BD32" si="59">AY30</f>
        <v>0</v>
      </c>
      <c r="AZ32" s="462">
        <f t="shared" si="59"/>
        <v>0</v>
      </c>
      <c r="BA32" s="462">
        <f t="shared" si="59"/>
        <v>0</v>
      </c>
      <c r="BB32" s="462">
        <f t="shared" si="59"/>
        <v>0</v>
      </c>
      <c r="BC32" s="527">
        <f t="shared" si="59"/>
        <v>0</v>
      </c>
      <c r="BD32" s="528">
        <f t="shared" si="59"/>
        <v>0</v>
      </c>
      <c r="BE32" s="1118">
        <f>BE14+BE22+BE30</f>
        <v>4582</v>
      </c>
      <c r="BF32" s="1119"/>
      <c r="BG32" s="1120"/>
      <c r="BH32" s="1118">
        <f>BH14+BH22+BH30</f>
        <v>4950</v>
      </c>
      <c r="BI32" s="1119"/>
      <c r="BJ32" s="1120"/>
      <c r="BK32" s="1118">
        <f>BK14+BK22+BK30</f>
        <v>0</v>
      </c>
      <c r="BL32" s="1119"/>
      <c r="BM32" s="1120"/>
      <c r="BN32" s="1124">
        <f>BN14+BN22+BN30</f>
        <v>4936</v>
      </c>
      <c r="BO32" s="1125"/>
      <c r="BP32" s="1124">
        <f>BP14+BP22+BP30</f>
        <v>4581</v>
      </c>
      <c r="BQ32" s="1125"/>
      <c r="BS32" s="546">
        <f>BS23+BS30</f>
        <v>1439</v>
      </c>
      <c r="BT32" s="525">
        <f>BT16+BT17+BT18+BT19+BT20+BT21+BT24+BT25+BT26+BT14</f>
        <v>5</v>
      </c>
      <c r="BU32" s="526"/>
      <c r="BV32" s="524"/>
      <c r="BW32" s="504"/>
      <c r="BX32" s="504"/>
      <c r="BY32" s="556"/>
      <c r="BZ32" s="557" t="s">
        <v>430</v>
      </c>
      <c r="CA32" s="557"/>
      <c r="CB32" s="557"/>
      <c r="CC32" s="558"/>
      <c r="CD32" s="558"/>
      <c r="CE32" s="558"/>
      <c r="CF32" s="558"/>
      <c r="CG32" s="558"/>
      <c r="CH32" s="524"/>
    </row>
    <row r="33" spans="1:86" ht="53.25" customHeight="1" thickBot="1" x14ac:dyDescent="0.3">
      <c r="A33" s="777"/>
      <c r="B33" s="765"/>
      <c r="C33" s="765"/>
      <c r="D33" s="765"/>
      <c r="E33" s="765"/>
      <c r="F33" s="765"/>
      <c r="G33" s="765"/>
      <c r="H33" s="765"/>
      <c r="I33" s="765"/>
      <c r="J33" s="765"/>
      <c r="K33" s="765"/>
      <c r="L33" s="765"/>
      <c r="M33" s="765"/>
      <c r="N33" s="765"/>
      <c r="O33" s="765"/>
      <c r="P33" s="765"/>
      <c r="Q33" s="765"/>
      <c r="R33" s="765"/>
      <c r="S33" s="765"/>
      <c r="T33" s="765"/>
      <c r="U33" s="765"/>
      <c r="V33" s="765"/>
      <c r="W33" s="765"/>
      <c r="X33" s="765"/>
      <c r="Y33" s="765"/>
      <c r="Z33" s="765"/>
      <c r="AA33" s="765"/>
      <c r="AB33" s="765"/>
      <c r="AC33" s="765"/>
      <c r="AD33" s="765"/>
      <c r="AE33" s="765"/>
      <c r="AF33" s="765"/>
      <c r="AG33" s="765"/>
      <c r="AH33" s="765"/>
      <c r="AI33" s="765"/>
      <c r="AJ33" s="765"/>
      <c r="AK33" s="765"/>
      <c r="AL33" s="765"/>
      <c r="AM33" s="1067"/>
      <c r="AN33" s="1067"/>
      <c r="AO33" s="1067"/>
      <c r="AP33" s="1067"/>
      <c r="AQ33" s="1067"/>
      <c r="AR33" s="1067"/>
      <c r="AS33" s="1067"/>
      <c r="AT33" s="1067"/>
      <c r="AU33" s="1067"/>
      <c r="AV33" s="1067"/>
      <c r="AW33" s="1067"/>
      <c r="AX33" s="765"/>
      <c r="AY33" s="765"/>
      <c r="AZ33" s="765"/>
      <c r="BA33" s="765"/>
      <c r="BB33" s="765"/>
      <c r="BC33" s="852" t="s">
        <v>571</v>
      </c>
      <c r="BD33" s="853"/>
      <c r="BE33" s="853"/>
      <c r="BF33" s="853"/>
      <c r="BG33" s="853"/>
      <c r="BH33" s="853"/>
      <c r="BI33" s="853"/>
      <c r="BJ33" s="853"/>
      <c r="BK33" s="853"/>
      <c r="BL33" s="853"/>
      <c r="BM33" s="853"/>
      <c r="BN33" s="853"/>
      <c r="BO33" s="853"/>
      <c r="BP33" s="853"/>
      <c r="BQ33" s="542"/>
      <c r="BR33" s="542"/>
      <c r="BS33" s="544" t="s">
        <v>568</v>
      </c>
      <c r="BT33" s="529" t="s">
        <v>448</v>
      </c>
      <c r="BU33" s="529" t="s">
        <v>449</v>
      </c>
      <c r="BV33" s="530" t="s">
        <v>450</v>
      </c>
      <c r="BW33" s="504"/>
      <c r="BX33" s="504"/>
      <c r="BY33" s="556"/>
      <c r="BZ33" s="557" t="s">
        <v>431</v>
      </c>
      <c r="CA33" s="557"/>
      <c r="CB33" s="557"/>
      <c r="CC33" s="558"/>
      <c r="CD33" s="558"/>
      <c r="CE33" s="558"/>
      <c r="CF33" s="558"/>
      <c r="CG33" s="558"/>
      <c r="CH33" s="524"/>
    </row>
    <row r="34" spans="1:86" ht="61.5" customHeight="1" thickBot="1" x14ac:dyDescent="0.3">
      <c r="A34" s="1083" t="s">
        <v>69</v>
      </c>
      <c r="B34" s="1084"/>
      <c r="C34" s="1084"/>
      <c r="D34" s="1084"/>
      <c r="E34" s="1084"/>
      <c r="F34" s="1084"/>
      <c r="G34" s="1084"/>
      <c r="H34" s="1084"/>
      <c r="I34" s="1084"/>
      <c r="J34" s="1084"/>
      <c r="K34" s="1084"/>
      <c r="L34" s="1084"/>
      <c r="M34" s="1084"/>
      <c r="N34" s="1084"/>
      <c r="O34" s="1084"/>
      <c r="P34" s="1084"/>
      <c r="Q34" s="1084"/>
      <c r="R34" s="1084"/>
      <c r="S34" s="1084"/>
      <c r="T34" s="1084"/>
      <c r="U34" s="1084"/>
      <c r="V34" s="1084"/>
      <c r="W34" s="1084"/>
      <c r="X34" s="1084"/>
      <c r="Y34" s="1084"/>
      <c r="Z34" s="1084"/>
      <c r="AA34" s="1084"/>
      <c r="AB34" s="1084"/>
      <c r="AC34" s="1084"/>
      <c r="AD34" s="1084"/>
      <c r="AE34" s="1084"/>
      <c r="AF34" s="1084"/>
      <c r="AG34" s="1084"/>
      <c r="AH34" s="1084"/>
      <c r="AI34" s="1084"/>
      <c r="AJ34" s="1084"/>
      <c r="AK34" s="1084"/>
      <c r="AL34" s="1084"/>
      <c r="AM34" s="1085"/>
      <c r="AN34" s="765"/>
      <c r="AO34" s="765"/>
      <c r="AP34" s="1126" t="s">
        <v>150</v>
      </c>
      <c r="AQ34" s="1126"/>
      <c r="AR34" s="1126"/>
      <c r="AS34" s="1126"/>
      <c r="AT34" s="1092" t="s">
        <v>141</v>
      </c>
      <c r="AU34" s="1093"/>
      <c r="AV34" s="1093"/>
      <c r="AW34" s="1089" t="s">
        <v>149</v>
      </c>
      <c r="AX34" s="1089"/>
      <c r="AY34" s="1089"/>
      <c r="AZ34" s="1089"/>
      <c r="BA34" s="1090"/>
      <c r="BB34" s="1091"/>
      <c r="BC34" s="854"/>
      <c r="BD34" s="855"/>
      <c r="BE34" s="855"/>
      <c r="BF34" s="855"/>
      <c r="BG34" s="855"/>
      <c r="BH34" s="855"/>
      <c r="BI34" s="855"/>
      <c r="BJ34" s="855"/>
      <c r="BK34" s="855"/>
      <c r="BL34" s="855"/>
      <c r="BM34" s="855"/>
      <c r="BN34" s="855"/>
      <c r="BO34" s="855"/>
      <c r="BP34" s="855"/>
      <c r="BQ34" s="543"/>
      <c r="BR34" s="543"/>
      <c r="BS34" s="545">
        <f>BT16+BT17+BT18+BT19+BT20+BT21+BT24+BT25+BT26+BT14</f>
        <v>5</v>
      </c>
      <c r="BT34" s="531"/>
      <c r="BU34" s="532"/>
      <c r="BV34" s="533"/>
      <c r="BW34" s="504"/>
      <c r="BX34" s="504"/>
      <c r="BY34" s="556"/>
      <c r="BZ34" s="557" t="s">
        <v>432</v>
      </c>
      <c r="CA34" s="557"/>
      <c r="CB34" s="557"/>
      <c r="CC34" s="558"/>
      <c r="CD34" s="558"/>
      <c r="CE34" s="558"/>
      <c r="CF34" s="558"/>
      <c r="CG34" s="558"/>
      <c r="CH34" s="524"/>
    </row>
    <row r="35" spans="1:86" ht="76.5" customHeight="1" thickBot="1" x14ac:dyDescent="0.3">
      <c r="A35" s="834"/>
      <c r="B35" s="835"/>
      <c r="C35" s="835"/>
      <c r="D35" s="835"/>
      <c r="E35" s="835"/>
      <c r="F35" s="835"/>
      <c r="G35" s="835"/>
      <c r="H35" s="835"/>
      <c r="I35" s="835"/>
      <c r="J35" s="835"/>
      <c r="K35" s="835"/>
      <c r="L35" s="835"/>
      <c r="M35" s="835"/>
      <c r="N35" s="835"/>
      <c r="O35" s="835"/>
      <c r="P35" s="835"/>
      <c r="Q35" s="835"/>
      <c r="R35" s="835"/>
      <c r="S35" s="835"/>
      <c r="T35" s="835"/>
      <c r="U35" s="835"/>
      <c r="V35" s="835"/>
      <c r="W35" s="835"/>
      <c r="X35" s="835"/>
      <c r="Y35" s="835"/>
      <c r="Z35" s="835"/>
      <c r="AA35" s="835"/>
      <c r="AB35" s="835"/>
      <c r="AC35" s="835"/>
      <c r="AD35" s="835"/>
      <c r="AE35" s="835"/>
      <c r="AF35" s="835"/>
      <c r="AG35" s="835"/>
      <c r="AH35" s="835"/>
      <c r="AI35" s="835"/>
      <c r="AJ35" s="835"/>
      <c r="AK35" s="835"/>
      <c r="AL35" s="835"/>
      <c r="AM35" s="836"/>
      <c r="AN35" s="27"/>
      <c r="AO35" s="27"/>
      <c r="AP35" s="1146" t="s">
        <v>385</v>
      </c>
      <c r="AQ35" s="1147"/>
      <c r="AR35" s="1147"/>
      <c r="AS35" s="1147"/>
      <c r="AT35" s="1148"/>
      <c r="AU35" s="872">
        <f>AX16+AX17+AX18+AX19+AX20+AX21+AX24+AX25+AX26+AX27+AX28+AX29+AY16+AY17+AY18+AY19+AY20+AY21+AY24+AY25+AY26+AY27+AY28+AY29+AZ16+AZ17+AZ18+AZ19+AZ20+AZ21+AZ24+AZ25+AZ26+AZ27+AZ28+AZ29+BA16+BA17+BA18+BA19+BA20+BA21+BA24+BA25+BA26+BA27+BA28+BA29</f>
        <v>5</v>
      </c>
      <c r="AV35" s="873"/>
      <c r="AW35" s="873"/>
      <c r="AX35" s="873"/>
      <c r="AY35" s="873"/>
      <c r="AZ35" s="874"/>
      <c r="BA35" s="875"/>
      <c r="BB35" s="876"/>
      <c r="BC35" s="1086" t="s">
        <v>386</v>
      </c>
      <c r="BD35" s="1087"/>
      <c r="BE35" s="1087"/>
      <c r="BF35" s="1087"/>
      <c r="BG35" s="1087"/>
      <c r="BH35" s="1087"/>
      <c r="BI35" s="1087"/>
      <c r="BJ35" s="1087"/>
      <c r="BK35" s="1087"/>
      <c r="BL35" s="1087"/>
      <c r="BM35" s="1088"/>
      <c r="BN35" s="1121" t="s">
        <v>559</v>
      </c>
      <c r="BO35" s="1122"/>
      <c r="BP35" s="1122"/>
      <c r="BQ35" s="1122"/>
      <c r="BR35" s="1122"/>
      <c r="BS35" s="1123"/>
      <c r="BT35" s="765"/>
      <c r="BV35" s="524"/>
      <c r="BW35" s="504"/>
      <c r="BX35" s="504"/>
      <c r="BY35" s="563"/>
      <c r="BZ35" s="564" t="s">
        <v>433</v>
      </c>
      <c r="CA35" s="564"/>
      <c r="CB35" s="564"/>
      <c r="CC35" s="565"/>
      <c r="CD35" s="565"/>
      <c r="CE35" s="565"/>
      <c r="CF35" s="565"/>
      <c r="CG35" s="565"/>
      <c r="CH35" s="566"/>
    </row>
    <row r="36" spans="1:86" ht="31.5" customHeight="1" thickBot="1" x14ac:dyDescent="0.3">
      <c r="A36" s="837"/>
      <c r="B36" s="838"/>
      <c r="C36" s="838"/>
      <c r="D36" s="838"/>
      <c r="E36" s="838"/>
      <c r="F36" s="838"/>
      <c r="G36" s="838"/>
      <c r="H36" s="838"/>
      <c r="I36" s="838"/>
      <c r="J36" s="838"/>
      <c r="K36" s="838"/>
      <c r="L36" s="838"/>
      <c r="M36" s="838"/>
      <c r="N36" s="838"/>
      <c r="O36" s="838"/>
      <c r="P36" s="838"/>
      <c r="Q36" s="838"/>
      <c r="R36" s="838"/>
      <c r="S36" s="838"/>
      <c r="T36" s="838"/>
      <c r="U36" s="838"/>
      <c r="V36" s="838"/>
      <c r="W36" s="838"/>
      <c r="X36" s="838"/>
      <c r="Y36" s="838"/>
      <c r="Z36" s="838"/>
      <c r="AA36" s="838"/>
      <c r="AB36" s="838"/>
      <c r="AC36" s="838"/>
      <c r="AD36" s="838"/>
      <c r="AE36" s="838"/>
      <c r="AF36" s="838"/>
      <c r="AG36" s="838"/>
      <c r="AH36" s="838"/>
      <c r="AI36" s="838"/>
      <c r="AJ36" s="838"/>
      <c r="AK36" s="838"/>
      <c r="AL36" s="838"/>
      <c r="AM36" s="839"/>
      <c r="AN36" s="27"/>
      <c r="AO36" s="27"/>
      <c r="AP36" s="27"/>
      <c r="AQ36" s="27"/>
      <c r="AR36" s="27"/>
      <c r="AS36" s="27"/>
      <c r="AT36" s="27"/>
      <c r="AU36" s="28"/>
      <c r="AV36" s="28"/>
      <c r="AW36" s="28"/>
      <c r="AX36" s="28"/>
      <c r="AY36" s="28"/>
      <c r="AZ36" s="28"/>
      <c r="BA36" s="28"/>
      <c r="BB36" s="28"/>
      <c r="BC36" s="28"/>
      <c r="BD36" s="28"/>
      <c r="BE36" s="58"/>
      <c r="BF36" s="28"/>
      <c r="BG36" s="28"/>
      <c r="BH36" s="28"/>
      <c r="BI36" s="28"/>
      <c r="BJ36" s="28"/>
      <c r="BK36" s="28"/>
      <c r="BL36" s="28"/>
      <c r="BM36" s="28"/>
      <c r="BN36" s="28"/>
      <c r="BO36" s="28"/>
      <c r="BP36" s="765"/>
      <c r="BQ36" s="765"/>
      <c r="BR36" s="765"/>
      <c r="BS36" s="765"/>
      <c r="BT36" s="554" t="s">
        <v>468</v>
      </c>
      <c r="BU36" s="1130" t="s">
        <v>467</v>
      </c>
      <c r="BV36" s="1131"/>
    </row>
    <row r="37" spans="1:86" ht="72" customHeight="1" thickBot="1" x14ac:dyDescent="0.3">
      <c r="A37" s="837"/>
      <c r="B37" s="838"/>
      <c r="C37" s="838"/>
      <c r="D37" s="838"/>
      <c r="E37" s="838"/>
      <c r="F37" s="838"/>
      <c r="G37" s="838"/>
      <c r="H37" s="838"/>
      <c r="I37" s="838"/>
      <c r="J37" s="838"/>
      <c r="K37" s="838"/>
      <c r="L37" s="838"/>
      <c r="M37" s="838"/>
      <c r="N37" s="838"/>
      <c r="O37" s="838"/>
      <c r="P37" s="838"/>
      <c r="Q37" s="838"/>
      <c r="R37" s="838"/>
      <c r="S37" s="838"/>
      <c r="T37" s="838"/>
      <c r="U37" s="838"/>
      <c r="V37" s="838"/>
      <c r="W37" s="838"/>
      <c r="X37" s="838"/>
      <c r="Y37" s="838"/>
      <c r="Z37" s="838"/>
      <c r="AA37" s="838"/>
      <c r="AB37" s="838"/>
      <c r="AC37" s="838"/>
      <c r="AD37" s="838"/>
      <c r="AE37" s="838"/>
      <c r="AF37" s="838"/>
      <c r="AG37" s="838"/>
      <c r="AH37" s="838"/>
      <c r="AI37" s="838"/>
      <c r="AJ37" s="838"/>
      <c r="AK37" s="838"/>
      <c r="AL37" s="838"/>
      <c r="AM37" s="839"/>
      <c r="AN37" s="27"/>
      <c r="AO37" s="506"/>
      <c r="AP37" s="869" t="s">
        <v>439</v>
      </c>
      <c r="AQ37" s="870"/>
      <c r="AR37" s="870"/>
      <c r="AS37" s="870"/>
      <c r="AT37" s="871"/>
      <c r="AU37" s="872">
        <f>BU31</f>
        <v>10</v>
      </c>
      <c r="AV37" s="873"/>
      <c r="AW37" s="873"/>
      <c r="AX37" s="873"/>
      <c r="AY37" s="873"/>
      <c r="AZ37" s="874"/>
      <c r="BA37" s="875"/>
      <c r="BB37" s="876"/>
      <c r="BC37" s="877" t="s">
        <v>440</v>
      </c>
      <c r="BD37" s="878"/>
      <c r="BE37" s="878"/>
      <c r="BF37" s="878"/>
      <c r="BG37" s="878"/>
      <c r="BH37" s="878"/>
      <c r="BI37" s="878"/>
      <c r="BJ37" s="878"/>
      <c r="BK37" s="878"/>
      <c r="BL37" s="878"/>
      <c r="BM37" s="879"/>
      <c r="BN37" s="880">
        <f>BV31</f>
        <v>0</v>
      </c>
      <c r="BO37" s="881"/>
      <c r="BP37" s="881"/>
      <c r="BQ37" s="881"/>
      <c r="BR37" s="881"/>
      <c r="BS37" s="881"/>
      <c r="BT37" s="598"/>
      <c r="BU37" s="1128"/>
      <c r="BV37" s="1129"/>
      <c r="BW37" s="509"/>
      <c r="BX37" s="509"/>
      <c r="BY37" s="509"/>
      <c r="BZ37" s="851" t="s">
        <v>451</v>
      </c>
      <c r="CA37" s="851"/>
      <c r="CB37" s="851"/>
      <c r="CC37" s="851"/>
      <c r="CD37" s="851"/>
    </row>
    <row r="38" spans="1:86" ht="84" customHeight="1" thickBot="1" x14ac:dyDescent="0.3">
      <c r="A38" s="837"/>
      <c r="B38" s="838"/>
      <c r="C38" s="838"/>
      <c r="D38" s="838"/>
      <c r="E38" s="838"/>
      <c r="F38" s="838"/>
      <c r="G38" s="838"/>
      <c r="H38" s="838"/>
      <c r="I38" s="838"/>
      <c r="J38" s="838"/>
      <c r="K38" s="838"/>
      <c r="L38" s="838"/>
      <c r="M38" s="838"/>
      <c r="N38" s="838"/>
      <c r="O38" s="838"/>
      <c r="P38" s="838"/>
      <c r="Q38" s="838"/>
      <c r="R38" s="838"/>
      <c r="S38" s="838"/>
      <c r="T38" s="838"/>
      <c r="U38" s="838"/>
      <c r="V38" s="838"/>
      <c r="W38" s="838"/>
      <c r="X38" s="838"/>
      <c r="Y38" s="838"/>
      <c r="Z38" s="838"/>
      <c r="AA38" s="838"/>
      <c r="AB38" s="838"/>
      <c r="AC38" s="838"/>
      <c r="AD38" s="838"/>
      <c r="AE38" s="838"/>
      <c r="AF38" s="838"/>
      <c r="AG38" s="838"/>
      <c r="AH38" s="838"/>
      <c r="AI38" s="838"/>
      <c r="AJ38" s="838"/>
      <c r="AK38" s="838"/>
      <c r="AL38" s="838"/>
      <c r="AM38" s="839"/>
      <c r="AO38" s="507"/>
      <c r="AP38" s="869" t="s">
        <v>453</v>
      </c>
      <c r="AQ38" s="870"/>
      <c r="AR38" s="870"/>
      <c r="AS38" s="870"/>
      <c r="AT38" s="871"/>
      <c r="AU38" s="872"/>
      <c r="AV38" s="873"/>
      <c r="AW38" s="873"/>
      <c r="AX38" s="873"/>
      <c r="AY38" s="873"/>
      <c r="AZ38" s="874"/>
      <c r="BA38" s="875"/>
      <c r="BB38" s="876"/>
      <c r="BC38" s="882" t="s">
        <v>495</v>
      </c>
      <c r="BD38" s="883"/>
      <c r="BE38" s="883"/>
      <c r="BF38" s="883"/>
      <c r="BG38" s="883"/>
      <c r="BH38" s="883"/>
      <c r="BI38" s="883"/>
      <c r="BJ38" s="883"/>
      <c r="BK38" s="883"/>
      <c r="BL38" s="883"/>
      <c r="BM38" s="884"/>
      <c r="BN38" s="1110"/>
      <c r="BO38" s="1111"/>
      <c r="BP38" s="1111"/>
      <c r="BQ38" s="1111"/>
      <c r="BR38" s="1111"/>
      <c r="BS38" s="1111"/>
      <c r="BT38" s="826" t="s">
        <v>135</v>
      </c>
      <c r="BU38" s="827"/>
      <c r="BV38" s="828"/>
      <c r="BZ38" s="851"/>
      <c r="CA38" s="851"/>
      <c r="CB38" s="851"/>
      <c r="CC38" s="851"/>
      <c r="CD38" s="851"/>
    </row>
    <row r="39" spans="1:86" ht="52.5" customHeight="1" x14ac:dyDescent="0.25">
      <c r="A39" s="837"/>
      <c r="B39" s="838"/>
      <c r="C39" s="838"/>
      <c r="D39" s="838"/>
      <c r="E39" s="838"/>
      <c r="F39" s="838"/>
      <c r="G39" s="838"/>
      <c r="H39" s="838"/>
      <c r="I39" s="838"/>
      <c r="J39" s="838"/>
      <c r="K39" s="838"/>
      <c r="L39" s="838"/>
      <c r="M39" s="838"/>
      <c r="N39" s="838"/>
      <c r="O39" s="838"/>
      <c r="P39" s="838"/>
      <c r="Q39" s="838"/>
      <c r="R39" s="838"/>
      <c r="S39" s="838"/>
      <c r="T39" s="838"/>
      <c r="U39" s="838"/>
      <c r="V39" s="838"/>
      <c r="W39" s="838"/>
      <c r="X39" s="838"/>
      <c r="Y39" s="838"/>
      <c r="Z39" s="838"/>
      <c r="AA39" s="838"/>
      <c r="AB39" s="838"/>
      <c r="AC39" s="838"/>
      <c r="AD39" s="838"/>
      <c r="AE39" s="838"/>
      <c r="AF39" s="838"/>
      <c r="AG39" s="838"/>
      <c r="AH39" s="838"/>
      <c r="AI39" s="838"/>
      <c r="AJ39" s="838"/>
      <c r="AK39" s="838"/>
      <c r="AL39" s="838"/>
      <c r="AM39" s="839"/>
      <c r="AO39" s="507"/>
      <c r="AP39" s="508"/>
      <c r="AQ39" s="508"/>
      <c r="AR39" s="508"/>
      <c r="AS39" s="508"/>
      <c r="AT39" s="508"/>
      <c r="AU39" s="508"/>
      <c r="AV39" s="508"/>
      <c r="AW39" s="508"/>
      <c r="AX39" s="508"/>
      <c r="AY39" s="508"/>
      <c r="AZ39" s="508"/>
      <c r="BA39" s="508"/>
      <c r="BB39" s="508"/>
      <c r="BC39" s="856" t="s">
        <v>569</v>
      </c>
      <c r="BD39" s="856"/>
      <c r="BE39" s="856"/>
      <c r="BF39" s="856"/>
      <c r="BG39" s="856"/>
      <c r="BH39" s="856"/>
      <c r="BI39" s="856"/>
      <c r="BJ39" s="856"/>
      <c r="BK39" s="856"/>
      <c r="BL39" s="856"/>
      <c r="BM39" s="856"/>
      <c r="BN39" s="857">
        <f>BT27+BT28+BT29</f>
        <v>0</v>
      </c>
      <c r="BO39" s="858"/>
      <c r="BP39" s="858"/>
      <c r="BQ39" s="858"/>
      <c r="BR39" s="858"/>
      <c r="BS39" s="858"/>
      <c r="BT39" s="829"/>
      <c r="BU39" s="830"/>
      <c r="BV39" s="831"/>
      <c r="BZ39" s="851"/>
      <c r="CA39" s="851"/>
      <c r="CB39" s="851"/>
      <c r="CC39" s="851"/>
      <c r="CD39" s="851"/>
    </row>
    <row r="40" spans="1:86" ht="15" customHeight="1" thickBot="1" x14ac:dyDescent="0.3">
      <c r="A40" s="840"/>
      <c r="B40" s="841"/>
      <c r="C40" s="841"/>
      <c r="D40" s="841"/>
      <c r="E40" s="841"/>
      <c r="F40" s="841"/>
      <c r="G40" s="841"/>
      <c r="H40" s="841"/>
      <c r="I40" s="841"/>
      <c r="J40" s="841"/>
      <c r="K40" s="841"/>
      <c r="L40" s="841"/>
      <c r="M40" s="841"/>
      <c r="N40" s="841"/>
      <c r="O40" s="841"/>
      <c r="P40" s="841"/>
      <c r="Q40" s="841"/>
      <c r="R40" s="841"/>
      <c r="S40" s="841"/>
      <c r="T40" s="841"/>
      <c r="U40" s="841"/>
      <c r="V40" s="841"/>
      <c r="W40" s="841"/>
      <c r="X40" s="841"/>
      <c r="Y40" s="841"/>
      <c r="Z40" s="841"/>
      <c r="AA40" s="841"/>
      <c r="AB40" s="841"/>
      <c r="AC40" s="841"/>
      <c r="AD40" s="841"/>
      <c r="AE40" s="841"/>
      <c r="AF40" s="841"/>
      <c r="AG40" s="841"/>
      <c r="AH40" s="841"/>
      <c r="AI40" s="841"/>
      <c r="AJ40" s="841"/>
      <c r="AK40" s="841"/>
      <c r="AL40" s="841"/>
      <c r="AM40" s="842"/>
      <c r="AN40" s="778"/>
      <c r="AO40" s="779"/>
      <c r="AP40" s="780"/>
      <c r="AQ40" s="780"/>
      <c r="AR40" s="780"/>
      <c r="AS40" s="780"/>
      <c r="AT40" s="780"/>
      <c r="AU40" s="780"/>
      <c r="AV40" s="780"/>
      <c r="AW40" s="780"/>
      <c r="AX40" s="780"/>
      <c r="AY40" s="780"/>
      <c r="AZ40" s="780"/>
      <c r="BA40" s="780"/>
      <c r="BB40" s="780"/>
      <c r="BC40" s="780"/>
      <c r="BD40" s="780"/>
      <c r="BE40" s="780"/>
      <c r="BF40" s="780"/>
      <c r="BG40" s="780"/>
      <c r="BH40" s="780"/>
      <c r="BI40" s="780"/>
      <c r="BJ40" s="780"/>
      <c r="BK40" s="780"/>
      <c r="BL40" s="780"/>
      <c r="BM40" s="780"/>
      <c r="BN40" s="780"/>
      <c r="BO40" s="780"/>
      <c r="BP40" s="780"/>
      <c r="BQ40" s="780"/>
      <c r="BR40" s="780"/>
      <c r="BS40" s="780"/>
      <c r="BT40" s="832"/>
      <c r="BU40" s="832"/>
      <c r="BV40" s="833"/>
      <c r="BZ40" s="851"/>
      <c r="CA40" s="851"/>
      <c r="CB40" s="851"/>
      <c r="CC40" s="851"/>
      <c r="CD40" s="851"/>
    </row>
  </sheetData>
  <sheetProtection selectLockedCells="1"/>
  <mergeCells count="238">
    <mergeCell ref="AH16:AI16"/>
    <mergeCell ref="AJ12:AJ17"/>
    <mergeCell ref="A11:G11"/>
    <mergeCell ref="BH22:BJ22"/>
    <mergeCell ref="AK12:AK17"/>
    <mergeCell ref="AH14:AI14"/>
    <mergeCell ref="BU3:BV3"/>
    <mergeCell ref="A27:B27"/>
    <mergeCell ref="AH25:AI25"/>
    <mergeCell ref="A26:B26"/>
    <mergeCell ref="BK14:BM14"/>
    <mergeCell ref="BE20:BG20"/>
    <mergeCell ref="BH20:BJ20"/>
    <mergeCell ref="BK20:BM20"/>
    <mergeCell ref="BN20:BO20"/>
    <mergeCell ref="BE16:BG16"/>
    <mergeCell ref="BE23:BG23"/>
    <mergeCell ref="BH23:BJ23"/>
    <mergeCell ref="BK23:BM23"/>
    <mergeCell ref="BN23:BO23"/>
    <mergeCell ref="BK22:BM22"/>
    <mergeCell ref="BK27:BM27"/>
    <mergeCell ref="BH24:BJ24"/>
    <mergeCell ref="BE25:BG25"/>
    <mergeCell ref="BP32:BQ32"/>
    <mergeCell ref="H11:Z11"/>
    <mergeCell ref="AL11:AS11"/>
    <mergeCell ref="AT11:AW11"/>
    <mergeCell ref="Y30:AG30"/>
    <mergeCell ref="Z22:AG22"/>
    <mergeCell ref="A28:B28"/>
    <mergeCell ref="AH28:AI28"/>
    <mergeCell ref="AS13:AW13"/>
    <mergeCell ref="AL23:AV23"/>
    <mergeCell ref="AH30:AI30"/>
    <mergeCell ref="AH23:AI23"/>
    <mergeCell ref="AH19:AI19"/>
    <mergeCell ref="A18:B18"/>
    <mergeCell ref="A25:B25"/>
    <mergeCell ref="AH18:AI18"/>
    <mergeCell ref="A16:B16"/>
    <mergeCell ref="BE28:BG28"/>
    <mergeCell ref="BE30:BG30"/>
    <mergeCell ref="BP30:BQ30"/>
    <mergeCell ref="A15:B15"/>
    <mergeCell ref="A17:B17"/>
    <mergeCell ref="AL13:AR13"/>
    <mergeCell ref="BP31:BQ31"/>
    <mergeCell ref="BX9:CC12"/>
    <mergeCell ref="BU37:BV37"/>
    <mergeCell ref="BU36:BV36"/>
    <mergeCell ref="BY24:CH25"/>
    <mergeCell ref="A29:B29"/>
    <mergeCell ref="AH29:AI29"/>
    <mergeCell ref="A24:B24"/>
    <mergeCell ref="AH24:AI24"/>
    <mergeCell ref="A21:B21"/>
    <mergeCell ref="AH21:AI21"/>
    <mergeCell ref="BK24:BM24"/>
    <mergeCell ref="BH28:BJ28"/>
    <mergeCell ref="BK28:BM28"/>
    <mergeCell ref="AH22:AI22"/>
    <mergeCell ref="AJ22:AK22"/>
    <mergeCell ref="BE22:BG22"/>
    <mergeCell ref="A19:B19"/>
    <mergeCell ref="A20:B20"/>
    <mergeCell ref="AH20:AI20"/>
    <mergeCell ref="AH31:AI31"/>
    <mergeCell ref="BE31:BG31"/>
    <mergeCell ref="AP35:AT35"/>
    <mergeCell ref="AH12:AI12"/>
    <mergeCell ref="AH15:AI15"/>
    <mergeCell ref="BN38:BS38"/>
    <mergeCell ref="AU35:AZ35"/>
    <mergeCell ref="AA31:AG31"/>
    <mergeCell ref="BN31:BO31"/>
    <mergeCell ref="BE29:BG29"/>
    <mergeCell ref="AM32:AW32"/>
    <mergeCell ref="BN30:BO30"/>
    <mergeCell ref="BN24:BO24"/>
    <mergeCell ref="BN25:BO25"/>
    <mergeCell ref="BN27:BO27"/>
    <mergeCell ref="BN26:BO26"/>
    <mergeCell ref="BH25:BJ25"/>
    <mergeCell ref="BK25:BM25"/>
    <mergeCell ref="BE32:BG32"/>
    <mergeCell ref="BH32:BJ32"/>
    <mergeCell ref="BK32:BM32"/>
    <mergeCell ref="BN29:BO29"/>
    <mergeCell ref="BE24:BG24"/>
    <mergeCell ref="BN35:BS35"/>
    <mergeCell ref="AM33:AW33"/>
    <mergeCell ref="BN32:BO32"/>
    <mergeCell ref="AP34:AS34"/>
    <mergeCell ref="BH31:BJ31"/>
    <mergeCell ref="BK31:BM31"/>
    <mergeCell ref="A34:AM34"/>
    <mergeCell ref="BC35:BM35"/>
    <mergeCell ref="AW34:AZ34"/>
    <mergeCell ref="BA34:BB34"/>
    <mergeCell ref="BA35:BB35"/>
    <mergeCell ref="AT34:AV34"/>
    <mergeCell ref="AH17:AI17"/>
    <mergeCell ref="BN22:BO22"/>
    <mergeCell ref="BH30:BJ30"/>
    <mergeCell ref="BK30:BM30"/>
    <mergeCell ref="BN21:BO21"/>
    <mergeCell ref="BE21:BG21"/>
    <mergeCell ref="BH21:BJ21"/>
    <mergeCell ref="BK21:BM21"/>
    <mergeCell ref="BE17:BG17"/>
    <mergeCell ref="BH17:BJ17"/>
    <mergeCell ref="BE19:BG19"/>
    <mergeCell ref="AH26:AI26"/>
    <mergeCell ref="BE26:BG26"/>
    <mergeCell ref="BH26:BJ26"/>
    <mergeCell ref="BK26:BM26"/>
    <mergeCell ref="AH27:AI27"/>
    <mergeCell ref="BE27:BG27"/>
    <mergeCell ref="BH27:BJ27"/>
    <mergeCell ref="BH29:BJ29"/>
    <mergeCell ref="BK29:BM29"/>
    <mergeCell ref="BN28:BO28"/>
    <mergeCell ref="AV1:BS2"/>
    <mergeCell ref="BS5:BT5"/>
    <mergeCell ref="AX13:BD13"/>
    <mergeCell ref="BE13:BG13"/>
    <mergeCell ref="BH13:BJ13"/>
    <mergeCell ref="BK13:BM13"/>
    <mergeCell ref="BK17:BM17"/>
    <mergeCell ref="BH19:BJ19"/>
    <mergeCell ref="BK19:BM19"/>
    <mergeCell ref="BN19:BO19"/>
    <mergeCell ref="BE18:BG18"/>
    <mergeCell ref="BH18:BJ18"/>
    <mergeCell ref="BK18:BM18"/>
    <mergeCell ref="BN18:BO18"/>
    <mergeCell ref="BH16:BJ16"/>
    <mergeCell ref="BK16:BM16"/>
    <mergeCell ref="BN16:BO16"/>
    <mergeCell ref="AM12:AW12"/>
    <mergeCell ref="BN17:BO17"/>
    <mergeCell ref="BE15:BG15"/>
    <mergeCell ref="BN14:BO14"/>
    <mergeCell ref="BN13:BO13"/>
    <mergeCell ref="BE14:BG14"/>
    <mergeCell ref="BH14:BJ14"/>
    <mergeCell ref="AP4:AS4"/>
    <mergeCell ref="A4:AD4"/>
    <mergeCell ref="A3:P3"/>
    <mergeCell ref="A6:AN6"/>
    <mergeCell ref="A9:AE9"/>
    <mergeCell ref="AU9:AX9"/>
    <mergeCell ref="AY9:BD9"/>
    <mergeCell ref="AZ6:BD6"/>
    <mergeCell ref="A5:AN5"/>
    <mergeCell ref="AO5:AT5"/>
    <mergeCell ref="A10:AE10"/>
    <mergeCell ref="T8:Z8"/>
    <mergeCell ref="AA8:AE8"/>
    <mergeCell ref="AF10:AI10"/>
    <mergeCell ref="AF9:AI9"/>
    <mergeCell ref="AL10:AT10"/>
    <mergeCell ref="BE8:BK8"/>
    <mergeCell ref="AF8:AI8"/>
    <mergeCell ref="AU4:BD4"/>
    <mergeCell ref="BS9:BT10"/>
    <mergeCell ref="BS6:BT6"/>
    <mergeCell ref="A7:S7"/>
    <mergeCell ref="AU5:AY5"/>
    <mergeCell ref="AZ5:BD5"/>
    <mergeCell ref="AU6:AY6"/>
    <mergeCell ref="F1:AU1"/>
    <mergeCell ref="F2:AU2"/>
    <mergeCell ref="AE4:AH4"/>
    <mergeCell ref="AI4:AO4"/>
    <mergeCell ref="T7:Z7"/>
    <mergeCell ref="AA7:AE7"/>
    <mergeCell ref="AF7:AT7"/>
    <mergeCell ref="R3:BD3"/>
    <mergeCell ref="BS3:BT3"/>
    <mergeCell ref="BL5:BP5"/>
    <mergeCell ref="BE6:BK6"/>
    <mergeCell ref="BL6:BM6"/>
    <mergeCell ref="BN6:BP6"/>
    <mergeCell ref="BE7:BK7"/>
    <mergeCell ref="BL7:BM7"/>
    <mergeCell ref="BS7:BT8"/>
    <mergeCell ref="A1:E2"/>
    <mergeCell ref="AO6:AT6"/>
    <mergeCell ref="BC38:BM38"/>
    <mergeCell ref="BV14:BV15"/>
    <mergeCell ref="BE3:BP3"/>
    <mergeCell ref="A14:B14"/>
    <mergeCell ref="A12:AG13"/>
    <mergeCell ref="BE4:BJ4"/>
    <mergeCell ref="BK4:BP4"/>
    <mergeCell ref="BN7:BP7"/>
    <mergeCell ref="AU7:BD7"/>
    <mergeCell ref="AL8:AT8"/>
    <mergeCell ref="A8:S8"/>
    <mergeCell ref="BL10:BP10"/>
    <mergeCell ref="AV8:AX8"/>
    <mergeCell ref="AZ8:BD8"/>
    <mergeCell ref="BL8:BP9"/>
    <mergeCell ref="BE9:BK9"/>
    <mergeCell ref="BE10:BK10"/>
    <mergeCell ref="AU10:AX10"/>
    <mergeCell ref="AY10:BD10"/>
    <mergeCell ref="AP9:AR9"/>
    <mergeCell ref="AS9:AT9"/>
    <mergeCell ref="AL9:AO9"/>
    <mergeCell ref="AA11:AI11"/>
    <mergeCell ref="BE5:BK5"/>
    <mergeCell ref="BT38:BV39"/>
    <mergeCell ref="BT40:BV40"/>
    <mergeCell ref="A35:AM40"/>
    <mergeCell ref="BU13:BV13"/>
    <mergeCell ref="AH13:AI13"/>
    <mergeCell ref="BX6:BY6"/>
    <mergeCell ref="BE11:BV11"/>
    <mergeCell ref="BZ37:CD40"/>
    <mergeCell ref="BC33:BP34"/>
    <mergeCell ref="BC39:BM39"/>
    <mergeCell ref="BN39:BS39"/>
    <mergeCell ref="BE12:BS12"/>
    <mergeCell ref="BT12:BV12"/>
    <mergeCell ref="BH15:BO15"/>
    <mergeCell ref="BU6:BV6"/>
    <mergeCell ref="BU7:BV10"/>
    <mergeCell ref="AP37:AT37"/>
    <mergeCell ref="AU37:AZ37"/>
    <mergeCell ref="BA37:BB37"/>
    <mergeCell ref="BC37:BM37"/>
    <mergeCell ref="BN37:BS37"/>
    <mergeCell ref="AP38:AT38"/>
    <mergeCell ref="AU38:AZ38"/>
    <mergeCell ref="BA38:BB38"/>
  </mergeCells>
  <conditionalFormatting sqref="C22:Y22">
    <cfRule type="cellIs" dxfId="14" priority="84" stopIfTrue="1" operator="equal">
      <formula>"C"</formula>
    </cfRule>
  </conditionalFormatting>
  <conditionalFormatting sqref="C16:AG21">
    <cfRule type="cellIs" dxfId="13" priority="13" stopIfTrue="1" operator="equal">
      <formula>"C"</formula>
    </cfRule>
  </conditionalFormatting>
  <conditionalFormatting sqref="C24:AG29">
    <cfRule type="cellIs" dxfId="12" priority="7" stopIfTrue="1" operator="equal">
      <formula>"C"</formula>
    </cfRule>
  </conditionalFormatting>
  <conditionalFormatting sqref="V21">
    <cfRule type="containsBlanks" dxfId="11" priority="8">
      <formula>LEN(TRIM(V21))=0</formula>
    </cfRule>
  </conditionalFormatting>
  <conditionalFormatting sqref="Y20">
    <cfRule type="containsBlanks" dxfId="10" priority="9">
      <formula>LEN(TRIM(Y20))=0</formula>
    </cfRule>
  </conditionalFormatting>
  <conditionalFormatting sqref="Z27">
    <cfRule type="containsBlanks" dxfId="9" priority="3">
      <formula>LEN(TRIM(Z27))=0</formula>
    </cfRule>
  </conditionalFormatting>
  <conditionalFormatting sqref="AA19">
    <cfRule type="containsBlanks" dxfId="8" priority="10">
      <formula>LEN(TRIM(AA19))=0</formula>
    </cfRule>
  </conditionalFormatting>
  <conditionalFormatting sqref="AA24">
    <cfRule type="containsBlanks" dxfId="7" priority="6">
      <formula>LEN(TRIM(AA24))=0</formula>
    </cfRule>
  </conditionalFormatting>
  <conditionalFormatting sqref="AB26">
    <cfRule type="containsBlanks" dxfId="6" priority="4">
      <formula>LEN(TRIM(AB26))=0</formula>
    </cfRule>
  </conditionalFormatting>
  <conditionalFormatting sqref="AB29">
    <cfRule type="containsBlanks" dxfId="5" priority="1">
      <formula>LEN(TRIM(AB29))=0</formula>
    </cfRule>
  </conditionalFormatting>
  <conditionalFormatting sqref="AC21">
    <cfRule type="containsBlanks" dxfId="4" priority="12">
      <formula>LEN(TRIM(AC21))=0</formula>
    </cfRule>
  </conditionalFormatting>
  <conditionalFormatting sqref="AD28">
    <cfRule type="containsBlanks" dxfId="3" priority="2">
      <formula>LEN(TRIM(AD28))=0</formula>
    </cfRule>
  </conditionalFormatting>
  <conditionalFormatting sqref="AD18:AE18">
    <cfRule type="containsBlanks" dxfId="2" priority="11">
      <formula>LEN(TRIM(AD18))=0</formula>
    </cfRule>
  </conditionalFormatting>
  <conditionalFormatting sqref="AE25">
    <cfRule type="containsBlanks" dxfId="1" priority="5">
      <formula>LEN(TRIM(AE25))=0</formula>
    </cfRule>
  </conditionalFormatting>
  <conditionalFormatting sqref="AH16:AI29 AJ22:BD22">
    <cfRule type="cellIs" dxfId="0" priority="85" stopIfTrue="1" operator="equal">
      <formula>"F,RE,AB,J,I,TER,LA,N,G,AM,CRT,DS,INSS,LSV,SO,RE"</formula>
    </cfRule>
  </conditionalFormatting>
  <dataValidations count="13">
    <dataValidation allowBlank="1" showErrorMessage="1" sqref="BE12:BE15 BH15 BF13:BO14" xr:uid="{00000000-0002-0000-0000-000000000000}"/>
    <dataValidation type="list" allowBlank="1" showInputMessage="1" showErrorMessage="1" sqref="H11:Z11" xr:uid="{00000000-0002-0000-0000-000001000000}">
      <formula1>"Jornada Docente Integral,Jornada Docente Intermediária,Jornada Docente Básica, Jornada Docente Mínima,Jornada Docente Reduzida"</formula1>
    </dataValidation>
    <dataValidation type="list" allowBlank="1" showInputMessage="1" showErrorMessage="1" prompt="outra disciplina com formação" sqref="T8:Z8" xr:uid="{00000000-0002-0000-0000-000002000000}">
      <formula1>"Polivalente,Ed.Especial,Líng.Port.,Arte,Inglês,Ed.Física,Matemática,Ciências, História,Geografia"</formula1>
    </dataValidation>
    <dataValidation type="list" allowBlank="1" showInputMessage="1" showErrorMessage="1" sqref="AO6:AT6" xr:uid="{00000000-0002-0000-0000-000003000000}">
      <formula1>"Concursado,TEMP.(PROC. SELETIVO)"</formula1>
    </dataValidation>
    <dataValidation type="list" allowBlank="1" showInputMessage="1" showErrorMessage="1" sqref="A8:S8" xr:uid="{00000000-0002-0000-0000-000004000000}">
      <formula1>"Polivalente,Educ.Especial,Líng.Port.,Matemática,História,Geografia,Ciências,Arte,Ed.Física,Inglês,Informática"</formula1>
    </dataValidation>
    <dataValidation type="list" allowBlank="1" showInputMessage="1" showErrorMessage="1" sqref="AT4:AU4" xr:uid="{00000000-0002-0000-0000-000005000000}">
      <formula1>"Prof.Temp.,Educador de creche,Prof. de Ed. Infantil I,Prof. Adj. de Educação Básica,Professor de Educação Básica I, Professor de Educação Básica II, Professor de Educação  Básica III, Professor Orientador de Lab. de Informática, Orientador de Laboratório"</formula1>
    </dataValidation>
    <dataValidation type="list" allowBlank="1" showInputMessage="1" showErrorMessage="1" sqref="AU6:AY6" xr:uid="{00000000-0002-0000-0000-000006000000}">
      <formula1>"Cumprido Período probatório,Em período Probatório"</formula1>
    </dataValidation>
    <dataValidation type="list" allowBlank="1" showInputMessage="1" showErrorMessage="1" sqref="BT4" xr:uid="{00000000-0002-0000-0000-000007000000}">
      <formula1>"Masculino, Feminino,Outro"</formula1>
    </dataValidation>
    <dataValidation type="list" allowBlank="1" showInputMessage="1" showErrorMessage="1" sqref="BC35:BM35" xr:uid="{00000000-0002-0000-0000-000008000000}">
      <formula1>"Cumpriu Período Probatório, Em Período Probatório"</formula1>
    </dataValidation>
    <dataValidation type="list" allowBlank="1" showInputMessage="1" showErrorMessage="1" sqref="BL10:BP10" xr:uid="{00000000-0002-0000-0000-000009000000}">
      <formula1>"SIM,NÃO"</formula1>
    </dataValidation>
    <dataValidation type="list" allowBlank="1" showInputMessage="1" showErrorMessage="1" sqref="AY10:BD10" xr:uid="{00000000-0002-0000-0000-00000A000000}">
      <formula1>"Jornada Docente Integral,Jornada Docente Intermediária,Jornada Docente Básica,Jornada Docente Mínima,Jornada Docente Reduzida"</formula1>
    </dataValidation>
    <dataValidation type="list" allowBlank="1" showInputMessage="1" showErrorMessage="1" sqref="AA8:AE8" xr:uid="{00000000-0002-0000-0000-00000B000000}">
      <formula1>"180 horas,360 horas,Mestrado,Doutorado"</formula1>
    </dataValidation>
    <dataValidation type="list" allowBlank="1" showInputMessage="1" showErrorMessage="1" sqref="BC37:BM37" xr:uid="{00000000-0002-0000-0000-00000C000000}">
      <formula1>"INTERRUPÇÃO CONTAGEM DE TEMPO LICENÇA PRÊMIO, SEM INTERRUPÇÃO CONTAGEM DETEM PO LICENÇA PRÊMIO"</formula1>
    </dataValidation>
  </dataValidations>
  <pageMargins left="0.23622047244094491" right="0.23622047244094491" top="0.55118110236220474" bottom="0.55118110236220474" header="0.31496062992125984" footer="0"/>
  <pageSetup paperSize="9" scale="30" orientation="landscape"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33"/>
  <sheetViews>
    <sheetView view="pageBreakPreview" topLeftCell="A8" zoomScale="30" zoomScaleNormal="50" zoomScaleSheetLayoutView="30" workbookViewId="0">
      <selection activeCell="AP13" sqref="AP13:AY19"/>
    </sheetView>
  </sheetViews>
  <sheetFormatPr defaultRowHeight="15" x14ac:dyDescent="0.25"/>
  <cols>
    <col min="31" max="31" width="4" hidden="1" customWidth="1"/>
    <col min="47" max="47" width="10.140625" customWidth="1"/>
    <col min="51" max="51" width="17.28515625" customWidth="1"/>
    <col min="60" max="60" width="24.42578125" customWidth="1"/>
    <col min="69" max="69" width="13.85546875" customWidth="1"/>
    <col min="70" max="70" width="18.7109375" customWidth="1"/>
  </cols>
  <sheetData>
    <row r="1" spans="1:78" s="67" customFormat="1" ht="43.5" customHeight="1" x14ac:dyDescent="0.25">
      <c r="A1" s="1266" t="s">
        <v>463</v>
      </c>
      <c r="B1" s="1266"/>
      <c r="C1" s="1267"/>
      <c r="D1" s="1267"/>
      <c r="E1" s="1267"/>
      <c r="F1" s="967" t="s">
        <v>0</v>
      </c>
      <c r="G1" s="967"/>
      <c r="H1" s="967"/>
      <c r="I1" s="967"/>
      <c r="J1" s="967"/>
      <c r="K1" s="967"/>
      <c r="L1" s="967"/>
      <c r="M1" s="967"/>
      <c r="N1" s="967"/>
      <c r="O1" s="967"/>
      <c r="P1" s="967"/>
      <c r="Q1" s="967"/>
      <c r="R1" s="967"/>
      <c r="S1" s="967"/>
      <c r="T1" s="967"/>
      <c r="U1" s="967"/>
      <c r="V1" s="967"/>
      <c r="W1" s="967"/>
      <c r="X1" s="967"/>
      <c r="Y1" s="967"/>
      <c r="Z1" s="967"/>
      <c r="AA1" s="967"/>
      <c r="AB1" s="967"/>
      <c r="AC1" s="967"/>
      <c r="AD1" s="967"/>
      <c r="AE1" s="967"/>
      <c r="AF1" s="967"/>
      <c r="AG1" s="967"/>
      <c r="AH1" s="967"/>
      <c r="AI1" s="967"/>
      <c r="AJ1" s="967"/>
      <c r="AK1" s="967"/>
      <c r="AL1" s="967"/>
      <c r="AM1" s="967"/>
      <c r="AN1" s="967"/>
      <c r="AO1" s="967"/>
      <c r="AP1" s="967"/>
      <c r="AQ1" s="967"/>
      <c r="AR1" s="967"/>
      <c r="AS1" s="967"/>
      <c r="AT1" s="967"/>
      <c r="AU1" s="967"/>
      <c r="AV1" s="1268"/>
      <c r="AW1" s="1268"/>
      <c r="AX1" s="1268"/>
      <c r="AY1" s="1268"/>
      <c r="AZ1" s="1268"/>
      <c r="BA1" s="1268"/>
      <c r="BB1" s="1268"/>
      <c r="BC1" s="1268"/>
      <c r="BD1" s="1268"/>
      <c r="BE1" s="1268"/>
      <c r="BF1" s="1268"/>
      <c r="BG1" s="1268"/>
      <c r="BH1" s="1268"/>
      <c r="BI1" s="1268"/>
      <c r="BJ1" s="1268"/>
      <c r="BK1" s="1268"/>
      <c r="BL1" s="1268"/>
      <c r="BM1" s="1268"/>
      <c r="BN1" s="1268"/>
      <c r="BO1" s="1268"/>
      <c r="BP1" s="1268"/>
      <c r="BQ1" s="1268"/>
    </row>
    <row r="2" spans="1:78" s="67" customFormat="1" ht="40.5" customHeight="1" thickBot="1" x14ac:dyDescent="0.3">
      <c r="A2" s="1266"/>
      <c r="B2" s="1266"/>
      <c r="C2" s="1267"/>
      <c r="D2" s="1267"/>
      <c r="E2" s="1267"/>
      <c r="F2" s="967" t="s">
        <v>1</v>
      </c>
      <c r="G2" s="967"/>
      <c r="H2" s="967"/>
      <c r="I2" s="967"/>
      <c r="J2" s="967"/>
      <c r="K2" s="967"/>
      <c r="L2" s="967"/>
      <c r="M2" s="967"/>
      <c r="N2" s="967"/>
      <c r="O2" s="967"/>
      <c r="P2" s="967"/>
      <c r="Q2" s="967"/>
      <c r="R2" s="967"/>
      <c r="S2" s="967"/>
      <c r="T2" s="967"/>
      <c r="U2" s="967"/>
      <c r="V2" s="967"/>
      <c r="W2" s="967"/>
      <c r="X2" s="967"/>
      <c r="Y2" s="967"/>
      <c r="Z2" s="967"/>
      <c r="AA2" s="967"/>
      <c r="AB2" s="967"/>
      <c r="AC2" s="967"/>
      <c r="AD2" s="967"/>
      <c r="AE2" s="967"/>
      <c r="AF2" s="967"/>
      <c r="AG2" s="967"/>
      <c r="AH2" s="967"/>
      <c r="AI2" s="967"/>
      <c r="AJ2" s="967"/>
      <c r="AK2" s="967"/>
      <c r="AL2" s="967"/>
      <c r="AM2" s="967"/>
      <c r="AN2" s="967"/>
      <c r="AO2" s="967"/>
      <c r="AP2" s="967"/>
      <c r="AQ2" s="967"/>
      <c r="AR2" s="967"/>
      <c r="AS2" s="967"/>
      <c r="AT2" s="967"/>
      <c r="AU2" s="967"/>
      <c r="AV2" s="1268"/>
      <c r="AW2" s="1268"/>
      <c r="AX2" s="1268"/>
      <c r="AY2" s="1268"/>
      <c r="AZ2" s="1268"/>
      <c r="BA2" s="1268"/>
      <c r="BB2" s="1268"/>
      <c r="BC2" s="1268"/>
      <c r="BD2" s="1268"/>
      <c r="BE2" s="1268"/>
      <c r="BF2" s="1268"/>
      <c r="BG2" s="1268"/>
      <c r="BH2" s="1268"/>
      <c r="BI2" s="1268"/>
      <c r="BJ2" s="1268"/>
      <c r="BK2" s="1268"/>
      <c r="BL2" s="1268"/>
      <c r="BM2" s="1268"/>
      <c r="BN2" s="1268"/>
      <c r="BO2" s="1268"/>
      <c r="BP2" s="1268"/>
      <c r="BQ2" s="1268"/>
    </row>
    <row r="3" spans="1:78" s="67" customFormat="1" ht="52.5" customHeight="1" thickBot="1" x14ac:dyDescent="0.3">
      <c r="A3" s="1257" t="s">
        <v>422</v>
      </c>
      <c r="B3" s="1258"/>
      <c r="C3" s="1258"/>
      <c r="D3" s="1258"/>
      <c r="E3" s="1258"/>
      <c r="F3" s="1258"/>
      <c r="G3" s="1258"/>
      <c r="H3" s="1258"/>
      <c r="I3" s="1258"/>
      <c r="J3" s="1258"/>
      <c r="K3" s="1258"/>
      <c r="L3" s="1258"/>
      <c r="M3" s="1258"/>
      <c r="N3" s="1258"/>
      <c r="O3" s="1258"/>
      <c r="P3" s="1269"/>
      <c r="Q3" s="682"/>
      <c r="R3" s="1270" t="str">
        <f>'Ficha de Controle FICHA 1'!R3:BD3</f>
        <v>EMEF JOSÉ CESÁRIO PEREIRA FILHO</v>
      </c>
      <c r="S3" s="1270"/>
      <c r="T3" s="1270"/>
      <c r="U3" s="1270"/>
      <c r="V3" s="1270"/>
      <c r="W3" s="1270"/>
      <c r="X3" s="1270"/>
      <c r="Y3" s="1270"/>
      <c r="Z3" s="1270"/>
      <c r="AA3" s="1270"/>
      <c r="AB3" s="1270"/>
      <c r="AC3" s="1270"/>
      <c r="AD3" s="1270"/>
      <c r="AE3" s="1270"/>
      <c r="AF3" s="1270"/>
      <c r="AG3" s="1270"/>
      <c r="AH3" s="1270"/>
      <c r="AI3" s="1270"/>
      <c r="AJ3" s="1270"/>
      <c r="AK3" s="1270"/>
      <c r="AL3" s="1270"/>
      <c r="AM3" s="1270"/>
      <c r="AN3" s="1270"/>
      <c r="AO3" s="1270"/>
      <c r="AP3" s="1270"/>
      <c r="AQ3" s="1270"/>
      <c r="AR3" s="1270"/>
      <c r="AS3" s="1270"/>
      <c r="AT3" s="1270"/>
      <c r="AU3" s="1270"/>
      <c r="AV3" s="1270"/>
      <c r="AW3" s="1270"/>
      <c r="AX3" s="1270"/>
      <c r="AY3" s="1270"/>
      <c r="AZ3" s="1270"/>
      <c r="BA3" s="1270"/>
      <c r="BB3" s="1270"/>
      <c r="BC3" s="1270"/>
      <c r="BD3" s="1271"/>
      <c r="BE3" s="1272" t="s">
        <v>5</v>
      </c>
      <c r="BF3" s="1273"/>
      <c r="BG3" s="1273"/>
      <c r="BH3" s="1273"/>
      <c r="BI3" s="1273"/>
      <c r="BJ3" s="1273"/>
      <c r="BK3" s="1273"/>
      <c r="BL3" s="1273"/>
      <c r="BM3" s="1273"/>
      <c r="BN3" s="1273"/>
      <c r="BO3" s="1273"/>
      <c r="BP3" s="1274"/>
      <c r="BQ3" s="1275">
        <f>'Ficha de Controle FICHA 1'!BS3</f>
        <v>11887</v>
      </c>
      <c r="BR3" s="1276"/>
    </row>
    <row r="4" spans="1:78" s="67" customFormat="1" ht="65.25" customHeight="1" thickBot="1" x14ac:dyDescent="0.3">
      <c r="A4" s="1251" t="s">
        <v>464</v>
      </c>
      <c r="B4" s="1252"/>
      <c r="C4" s="1252"/>
      <c r="D4" s="1252"/>
      <c r="E4" s="1252"/>
      <c r="F4" s="1252"/>
      <c r="G4" s="1252"/>
      <c r="H4" s="1252"/>
      <c r="I4" s="1252"/>
      <c r="J4" s="1252"/>
      <c r="K4" s="1252"/>
      <c r="L4" s="1252"/>
      <c r="M4" s="1252"/>
      <c r="N4" s="1252"/>
      <c r="O4" s="1252"/>
      <c r="P4" s="1252"/>
      <c r="Q4" s="1252"/>
      <c r="R4" s="1252"/>
      <c r="S4" s="1252"/>
      <c r="T4" s="1252"/>
      <c r="U4" s="1252"/>
      <c r="V4" s="1252"/>
      <c r="W4" s="1252"/>
      <c r="X4" s="1252"/>
      <c r="Y4" s="1252"/>
      <c r="Z4" s="1252"/>
      <c r="AA4" s="1252"/>
      <c r="AB4" s="1252"/>
      <c r="AC4" s="1252"/>
      <c r="AD4" s="1252"/>
      <c r="AE4" s="1253" t="s">
        <v>2</v>
      </c>
      <c r="AF4" s="1254"/>
      <c r="AG4" s="1254"/>
      <c r="AH4" s="1254"/>
      <c r="AI4" s="1255">
        <f>'Ficha de Controle FICHA 1'!AI4:AO4</f>
        <v>2024</v>
      </c>
      <c r="AJ4" s="1255"/>
      <c r="AK4" s="1255"/>
      <c r="AL4" s="1255"/>
      <c r="AM4" s="1255"/>
      <c r="AN4" s="1255"/>
      <c r="AO4" s="1256"/>
      <c r="AP4" s="1257" t="s">
        <v>180</v>
      </c>
      <c r="AQ4" s="1258"/>
      <c r="AR4" s="1258"/>
      <c r="AS4" s="1258"/>
      <c r="AT4" s="683"/>
      <c r="AU4" s="1259" t="str">
        <f>'Ficha de Controle FICHA 1'!AU4:BD4</f>
        <v>Professor de Educação  Básica III</v>
      </c>
      <c r="AV4" s="1258"/>
      <c r="AW4" s="1258"/>
      <c r="AX4" s="1258"/>
      <c r="AY4" s="1258"/>
      <c r="AZ4" s="1258"/>
      <c r="BA4" s="1258"/>
      <c r="BB4" s="1258"/>
      <c r="BC4" s="1258"/>
      <c r="BD4" s="1260"/>
      <c r="BE4" s="1261" t="s">
        <v>191</v>
      </c>
      <c r="BF4" s="1261"/>
      <c r="BG4" s="1261"/>
      <c r="BH4" s="1261"/>
      <c r="BI4" s="1261"/>
      <c r="BJ4" s="1262"/>
      <c r="BK4" s="1277">
        <f>'Ficha de Controle FICHA 1'!BK4:BP4</f>
        <v>40679</v>
      </c>
      <c r="BL4" s="1278"/>
      <c r="BM4" s="1278"/>
      <c r="BN4" s="1278"/>
      <c r="BO4" s="1278"/>
      <c r="BP4" s="1278"/>
      <c r="BQ4" s="684" t="s">
        <v>158</v>
      </c>
      <c r="BR4" s="685" t="str">
        <f>'Ficha de Controle FICHA 1'!BT4</f>
        <v>Feminino</v>
      </c>
    </row>
    <row r="5" spans="1:78" s="1" customFormat="1" ht="58.5" customHeight="1" x14ac:dyDescent="0.25">
      <c r="A5" s="1308" t="s">
        <v>3</v>
      </c>
      <c r="B5" s="1308"/>
      <c r="C5" s="1308"/>
      <c r="D5" s="1308"/>
      <c r="E5" s="1308"/>
      <c r="F5" s="1308"/>
      <c r="G5" s="1308"/>
      <c r="H5" s="1308"/>
      <c r="I5" s="1308"/>
      <c r="J5" s="1308"/>
      <c r="K5" s="1308"/>
      <c r="L5" s="1308"/>
      <c r="M5" s="1308"/>
      <c r="N5" s="1308"/>
      <c r="O5" s="1308"/>
      <c r="P5" s="1308"/>
      <c r="Q5" s="1308"/>
      <c r="R5" s="1308"/>
      <c r="S5" s="1308"/>
      <c r="T5" s="1308"/>
      <c r="U5" s="1308"/>
      <c r="V5" s="1308"/>
      <c r="W5" s="1308"/>
      <c r="X5" s="1308"/>
      <c r="Y5" s="1308"/>
      <c r="Z5" s="1308"/>
      <c r="AA5" s="1308"/>
      <c r="AB5" s="1308"/>
      <c r="AC5" s="1308"/>
      <c r="AD5" s="1308"/>
      <c r="AE5" s="1308"/>
      <c r="AF5" s="1308"/>
      <c r="AG5" s="1308"/>
      <c r="AH5" s="1308"/>
      <c r="AI5" s="1308"/>
      <c r="AJ5" s="1308"/>
      <c r="AK5" s="1308"/>
      <c r="AL5" s="1308"/>
      <c r="AM5" s="1308"/>
      <c r="AN5" s="1308"/>
      <c r="AO5" s="1309" t="s">
        <v>130</v>
      </c>
      <c r="AP5" s="1310"/>
      <c r="AQ5" s="1310"/>
      <c r="AR5" s="1310"/>
      <c r="AS5" s="1310"/>
      <c r="AT5" s="1311"/>
      <c r="AU5" s="1312" t="s">
        <v>153</v>
      </c>
      <c r="AV5" s="1313"/>
      <c r="AW5" s="1313"/>
      <c r="AX5" s="1313"/>
      <c r="AY5" s="1314"/>
      <c r="AZ5" s="1315" t="s">
        <v>152</v>
      </c>
      <c r="BA5" s="1316"/>
      <c r="BB5" s="1316"/>
      <c r="BC5" s="1316"/>
      <c r="BD5" s="1317"/>
      <c r="BE5" s="1318" t="s">
        <v>6</v>
      </c>
      <c r="BF5" s="1319"/>
      <c r="BG5" s="1319"/>
      <c r="BH5" s="1319"/>
      <c r="BI5" s="1319"/>
      <c r="BJ5" s="1319"/>
      <c r="BK5" s="1319"/>
      <c r="BL5" s="1320" t="s">
        <v>155</v>
      </c>
      <c r="BM5" s="1321"/>
      <c r="BN5" s="1321"/>
      <c r="BO5" s="1321"/>
      <c r="BP5" s="1321"/>
      <c r="BQ5" s="1291" t="s">
        <v>4</v>
      </c>
      <c r="BR5" s="1292"/>
      <c r="BS5" s="458"/>
      <c r="BT5" s="458"/>
    </row>
    <row r="6" spans="1:78" s="2" customFormat="1" ht="69.75" customHeight="1" thickBot="1" x14ac:dyDescent="0.3">
      <c r="A6" s="1293" t="str">
        <f>'Ficha de Controle FICHA 1'!A6:AN6</f>
        <v>MARIVA BARROSO DE OLIVEIRA PAIVA</v>
      </c>
      <c r="B6" s="1293"/>
      <c r="C6" s="1293"/>
      <c r="D6" s="1293"/>
      <c r="E6" s="1293"/>
      <c r="F6" s="1293"/>
      <c r="G6" s="1293"/>
      <c r="H6" s="1293"/>
      <c r="I6" s="1293"/>
      <c r="J6" s="1293"/>
      <c r="K6" s="1293"/>
      <c r="L6" s="1293"/>
      <c r="M6" s="1293"/>
      <c r="N6" s="1293"/>
      <c r="O6" s="1293"/>
      <c r="P6" s="1293"/>
      <c r="Q6" s="1293"/>
      <c r="R6" s="1293"/>
      <c r="S6" s="1293"/>
      <c r="T6" s="1293"/>
      <c r="U6" s="1293"/>
      <c r="V6" s="1293"/>
      <c r="W6" s="1293"/>
      <c r="X6" s="1293"/>
      <c r="Y6" s="1293"/>
      <c r="Z6" s="1293"/>
      <c r="AA6" s="1293"/>
      <c r="AB6" s="1293"/>
      <c r="AC6" s="1293"/>
      <c r="AD6" s="1293"/>
      <c r="AE6" s="1293"/>
      <c r="AF6" s="1293"/>
      <c r="AG6" s="1293"/>
      <c r="AH6" s="1293"/>
      <c r="AI6" s="1293"/>
      <c r="AJ6" s="1293"/>
      <c r="AK6" s="1293"/>
      <c r="AL6" s="1293"/>
      <c r="AM6" s="1293"/>
      <c r="AN6" s="1293"/>
      <c r="AO6" s="1294" t="str">
        <f>'Ficha de Controle FICHA 1'!AO6:AT6</f>
        <v>Concursado</v>
      </c>
      <c r="AP6" s="1295"/>
      <c r="AQ6" s="1295"/>
      <c r="AR6" s="1295"/>
      <c r="AS6" s="1295"/>
      <c r="AT6" s="1296"/>
      <c r="AU6" s="1297" t="str">
        <f>'Ficha de Controle FICHA 1'!AU6:AY6</f>
        <v>Cumprido Período probatório</v>
      </c>
      <c r="AV6" s="1298"/>
      <c r="AW6" s="1298"/>
      <c r="AX6" s="1298"/>
      <c r="AY6" s="1299"/>
      <c r="AZ6" s="1297" t="str">
        <f>'Ficha de Controle FICHA 1'!AZ6:BD6</f>
        <v>35.676.897-1</v>
      </c>
      <c r="BA6" s="1298"/>
      <c r="BB6" s="1298"/>
      <c r="BC6" s="1298"/>
      <c r="BD6" s="1299"/>
      <c r="BE6" s="1300" t="str">
        <f>'Ficha de Controle FICHA 1'!BE6:BK6</f>
        <v>493.737.143-68</v>
      </c>
      <c r="BF6" s="1301"/>
      <c r="BG6" s="1301"/>
      <c r="BH6" s="1301"/>
      <c r="BI6" s="1301"/>
      <c r="BJ6" s="1301"/>
      <c r="BK6" s="1302"/>
      <c r="BL6" s="1303" t="s">
        <v>7</v>
      </c>
      <c r="BM6" s="1304"/>
      <c r="BN6" s="1305" t="s">
        <v>470</v>
      </c>
      <c r="BO6" s="1305"/>
      <c r="BP6" s="1305"/>
      <c r="BQ6" s="1306">
        <f>'Ficha de Controle FICHA 1'!BU5</f>
        <v>0</v>
      </c>
      <c r="BR6" s="1307"/>
      <c r="BS6" s="459"/>
      <c r="BT6" s="459"/>
    </row>
    <row r="7" spans="1:78" s="67" customFormat="1" ht="88.5" customHeight="1" x14ac:dyDescent="0.25">
      <c r="A7" s="1346" t="s">
        <v>151</v>
      </c>
      <c r="B7" s="1347"/>
      <c r="C7" s="1347"/>
      <c r="D7" s="1347"/>
      <c r="E7" s="1347"/>
      <c r="F7" s="1347"/>
      <c r="G7" s="1347"/>
      <c r="H7" s="1347"/>
      <c r="I7" s="1347"/>
      <c r="J7" s="1347"/>
      <c r="K7" s="1347"/>
      <c r="L7" s="1347"/>
      <c r="M7" s="1347"/>
      <c r="N7" s="1347"/>
      <c r="O7" s="1347"/>
      <c r="P7" s="1347"/>
      <c r="Q7" s="1347"/>
      <c r="R7" s="1347"/>
      <c r="S7" s="1348"/>
      <c r="T7" s="1349" t="s">
        <v>131</v>
      </c>
      <c r="U7" s="1350"/>
      <c r="V7" s="1350"/>
      <c r="W7" s="1350"/>
      <c r="X7" s="1350"/>
      <c r="Y7" s="1350"/>
      <c r="Z7" s="1351"/>
      <c r="AA7" s="1352" t="s">
        <v>418</v>
      </c>
      <c r="AB7" s="1074"/>
      <c r="AC7" s="1074"/>
      <c r="AD7" s="1074"/>
      <c r="AE7" s="1353"/>
      <c r="AF7" s="1354" t="s">
        <v>8</v>
      </c>
      <c r="AG7" s="1355"/>
      <c r="AH7" s="1355"/>
      <c r="AI7" s="1355"/>
      <c r="AJ7" s="1355"/>
      <c r="AK7" s="1355"/>
      <c r="AL7" s="1355"/>
      <c r="AM7" s="1355"/>
      <c r="AN7" s="1355"/>
      <c r="AO7" s="1356"/>
      <c r="AP7" s="1356"/>
      <c r="AQ7" s="1356"/>
      <c r="AR7" s="1356"/>
      <c r="AS7" s="1356"/>
      <c r="AT7" s="1356"/>
      <c r="AU7" s="1357" t="s">
        <v>9</v>
      </c>
      <c r="AV7" s="1357"/>
      <c r="AW7" s="1357"/>
      <c r="AX7" s="1357"/>
      <c r="AY7" s="1357"/>
      <c r="AZ7" s="1357"/>
      <c r="BA7" s="1357"/>
      <c r="BB7" s="1357"/>
      <c r="BC7" s="1357"/>
      <c r="BD7" s="1357"/>
      <c r="BE7" s="1358" t="s">
        <v>10</v>
      </c>
      <c r="BF7" s="1358"/>
      <c r="BG7" s="1358"/>
      <c r="BH7" s="1358"/>
      <c r="BI7" s="1358"/>
      <c r="BJ7" s="1358"/>
      <c r="BK7" s="1358"/>
      <c r="BL7" s="1228" t="s">
        <v>11</v>
      </c>
      <c r="BM7" s="1228"/>
      <c r="BN7" s="1329" t="str">
        <f>'Ficha de Controle FICHA 1'!BN7:BP7</f>
        <v>01015858-3</v>
      </c>
      <c r="BO7" s="1329"/>
      <c r="BP7" s="1329"/>
      <c r="BQ7" s="1330" t="s">
        <v>458</v>
      </c>
      <c r="BR7" s="1331"/>
    </row>
    <row r="8" spans="1:78" s="3" customFormat="1" ht="75" customHeight="1" thickBot="1" x14ac:dyDescent="0.4">
      <c r="A8" s="1332" t="str">
        <f>'Ficha de Controle FICHA 1'!A8:S8</f>
        <v>Líng.Port.</v>
      </c>
      <c r="B8" s="1333"/>
      <c r="C8" s="1333"/>
      <c r="D8" s="1333"/>
      <c r="E8" s="1333"/>
      <c r="F8" s="1333"/>
      <c r="G8" s="1333"/>
      <c r="H8" s="1333"/>
      <c r="I8" s="1333"/>
      <c r="J8" s="1333"/>
      <c r="K8" s="1333"/>
      <c r="L8" s="1333"/>
      <c r="M8" s="1333"/>
      <c r="N8" s="1333"/>
      <c r="O8" s="1333"/>
      <c r="P8" s="1333"/>
      <c r="Q8" s="1333"/>
      <c r="R8" s="1333"/>
      <c r="S8" s="1334"/>
      <c r="T8" s="1335" t="str">
        <f>'Ficha de Controle FICHA 1'!T8:Z8</f>
        <v>Inglês</v>
      </c>
      <c r="U8" s="1336"/>
      <c r="V8" s="1336"/>
      <c r="W8" s="1336"/>
      <c r="X8" s="1336"/>
      <c r="Y8" s="1336"/>
      <c r="Z8" s="1337"/>
      <c r="AA8" s="1338" t="str">
        <f>'Ficha de Controle FICHA 1'!AA8:AE8</f>
        <v>360 horas</v>
      </c>
      <c r="AB8" s="1339"/>
      <c r="AC8" s="1339"/>
      <c r="AD8" s="1339"/>
      <c r="AE8" s="1340"/>
      <c r="AF8" s="1341" t="s">
        <v>298</v>
      </c>
      <c r="AG8" s="1342"/>
      <c r="AH8" s="1342"/>
      <c r="AI8" s="1342"/>
      <c r="AJ8" s="686"/>
      <c r="AK8" s="686"/>
      <c r="AL8" s="1343">
        <f>'Ficha de Controle FICHA 1'!AL8:AT8</f>
        <v>23293961198</v>
      </c>
      <c r="AM8" s="1343"/>
      <c r="AN8" s="1343"/>
      <c r="AO8" s="1343"/>
      <c r="AP8" s="1343"/>
      <c r="AQ8" s="1343"/>
      <c r="AR8" s="1343"/>
      <c r="AS8" s="1343"/>
      <c r="AT8" s="1344"/>
      <c r="AU8" s="599" t="s">
        <v>129</v>
      </c>
      <c r="AV8" s="1345">
        <f>'Ficha de Controle FICHA 1'!AV8:AX8</f>
        <v>14658</v>
      </c>
      <c r="AW8" s="1345"/>
      <c r="AX8" s="1345"/>
      <c r="AY8" s="599" t="s">
        <v>299</v>
      </c>
      <c r="AZ8" s="1345" t="str">
        <f>'Ficha de Controle FICHA 1'!AZ8:BD8</f>
        <v>006-MA</v>
      </c>
      <c r="BA8" s="1345"/>
      <c r="BB8" s="1345"/>
      <c r="BC8" s="1345"/>
      <c r="BD8" s="1345"/>
      <c r="BE8" s="1359">
        <f>'Ficha de Controle FICHA 1'!BE8:BK8</f>
        <v>12476466664</v>
      </c>
      <c r="BF8" s="1359"/>
      <c r="BG8" s="1359"/>
      <c r="BH8" s="1359"/>
      <c r="BI8" s="1359"/>
      <c r="BJ8" s="1359"/>
      <c r="BK8" s="1359"/>
      <c r="BL8" s="1279" t="s">
        <v>12</v>
      </c>
      <c r="BM8" s="1279"/>
      <c r="BN8" s="1279"/>
      <c r="BO8" s="1279"/>
      <c r="BP8" s="1279"/>
      <c r="BQ8" s="1331"/>
      <c r="BR8" s="1331"/>
      <c r="BU8" s="400" t="s">
        <v>416</v>
      </c>
    </row>
    <row r="9" spans="1:78" s="67" customFormat="1" ht="56.25" customHeight="1" thickBot="1" x14ac:dyDescent="0.3">
      <c r="A9" s="1280" t="s">
        <v>446</v>
      </c>
      <c r="B9" s="1281"/>
      <c r="C9" s="1281"/>
      <c r="D9" s="1281"/>
      <c r="E9" s="1281"/>
      <c r="F9" s="1281"/>
      <c r="G9" s="1281"/>
      <c r="H9" s="1281"/>
      <c r="I9" s="1281"/>
      <c r="J9" s="1281"/>
      <c r="K9" s="1281"/>
      <c r="L9" s="1281"/>
      <c r="M9" s="1281"/>
      <c r="N9" s="1281"/>
      <c r="O9" s="1281"/>
      <c r="P9" s="1281"/>
      <c r="Q9" s="1281"/>
      <c r="R9" s="1281"/>
      <c r="S9" s="1281"/>
      <c r="T9" s="1281"/>
      <c r="U9" s="1281"/>
      <c r="V9" s="1281"/>
      <c r="W9" s="1281"/>
      <c r="X9" s="1281"/>
      <c r="Y9" s="1281"/>
      <c r="Z9" s="1281"/>
      <c r="AA9" s="1281"/>
      <c r="AB9" s="1281"/>
      <c r="AC9" s="1281"/>
      <c r="AD9" s="1281"/>
      <c r="AE9" s="1281"/>
      <c r="AF9" s="1282" t="s">
        <v>297</v>
      </c>
      <c r="AG9" s="1283"/>
      <c r="AH9" s="1283"/>
      <c r="AI9" s="1283"/>
      <c r="AJ9" s="687"/>
      <c r="AK9" s="687"/>
      <c r="AL9" s="937">
        <f>'Ficha de Controle FICHA 1'!AL9:AO9</f>
        <v>406</v>
      </c>
      <c r="AM9" s="938"/>
      <c r="AN9" s="938"/>
      <c r="AO9" s="1284"/>
      <c r="AP9" s="937" t="s">
        <v>296</v>
      </c>
      <c r="AQ9" s="938"/>
      <c r="AR9" s="939"/>
      <c r="AS9" s="937">
        <f>'Ficha de Controle FICHA 1'!AS9:AT9</f>
        <v>62</v>
      </c>
      <c r="AT9" s="938"/>
      <c r="AU9" s="1285" t="s">
        <v>380</v>
      </c>
      <c r="AV9" s="1286"/>
      <c r="AW9" s="1286"/>
      <c r="AX9" s="1286"/>
      <c r="AY9" s="859" t="str">
        <f>'Ficha de Controle FICHA 1'!AY9:BD9</f>
        <v>13-981457711</v>
      </c>
      <c r="AZ9" s="1264"/>
      <c r="BA9" s="1264"/>
      <c r="BB9" s="1264"/>
      <c r="BC9" s="1264"/>
      <c r="BD9" s="1264"/>
      <c r="BE9" s="1265" t="s">
        <v>459</v>
      </c>
      <c r="BF9" s="1265"/>
      <c r="BG9" s="1265"/>
      <c r="BH9" s="1265"/>
      <c r="BI9" s="1265"/>
      <c r="BJ9" s="1265"/>
      <c r="BK9" s="1265"/>
      <c r="BL9" s="1279"/>
      <c r="BM9" s="1279"/>
      <c r="BN9" s="1279"/>
      <c r="BO9" s="1279"/>
      <c r="BP9" s="1279"/>
      <c r="BQ9" s="1287" t="str">
        <f>'Ficha de Controle FICHA 1'!BS9</f>
        <v>EMEF DN IVONE DE ALMEIDA MONTEIRO</v>
      </c>
      <c r="BR9" s="1288"/>
    </row>
    <row r="10" spans="1:78" s="3" customFormat="1" ht="59.25" customHeight="1" x14ac:dyDescent="0.25">
      <c r="A10" s="1229" t="str">
        <f>'Ficha de Controle FICHA 1'!A10:AE10</f>
        <v>EMEF JOSÉ CESÁRIO PEREIRA FILHO</v>
      </c>
      <c r="B10" s="1230"/>
      <c r="C10" s="1230"/>
      <c r="D10" s="1230"/>
      <c r="E10" s="1230"/>
      <c r="F10" s="1230"/>
      <c r="G10" s="1230"/>
      <c r="H10" s="1230"/>
      <c r="I10" s="1230"/>
      <c r="J10" s="1230"/>
      <c r="K10" s="1230"/>
      <c r="L10" s="1230"/>
      <c r="M10" s="1230"/>
      <c r="N10" s="1230"/>
      <c r="O10" s="1230"/>
      <c r="P10" s="1230"/>
      <c r="Q10" s="1230"/>
      <c r="R10" s="1230"/>
      <c r="S10" s="1230"/>
      <c r="T10" s="1230"/>
      <c r="U10" s="1230"/>
      <c r="V10" s="1230"/>
      <c r="W10" s="1230"/>
      <c r="X10" s="1230"/>
      <c r="Y10" s="1230"/>
      <c r="Z10" s="1230"/>
      <c r="AA10" s="1231"/>
      <c r="AB10" s="1231"/>
      <c r="AC10" s="1231"/>
      <c r="AD10" s="1231"/>
      <c r="AE10" s="1232"/>
      <c r="AF10" s="1233" t="s">
        <v>457</v>
      </c>
      <c r="AG10" s="1233"/>
      <c r="AH10" s="1233"/>
      <c r="AI10" s="1234"/>
      <c r="AJ10" s="688"/>
      <c r="AK10" s="689"/>
      <c r="AL10" s="1235" t="str">
        <f>'Ficha de Controle FICHA 1'!AL10:AT10</f>
        <v>EMEF JOSÉ CESÁRIO PEREIRA FILHO</v>
      </c>
      <c r="AM10" s="1236"/>
      <c r="AN10" s="1236"/>
      <c r="AO10" s="1236"/>
      <c r="AP10" s="1236"/>
      <c r="AQ10" s="1236"/>
      <c r="AR10" s="1236"/>
      <c r="AS10" s="1236"/>
      <c r="AT10" s="1237"/>
      <c r="AU10" s="1238" t="s">
        <v>379</v>
      </c>
      <c r="AV10" s="1239"/>
      <c r="AW10" s="1239"/>
      <c r="AX10" s="1239"/>
      <c r="AY10" s="1240" t="str">
        <f>'Ficha de Controle FICHA 1'!AY10:BD10</f>
        <v>Jornada Docente Intermediária</v>
      </c>
      <c r="AZ10" s="1241"/>
      <c r="BA10" s="1241"/>
      <c r="BB10" s="1241"/>
      <c r="BC10" s="1241"/>
      <c r="BD10" s="1241"/>
      <c r="BE10" s="1242">
        <f>'Ficha de Controle FICHA 1'!BE10:BK10</f>
        <v>2</v>
      </c>
      <c r="BF10" s="1242"/>
      <c r="BG10" s="1242"/>
      <c r="BH10" s="1242"/>
      <c r="BI10" s="1242"/>
      <c r="BJ10" s="1242"/>
      <c r="BK10" s="1242"/>
      <c r="BL10" s="1243" t="str">
        <f>'Ficha de Controle FICHA 1'!BL10:BP10</f>
        <v>SIM</v>
      </c>
      <c r="BM10" s="1243"/>
      <c r="BN10" s="1243"/>
      <c r="BO10" s="1243"/>
      <c r="BP10" s="1243"/>
      <c r="BQ10" s="1289"/>
      <c r="BR10" s="1290"/>
      <c r="BS10" s="1363" t="s">
        <v>513</v>
      </c>
      <c r="BT10" s="1363"/>
      <c r="BU10" s="1363"/>
      <c r="BV10" s="1363"/>
      <c r="BW10" s="1363"/>
      <c r="BX10" s="1363"/>
      <c r="BY10" s="1363"/>
      <c r="BZ10" s="1363"/>
    </row>
    <row r="11" spans="1:78" s="3" customFormat="1" ht="79.5" customHeight="1" x14ac:dyDescent="0.25">
      <c r="A11" s="1372" t="s">
        <v>465</v>
      </c>
      <c r="B11" s="1373"/>
      <c r="C11" s="1373"/>
      <c r="D11" s="1373"/>
      <c r="E11" s="1373"/>
      <c r="F11" s="1373"/>
      <c r="G11" s="1373"/>
      <c r="H11" s="1374" t="str">
        <f>'Ficha de Controle FICHA 1'!H11:Z11</f>
        <v>Jornada Docente Intermediária</v>
      </c>
      <c r="I11" s="1375"/>
      <c r="J11" s="1375"/>
      <c r="K11" s="1375"/>
      <c r="L11" s="1375"/>
      <c r="M11" s="1375"/>
      <c r="N11" s="1375"/>
      <c r="O11" s="1375"/>
      <c r="P11" s="1375"/>
      <c r="Q11" s="1375"/>
      <c r="R11" s="1375"/>
      <c r="S11" s="1375"/>
      <c r="T11" s="1375"/>
      <c r="U11" s="1375"/>
      <c r="V11" s="1375"/>
      <c r="W11" s="1375"/>
      <c r="X11" s="1375"/>
      <c r="Y11" s="1375"/>
      <c r="Z11" s="1375"/>
      <c r="AA11" s="1376" t="s">
        <v>300</v>
      </c>
      <c r="AB11" s="1376"/>
      <c r="AC11" s="1376"/>
      <c r="AD11" s="1376"/>
      <c r="AE11" s="1376"/>
      <c r="AF11" s="1376"/>
      <c r="AG11" s="1376"/>
      <c r="AH11" s="1376"/>
      <c r="AI11" s="1376"/>
      <c r="AJ11" s="600"/>
      <c r="AK11" s="600"/>
      <c r="AL11" s="1364" t="str">
        <f>'Ficha de Controle FICHA 1'!AL11:AS11</f>
        <v>RUA BARÃO DE ITARARÉ, 145 - JARDIM IMPERADOR</v>
      </c>
      <c r="AM11" s="1365"/>
      <c r="AN11" s="1365"/>
      <c r="AO11" s="1365"/>
      <c r="AP11" s="1366"/>
      <c r="AQ11" s="1366"/>
      <c r="AR11" s="1366"/>
      <c r="AS11" s="1366"/>
      <c r="AT11" s="1367" t="str">
        <f>'Ficha de Controle FICHA 1'!AT11:AW11</f>
        <v>CEP: 11707-290 - PRAIA GRANDE - SP</v>
      </c>
      <c r="AU11" s="1368"/>
      <c r="AV11" s="1368"/>
      <c r="AW11" s="1368"/>
      <c r="AX11" s="335"/>
      <c r="AY11" s="230"/>
      <c r="AZ11" s="690"/>
      <c r="BA11" s="690"/>
      <c r="BB11" s="690"/>
      <c r="BC11" s="690"/>
      <c r="BD11" s="690"/>
      <c r="BE11" s="691"/>
      <c r="BF11" s="691"/>
      <c r="BG11" s="691"/>
      <c r="BH11" s="691"/>
      <c r="BI11" s="691"/>
      <c r="BJ11" s="691"/>
      <c r="BK11" s="691"/>
      <c r="BL11" s="692"/>
      <c r="BM11" s="692"/>
      <c r="BN11" s="692"/>
      <c r="BO11" s="692"/>
      <c r="BP11" s="692"/>
      <c r="BQ11" s="693"/>
      <c r="BR11" s="693"/>
      <c r="BS11" s="1363"/>
      <c r="BT11" s="1363"/>
      <c r="BU11" s="1363"/>
      <c r="BV11" s="1363"/>
      <c r="BW11" s="1363"/>
      <c r="BX11" s="1363"/>
      <c r="BY11" s="1363"/>
      <c r="BZ11" s="1363"/>
    </row>
    <row r="12" spans="1:78" ht="161.25" customHeight="1" x14ac:dyDescent="0.25">
      <c r="A12" s="1293" t="s">
        <v>461</v>
      </c>
      <c r="B12" s="1293"/>
      <c r="C12" s="1293"/>
      <c r="D12" s="1293"/>
      <c r="E12" s="1293"/>
      <c r="F12" s="1293"/>
      <c r="G12" s="1293"/>
      <c r="H12" s="1293"/>
      <c r="I12" s="1293"/>
      <c r="J12" s="1293"/>
      <c r="K12" s="1293"/>
      <c r="L12" s="1293"/>
      <c r="M12" s="1293"/>
      <c r="N12" s="1293"/>
      <c r="O12" s="1293"/>
      <c r="P12" s="1293"/>
      <c r="Q12" s="1293"/>
      <c r="R12" s="1293"/>
      <c r="S12" s="1293"/>
      <c r="T12" s="1360" t="s">
        <v>424</v>
      </c>
      <c r="U12" s="1360"/>
      <c r="V12" s="1360"/>
      <c r="W12" s="1360"/>
      <c r="X12" s="1360"/>
      <c r="Y12" s="1360"/>
      <c r="Z12" s="1360"/>
      <c r="AA12" s="1263" t="s">
        <v>462</v>
      </c>
      <c r="AB12" s="1263"/>
      <c r="AC12" s="1263"/>
      <c r="AD12" s="1263"/>
      <c r="AE12" s="1263"/>
      <c r="AF12" s="1361" t="s">
        <v>448</v>
      </c>
      <c r="AG12" s="1361"/>
      <c r="AH12" s="1361"/>
      <c r="AI12" s="1361"/>
      <c r="AJ12" s="1362" t="s">
        <v>449</v>
      </c>
      <c r="AK12" s="1362"/>
      <c r="AL12" s="1362"/>
      <c r="AM12" s="1362" t="s">
        <v>450</v>
      </c>
      <c r="AN12" s="1362"/>
      <c r="AO12" s="1362"/>
      <c r="AP12" s="1369" t="s">
        <v>492</v>
      </c>
      <c r="AQ12" s="1369"/>
      <c r="AR12" s="1369"/>
      <c r="AS12" s="1369"/>
      <c r="AT12" s="1369"/>
      <c r="AU12" s="1369"/>
      <c r="AV12" s="1369"/>
      <c r="AW12" s="1369"/>
      <c r="AX12" s="1369"/>
      <c r="AY12" s="1369"/>
      <c r="AZ12" s="1323" t="s">
        <v>511</v>
      </c>
      <c r="BA12" s="1324"/>
      <c r="BB12" s="1324"/>
      <c r="BC12" s="1324"/>
      <c r="BD12" s="1324"/>
      <c r="BE12" s="1324"/>
      <c r="BF12" s="1324"/>
      <c r="BG12" s="1324"/>
      <c r="BH12" s="1325"/>
      <c r="BI12" s="1323" t="s">
        <v>493</v>
      </c>
      <c r="BJ12" s="1324"/>
      <c r="BK12" s="1324"/>
      <c r="BL12" s="1325"/>
      <c r="BM12" s="1322" t="s">
        <v>472</v>
      </c>
      <c r="BN12" s="1322"/>
      <c r="BO12" s="1322"/>
      <c r="BP12" s="1322"/>
      <c r="BQ12" s="1322"/>
      <c r="BR12" s="1322"/>
      <c r="BS12" s="1363"/>
      <c r="BT12" s="1363"/>
      <c r="BU12" s="1363"/>
      <c r="BV12" s="1363"/>
      <c r="BW12" s="1363"/>
      <c r="BX12" s="1363"/>
      <c r="BY12" s="1363"/>
      <c r="BZ12" s="1363"/>
    </row>
    <row r="13" spans="1:78" ht="159.75" customHeight="1" x14ac:dyDescent="0.55000000000000004">
      <c r="A13" s="1370" t="s">
        <v>610</v>
      </c>
      <c r="B13" s="1371"/>
      <c r="C13" s="1371"/>
      <c r="D13" s="1371"/>
      <c r="E13" s="1371"/>
      <c r="F13" s="1371"/>
      <c r="G13" s="1371"/>
      <c r="H13" s="1371"/>
      <c r="I13" s="1371"/>
      <c r="J13" s="1371"/>
      <c r="K13" s="1371"/>
      <c r="L13" s="1371"/>
      <c r="M13" s="1371"/>
      <c r="N13" s="1371"/>
      <c r="O13" s="1371"/>
      <c r="P13" s="1371"/>
      <c r="Q13" s="1371"/>
      <c r="R13" s="1371"/>
      <c r="S13" s="1371"/>
      <c r="T13" s="1212">
        <v>41183</v>
      </c>
      <c r="U13" s="1213"/>
      <c r="V13" s="1213"/>
      <c r="W13" s="1213"/>
      <c r="X13" s="1213"/>
      <c r="Y13" s="1213"/>
      <c r="Z13" s="1213"/>
      <c r="AA13" s="1214"/>
      <c r="AB13" s="1214"/>
      <c r="AC13" s="1214"/>
      <c r="AD13" s="1214"/>
      <c r="AE13" s="1214"/>
      <c r="AF13" s="1222"/>
      <c r="AG13" s="1222"/>
      <c r="AH13" s="1222"/>
      <c r="AI13" s="1222"/>
      <c r="AJ13" s="1222"/>
      <c r="AK13" s="1222"/>
      <c r="AL13" s="1222"/>
      <c r="AM13" s="1222"/>
      <c r="AN13" s="1222"/>
      <c r="AO13" s="1222"/>
      <c r="AP13" s="1191" t="s">
        <v>471</v>
      </c>
      <c r="AQ13" s="1191"/>
      <c r="AR13" s="1191"/>
      <c r="AS13" s="1191"/>
      <c r="AT13" s="1191"/>
      <c r="AU13" s="1191"/>
      <c r="AV13" s="1191"/>
      <c r="AW13" s="1191"/>
      <c r="AX13" s="1191"/>
      <c r="AY13" s="1191"/>
      <c r="AZ13" s="1224" t="s">
        <v>592</v>
      </c>
      <c r="BA13" s="1224"/>
      <c r="BB13" s="1224"/>
      <c r="BC13" s="1224"/>
      <c r="BD13" s="1224"/>
      <c r="BE13" s="1224"/>
      <c r="BF13" s="1224"/>
      <c r="BG13" s="1224"/>
      <c r="BH13" s="1224"/>
      <c r="BI13" s="1189"/>
      <c r="BJ13" s="1189"/>
      <c r="BK13" s="1189"/>
      <c r="BL13" s="1189"/>
      <c r="BM13" s="1244" t="s">
        <v>589</v>
      </c>
      <c r="BN13" s="1244"/>
      <c r="BO13" s="1244"/>
      <c r="BP13" s="1244"/>
      <c r="BQ13" s="1244"/>
      <c r="BR13" s="1244"/>
    </row>
    <row r="14" spans="1:78" ht="122.1" customHeight="1" x14ac:dyDescent="0.55000000000000004">
      <c r="A14" s="1223" t="s">
        <v>460</v>
      </c>
      <c r="B14" s="1223"/>
      <c r="C14" s="1223"/>
      <c r="D14" s="1223"/>
      <c r="E14" s="1223"/>
      <c r="F14" s="1223"/>
      <c r="G14" s="1223"/>
      <c r="H14" s="1223"/>
      <c r="I14" s="1223"/>
      <c r="J14" s="1223"/>
      <c r="K14" s="1223"/>
      <c r="L14" s="1223"/>
      <c r="M14" s="1223"/>
      <c r="N14" s="1223"/>
      <c r="O14" s="1223"/>
      <c r="P14" s="1223"/>
      <c r="Q14" s="1223"/>
      <c r="R14" s="1223"/>
      <c r="S14" s="1223"/>
      <c r="T14" s="1212">
        <v>41549</v>
      </c>
      <c r="U14" s="1213"/>
      <c r="V14" s="1213"/>
      <c r="W14" s="1213"/>
      <c r="X14" s="1213"/>
      <c r="Y14" s="1213"/>
      <c r="Z14" s="1213"/>
      <c r="AA14" s="1214"/>
      <c r="AB14" s="1214"/>
      <c r="AC14" s="1214"/>
      <c r="AD14" s="1214"/>
      <c r="AE14" s="1214"/>
      <c r="AF14" s="1222"/>
      <c r="AG14" s="1222"/>
      <c r="AH14" s="1222"/>
      <c r="AI14" s="1222"/>
      <c r="AJ14" s="1222"/>
      <c r="AK14" s="1222"/>
      <c r="AL14" s="1222"/>
      <c r="AM14" s="1222"/>
      <c r="AN14" s="1222"/>
      <c r="AO14" s="1222"/>
      <c r="AP14" s="1191"/>
      <c r="AQ14" s="1191"/>
      <c r="AR14" s="1191"/>
      <c r="AS14" s="1191"/>
      <c r="AT14" s="1191"/>
      <c r="AU14" s="1191"/>
      <c r="AV14" s="1191"/>
      <c r="AW14" s="1191"/>
      <c r="AX14" s="1191"/>
      <c r="AY14" s="1191"/>
      <c r="AZ14" s="1224" t="s">
        <v>592</v>
      </c>
      <c r="BA14" s="1224"/>
      <c r="BB14" s="1224"/>
      <c r="BC14" s="1224"/>
      <c r="BD14" s="1224"/>
      <c r="BE14" s="1224"/>
      <c r="BF14" s="1224"/>
      <c r="BG14" s="1224"/>
      <c r="BH14" s="1224"/>
      <c r="BI14" s="1189"/>
      <c r="BJ14" s="1189"/>
      <c r="BK14" s="1189"/>
      <c r="BL14" s="1189"/>
      <c r="BM14" s="1244"/>
      <c r="BN14" s="1244"/>
      <c r="BO14" s="1244"/>
      <c r="BP14" s="1244"/>
      <c r="BQ14" s="1244"/>
      <c r="BR14" s="1244"/>
    </row>
    <row r="15" spans="1:78" ht="122.1" customHeight="1" x14ac:dyDescent="0.55000000000000004">
      <c r="A15" s="1223" t="s">
        <v>460</v>
      </c>
      <c r="B15" s="1223"/>
      <c r="C15" s="1223"/>
      <c r="D15" s="1223"/>
      <c r="E15" s="1223"/>
      <c r="F15" s="1223"/>
      <c r="G15" s="1223"/>
      <c r="H15" s="1223"/>
      <c r="I15" s="1223"/>
      <c r="J15" s="1223"/>
      <c r="K15" s="1223"/>
      <c r="L15" s="1223"/>
      <c r="M15" s="1223"/>
      <c r="N15" s="1223"/>
      <c r="O15" s="1223"/>
      <c r="P15" s="1223"/>
      <c r="Q15" s="1223"/>
      <c r="R15" s="1223"/>
      <c r="S15" s="1223"/>
      <c r="T15" s="1212">
        <v>41915</v>
      </c>
      <c r="U15" s="1213"/>
      <c r="V15" s="1213"/>
      <c r="W15" s="1213"/>
      <c r="X15" s="1213"/>
      <c r="Y15" s="1213"/>
      <c r="Z15" s="1213"/>
      <c r="AA15" s="1214"/>
      <c r="AB15" s="1214"/>
      <c r="AC15" s="1214"/>
      <c r="AD15" s="1214"/>
      <c r="AE15" s="1214"/>
      <c r="AF15" s="1222"/>
      <c r="AG15" s="1222"/>
      <c r="AH15" s="1222"/>
      <c r="AI15" s="1222"/>
      <c r="AJ15" s="1222"/>
      <c r="AK15" s="1222"/>
      <c r="AL15" s="1222"/>
      <c r="AM15" s="1222"/>
      <c r="AN15" s="1222"/>
      <c r="AO15" s="1222"/>
      <c r="AP15" s="1191"/>
      <c r="AQ15" s="1191"/>
      <c r="AR15" s="1191"/>
      <c r="AS15" s="1191"/>
      <c r="AT15" s="1191"/>
      <c r="AU15" s="1191"/>
      <c r="AV15" s="1191"/>
      <c r="AW15" s="1191"/>
      <c r="AX15" s="1191"/>
      <c r="AY15" s="1191"/>
      <c r="AZ15" s="1224" t="s">
        <v>592</v>
      </c>
      <c r="BA15" s="1224"/>
      <c r="BB15" s="1224"/>
      <c r="BC15" s="1224"/>
      <c r="BD15" s="1224"/>
      <c r="BE15" s="1224"/>
      <c r="BF15" s="1224"/>
      <c r="BG15" s="1224"/>
      <c r="BH15" s="1224"/>
      <c r="BI15" s="1189"/>
      <c r="BJ15" s="1189"/>
      <c r="BK15" s="1189"/>
      <c r="BL15" s="1189"/>
      <c r="BM15" s="1244"/>
      <c r="BN15" s="1244"/>
      <c r="BO15" s="1244"/>
      <c r="BP15" s="1244"/>
      <c r="BQ15" s="1244"/>
      <c r="BR15" s="1244"/>
    </row>
    <row r="16" spans="1:78" ht="122.1" customHeight="1" x14ac:dyDescent="0.55000000000000004">
      <c r="A16" s="1223" t="s">
        <v>460</v>
      </c>
      <c r="B16" s="1223"/>
      <c r="C16" s="1223"/>
      <c r="D16" s="1223"/>
      <c r="E16" s="1223"/>
      <c r="F16" s="1223"/>
      <c r="G16" s="1223"/>
      <c r="H16" s="1223"/>
      <c r="I16" s="1223"/>
      <c r="J16" s="1223"/>
      <c r="K16" s="1223"/>
      <c r="L16" s="1223"/>
      <c r="M16" s="1223"/>
      <c r="N16" s="1223"/>
      <c r="O16" s="1223"/>
      <c r="P16" s="1223"/>
      <c r="Q16" s="1223"/>
      <c r="R16" s="1223"/>
      <c r="S16" s="1223"/>
      <c r="T16" s="1212">
        <v>42281</v>
      </c>
      <c r="U16" s="1213"/>
      <c r="V16" s="1213"/>
      <c r="W16" s="1213"/>
      <c r="X16" s="1213"/>
      <c r="Y16" s="1213"/>
      <c r="Z16" s="1213"/>
      <c r="AA16" s="1214"/>
      <c r="AB16" s="1214"/>
      <c r="AC16" s="1214"/>
      <c r="AD16" s="1214"/>
      <c r="AE16" s="1214"/>
      <c r="AF16" s="1222"/>
      <c r="AG16" s="1222"/>
      <c r="AH16" s="1222"/>
      <c r="AI16" s="1222"/>
      <c r="AJ16" s="1222"/>
      <c r="AK16" s="1222"/>
      <c r="AL16" s="1222"/>
      <c r="AM16" s="1222"/>
      <c r="AN16" s="1222"/>
      <c r="AO16" s="1222"/>
      <c r="AP16" s="1191"/>
      <c r="AQ16" s="1191"/>
      <c r="AR16" s="1191"/>
      <c r="AS16" s="1191"/>
      <c r="AT16" s="1191"/>
      <c r="AU16" s="1191"/>
      <c r="AV16" s="1191"/>
      <c r="AW16" s="1191"/>
      <c r="AX16" s="1191"/>
      <c r="AY16" s="1191"/>
      <c r="AZ16" s="1225" t="s">
        <v>593</v>
      </c>
      <c r="BA16" s="1225"/>
      <c r="BB16" s="1225"/>
      <c r="BC16" s="1225"/>
      <c r="BD16" s="1225"/>
      <c r="BE16" s="1225"/>
      <c r="BF16" s="1225"/>
      <c r="BG16" s="1225"/>
      <c r="BH16" s="1225"/>
      <c r="BI16" s="1189" t="s">
        <v>603</v>
      </c>
      <c r="BJ16" s="1189"/>
      <c r="BK16" s="1189"/>
      <c r="BL16" s="1189"/>
      <c r="BM16" s="1244"/>
      <c r="BN16" s="1244"/>
      <c r="BO16" s="1244"/>
      <c r="BP16" s="1244"/>
      <c r="BQ16" s="1244"/>
      <c r="BR16" s="1244"/>
    </row>
    <row r="17" spans="1:70" ht="122.1" customHeight="1" x14ac:dyDescent="0.55000000000000004">
      <c r="A17" s="1223" t="s">
        <v>460</v>
      </c>
      <c r="B17" s="1223"/>
      <c r="C17" s="1223"/>
      <c r="D17" s="1223"/>
      <c r="E17" s="1223"/>
      <c r="F17" s="1223"/>
      <c r="G17" s="1223"/>
      <c r="H17" s="1223"/>
      <c r="I17" s="1223"/>
      <c r="J17" s="1223"/>
      <c r="K17" s="1223"/>
      <c r="L17" s="1223"/>
      <c r="M17" s="1223"/>
      <c r="N17" s="1223"/>
      <c r="O17" s="1223"/>
      <c r="P17" s="1223"/>
      <c r="Q17" s="1223"/>
      <c r="R17" s="1223"/>
      <c r="S17" s="1223"/>
      <c r="T17" s="1212">
        <v>42648</v>
      </c>
      <c r="U17" s="1213"/>
      <c r="V17" s="1213"/>
      <c r="W17" s="1213"/>
      <c r="X17" s="1213"/>
      <c r="Y17" s="1213"/>
      <c r="Z17" s="1213"/>
      <c r="AA17" s="1214"/>
      <c r="AB17" s="1214"/>
      <c r="AC17" s="1214"/>
      <c r="AD17" s="1214"/>
      <c r="AE17" s="1214"/>
      <c r="AF17" s="1222"/>
      <c r="AG17" s="1222"/>
      <c r="AH17" s="1222"/>
      <c r="AI17" s="1222"/>
      <c r="AJ17" s="1222"/>
      <c r="AK17" s="1222"/>
      <c r="AL17" s="1222"/>
      <c r="AM17" s="1222"/>
      <c r="AN17" s="1222"/>
      <c r="AO17" s="1222"/>
      <c r="AP17" s="1191"/>
      <c r="AQ17" s="1191"/>
      <c r="AR17" s="1191"/>
      <c r="AS17" s="1191"/>
      <c r="AT17" s="1191"/>
      <c r="AU17" s="1191"/>
      <c r="AV17" s="1191"/>
      <c r="AW17" s="1191"/>
      <c r="AX17" s="1191"/>
      <c r="AY17" s="1191"/>
      <c r="AZ17" s="1226" t="s">
        <v>594</v>
      </c>
      <c r="BA17" s="1226"/>
      <c r="BB17" s="1226"/>
      <c r="BC17" s="1226"/>
      <c r="BD17" s="1226"/>
      <c r="BE17" s="1226"/>
      <c r="BF17" s="1226"/>
      <c r="BG17" s="1226"/>
      <c r="BH17" s="1226"/>
      <c r="BI17" s="1189" t="s">
        <v>604</v>
      </c>
      <c r="BJ17" s="1189"/>
      <c r="BK17" s="1189"/>
      <c r="BL17" s="1189"/>
      <c r="BM17" s="1244"/>
      <c r="BN17" s="1244"/>
      <c r="BO17" s="1244"/>
      <c r="BP17" s="1244"/>
      <c r="BQ17" s="1244"/>
      <c r="BR17" s="1244"/>
    </row>
    <row r="18" spans="1:70" ht="122.1" customHeight="1" x14ac:dyDescent="0.55000000000000004">
      <c r="A18" s="1223" t="s">
        <v>460</v>
      </c>
      <c r="B18" s="1223"/>
      <c r="C18" s="1223"/>
      <c r="D18" s="1223"/>
      <c r="E18" s="1223"/>
      <c r="F18" s="1223"/>
      <c r="G18" s="1223"/>
      <c r="H18" s="1223"/>
      <c r="I18" s="1223"/>
      <c r="J18" s="1223"/>
      <c r="K18" s="1223"/>
      <c r="L18" s="1223"/>
      <c r="M18" s="1223"/>
      <c r="N18" s="1223"/>
      <c r="O18" s="1223"/>
      <c r="P18" s="1223"/>
      <c r="Q18" s="1223"/>
      <c r="R18" s="1223"/>
      <c r="S18" s="1223"/>
      <c r="T18" s="1212">
        <v>43014</v>
      </c>
      <c r="U18" s="1213"/>
      <c r="V18" s="1213"/>
      <c r="W18" s="1213"/>
      <c r="X18" s="1213"/>
      <c r="Y18" s="1213"/>
      <c r="Z18" s="1213"/>
      <c r="AA18" s="1214"/>
      <c r="AB18" s="1214"/>
      <c r="AC18" s="1214"/>
      <c r="AD18" s="1214"/>
      <c r="AE18" s="1214"/>
      <c r="AF18" s="1222"/>
      <c r="AG18" s="1222"/>
      <c r="AH18" s="1222"/>
      <c r="AI18" s="1222"/>
      <c r="AJ18" s="1222"/>
      <c r="AK18" s="1222"/>
      <c r="AL18" s="1222"/>
      <c r="AM18" s="1222"/>
      <c r="AN18" s="1222"/>
      <c r="AO18" s="1222"/>
      <c r="AP18" s="1191"/>
      <c r="AQ18" s="1191"/>
      <c r="AR18" s="1191"/>
      <c r="AS18" s="1191"/>
      <c r="AT18" s="1191"/>
      <c r="AU18" s="1191"/>
      <c r="AV18" s="1191"/>
      <c r="AW18" s="1191"/>
      <c r="AX18" s="1191"/>
      <c r="AY18" s="1191"/>
      <c r="AZ18" s="1227" t="s">
        <v>595</v>
      </c>
      <c r="BA18" s="1227"/>
      <c r="BB18" s="1227"/>
      <c r="BC18" s="1227"/>
      <c r="BD18" s="1227"/>
      <c r="BE18" s="1227"/>
      <c r="BF18" s="1227"/>
      <c r="BG18" s="1227"/>
      <c r="BH18" s="1227"/>
      <c r="BI18" s="1189" t="s">
        <v>603</v>
      </c>
      <c r="BJ18" s="1189"/>
      <c r="BK18" s="1189"/>
      <c r="BL18" s="1189"/>
      <c r="BM18" s="1244"/>
      <c r="BN18" s="1244"/>
      <c r="BO18" s="1244"/>
      <c r="BP18" s="1244"/>
      <c r="BQ18" s="1244"/>
      <c r="BR18" s="1244"/>
    </row>
    <row r="19" spans="1:70" ht="122.1" customHeight="1" x14ac:dyDescent="0.25">
      <c r="A19" s="1223" t="s">
        <v>584</v>
      </c>
      <c r="B19" s="1223"/>
      <c r="C19" s="1223"/>
      <c r="D19" s="1223"/>
      <c r="E19" s="1223"/>
      <c r="F19" s="1223"/>
      <c r="G19" s="1223"/>
      <c r="H19" s="1223"/>
      <c r="I19" s="1223"/>
      <c r="J19" s="1223"/>
      <c r="K19" s="1223"/>
      <c r="L19" s="1223"/>
      <c r="M19" s="1223"/>
      <c r="N19" s="1223"/>
      <c r="O19" s="1223"/>
      <c r="P19" s="1223"/>
      <c r="Q19" s="1223"/>
      <c r="R19" s="1223"/>
      <c r="S19" s="1223"/>
      <c r="T19" s="1212">
        <v>43380</v>
      </c>
      <c r="U19" s="1213"/>
      <c r="V19" s="1213"/>
      <c r="W19" s="1213"/>
      <c r="X19" s="1213"/>
      <c r="Y19" s="1213"/>
      <c r="Z19" s="1213"/>
      <c r="AA19" s="1326"/>
      <c r="AB19" s="1327"/>
      <c r="AC19" s="1327"/>
      <c r="AD19" s="1327"/>
      <c r="AE19" s="1328"/>
      <c r="AF19" s="1222"/>
      <c r="AG19" s="1222"/>
      <c r="AH19" s="1222"/>
      <c r="AI19" s="1222"/>
      <c r="AJ19" s="1222"/>
      <c r="AK19" s="1222"/>
      <c r="AL19" s="1222"/>
      <c r="AM19" s="1222"/>
      <c r="AN19" s="1222"/>
      <c r="AO19" s="1222"/>
      <c r="AP19" s="1191"/>
      <c r="AQ19" s="1191"/>
      <c r="AR19" s="1191"/>
      <c r="AS19" s="1191"/>
      <c r="AT19" s="1191"/>
      <c r="AU19" s="1191"/>
      <c r="AV19" s="1191"/>
      <c r="AW19" s="1191"/>
      <c r="AX19" s="1191"/>
      <c r="AY19" s="1191"/>
      <c r="AZ19" s="1227" t="s">
        <v>596</v>
      </c>
      <c r="BA19" s="1227"/>
      <c r="BB19" s="1227"/>
      <c r="BC19" s="1227"/>
      <c r="BD19" s="1227"/>
      <c r="BE19" s="1227"/>
      <c r="BF19" s="1227"/>
      <c r="BG19" s="1227"/>
      <c r="BH19" s="1227"/>
      <c r="BI19" s="1189" t="s">
        <v>605</v>
      </c>
      <c r="BJ19" s="1189"/>
      <c r="BK19" s="1189"/>
      <c r="BL19" s="1189"/>
      <c r="BM19" s="1244"/>
      <c r="BN19" s="1244"/>
      <c r="BO19" s="1244"/>
      <c r="BP19" s="1244"/>
      <c r="BQ19" s="1244"/>
      <c r="BR19" s="1244"/>
    </row>
    <row r="20" spans="1:70" ht="122.1" customHeight="1" x14ac:dyDescent="1.35">
      <c r="A20" s="1223" t="s">
        <v>584</v>
      </c>
      <c r="B20" s="1223"/>
      <c r="C20" s="1223"/>
      <c r="D20" s="1223"/>
      <c r="E20" s="1223"/>
      <c r="F20" s="1223"/>
      <c r="G20" s="1223"/>
      <c r="H20" s="1223"/>
      <c r="I20" s="1223"/>
      <c r="J20" s="1223"/>
      <c r="K20" s="1223"/>
      <c r="L20" s="1223"/>
      <c r="M20" s="1223"/>
      <c r="N20" s="1223"/>
      <c r="O20" s="1223"/>
      <c r="P20" s="1223"/>
      <c r="Q20" s="1223"/>
      <c r="R20" s="1223"/>
      <c r="S20" s="1223"/>
      <c r="T20" s="1212">
        <v>43373</v>
      </c>
      <c r="U20" s="1213"/>
      <c r="V20" s="1213"/>
      <c r="W20" s="1213"/>
      <c r="X20" s="1213"/>
      <c r="Y20" s="1213"/>
      <c r="Z20" s="1213"/>
      <c r="AA20" s="1214"/>
      <c r="AB20" s="1214"/>
      <c r="AC20" s="1214"/>
      <c r="AD20" s="1214"/>
      <c r="AE20" s="1214"/>
      <c r="AF20" s="1215">
        <v>2</v>
      </c>
      <c r="AG20" s="1215"/>
      <c r="AH20" s="1215"/>
      <c r="AI20" s="1215"/>
      <c r="AJ20" s="1215">
        <v>5</v>
      </c>
      <c r="AK20" s="1215"/>
      <c r="AL20" s="1215"/>
      <c r="AM20" s="1215">
        <v>5</v>
      </c>
      <c r="AN20" s="1215"/>
      <c r="AO20" s="1215"/>
      <c r="AP20" s="1190" t="s">
        <v>585</v>
      </c>
      <c r="AQ20" s="1191"/>
      <c r="AR20" s="1191"/>
      <c r="AS20" s="1191"/>
      <c r="AT20" s="1191"/>
      <c r="AU20" s="1191"/>
      <c r="AV20" s="1191"/>
      <c r="AW20" s="1191"/>
      <c r="AX20" s="1191"/>
      <c r="AY20" s="1192"/>
      <c r="AZ20" s="1245" t="s">
        <v>597</v>
      </c>
      <c r="BA20" s="1245"/>
      <c r="BB20" s="1245"/>
      <c r="BC20" s="1245"/>
      <c r="BD20" s="1245"/>
      <c r="BE20" s="1245"/>
      <c r="BF20" s="1245"/>
      <c r="BG20" s="1245"/>
      <c r="BH20" s="1245"/>
      <c r="BI20" s="1189" t="s">
        <v>606</v>
      </c>
      <c r="BJ20" s="1189"/>
      <c r="BK20" s="1189"/>
      <c r="BL20" s="1189"/>
      <c r="BM20" s="1244"/>
      <c r="BN20" s="1244"/>
      <c r="BO20" s="1244"/>
      <c r="BP20" s="1244"/>
      <c r="BQ20" s="1244"/>
      <c r="BR20" s="1244"/>
    </row>
    <row r="21" spans="1:70" ht="122.1" customHeight="1" x14ac:dyDescent="1.35">
      <c r="A21" s="1223" t="s">
        <v>584</v>
      </c>
      <c r="B21" s="1223"/>
      <c r="C21" s="1223"/>
      <c r="D21" s="1223"/>
      <c r="E21" s="1223"/>
      <c r="F21" s="1223"/>
      <c r="G21" s="1223"/>
      <c r="H21" s="1223"/>
      <c r="I21" s="1223"/>
      <c r="J21" s="1223"/>
      <c r="K21" s="1223"/>
      <c r="L21" s="1223"/>
      <c r="M21" s="1223"/>
      <c r="N21" s="1223"/>
      <c r="O21" s="1223"/>
      <c r="P21" s="1223"/>
      <c r="Q21" s="1223"/>
      <c r="R21" s="1223"/>
      <c r="S21" s="1223"/>
      <c r="T21" s="1212">
        <v>43738</v>
      </c>
      <c r="U21" s="1213"/>
      <c r="V21" s="1213"/>
      <c r="W21" s="1213"/>
      <c r="X21" s="1213"/>
      <c r="Y21" s="1213"/>
      <c r="Z21" s="1213"/>
      <c r="AA21" s="1214"/>
      <c r="AB21" s="1214"/>
      <c r="AC21" s="1214"/>
      <c r="AD21" s="1214"/>
      <c r="AE21" s="1214"/>
      <c r="AF21" s="1215">
        <v>5</v>
      </c>
      <c r="AG21" s="1215"/>
      <c r="AH21" s="1215"/>
      <c r="AI21" s="1215"/>
      <c r="AJ21" s="1215">
        <v>5</v>
      </c>
      <c r="AK21" s="1215"/>
      <c r="AL21" s="1215"/>
      <c r="AM21" s="1215">
        <v>3</v>
      </c>
      <c r="AN21" s="1215"/>
      <c r="AO21" s="1215"/>
      <c r="AP21" s="1190"/>
      <c r="AQ21" s="1191"/>
      <c r="AR21" s="1191"/>
      <c r="AS21" s="1191"/>
      <c r="AT21" s="1191"/>
      <c r="AU21" s="1191"/>
      <c r="AV21" s="1191"/>
      <c r="AW21" s="1191"/>
      <c r="AX21" s="1191"/>
      <c r="AY21" s="1192"/>
      <c r="AZ21" s="1189" t="s">
        <v>598</v>
      </c>
      <c r="BA21" s="1189"/>
      <c r="BB21" s="1189"/>
      <c r="BC21" s="1189"/>
      <c r="BD21" s="1189"/>
      <c r="BE21" s="1189"/>
      <c r="BF21" s="1189"/>
      <c r="BG21" s="1189"/>
      <c r="BH21" s="1189"/>
      <c r="BI21" s="1189" t="s">
        <v>607</v>
      </c>
      <c r="BJ21" s="1189"/>
      <c r="BK21" s="1189"/>
      <c r="BL21" s="1189"/>
      <c r="BM21" s="1244"/>
      <c r="BN21" s="1244"/>
      <c r="BO21" s="1244"/>
      <c r="BP21" s="1244"/>
      <c r="BQ21" s="1244"/>
      <c r="BR21" s="1244"/>
    </row>
    <row r="22" spans="1:70" ht="122.1" customHeight="1" x14ac:dyDescent="1.35">
      <c r="A22" s="1223" t="s">
        <v>584</v>
      </c>
      <c r="B22" s="1223"/>
      <c r="C22" s="1223"/>
      <c r="D22" s="1223"/>
      <c r="E22" s="1223"/>
      <c r="F22" s="1223"/>
      <c r="G22" s="1223"/>
      <c r="H22" s="1223"/>
      <c r="I22" s="1223"/>
      <c r="J22" s="1223"/>
      <c r="K22" s="1223"/>
      <c r="L22" s="1223"/>
      <c r="M22" s="1223"/>
      <c r="N22" s="1223"/>
      <c r="O22" s="1223"/>
      <c r="P22" s="1223"/>
      <c r="Q22" s="1223"/>
      <c r="R22" s="1223"/>
      <c r="S22" s="1223"/>
      <c r="T22" s="1212">
        <v>44104</v>
      </c>
      <c r="U22" s="1213"/>
      <c r="V22" s="1213"/>
      <c r="W22" s="1213"/>
      <c r="X22" s="1213"/>
      <c r="Y22" s="1213"/>
      <c r="Z22" s="1213"/>
      <c r="AA22" s="1214"/>
      <c r="AB22" s="1214"/>
      <c r="AC22" s="1214"/>
      <c r="AD22" s="1214"/>
      <c r="AE22" s="1214"/>
      <c r="AF22" s="1215">
        <v>5</v>
      </c>
      <c r="AG22" s="1215"/>
      <c r="AH22" s="1215"/>
      <c r="AI22" s="1215"/>
      <c r="AJ22" s="1215">
        <v>5</v>
      </c>
      <c r="AK22" s="1215"/>
      <c r="AL22" s="1215"/>
      <c r="AM22" s="1215">
        <v>3</v>
      </c>
      <c r="AN22" s="1215"/>
      <c r="AO22" s="1215"/>
      <c r="AP22" s="1190"/>
      <c r="AQ22" s="1191"/>
      <c r="AR22" s="1191"/>
      <c r="AS22" s="1191"/>
      <c r="AT22" s="1191"/>
      <c r="AU22" s="1191"/>
      <c r="AV22" s="1191"/>
      <c r="AW22" s="1191"/>
      <c r="AX22" s="1191"/>
      <c r="AY22" s="1192"/>
      <c r="AZ22" s="1189" t="s">
        <v>599</v>
      </c>
      <c r="BA22" s="1189"/>
      <c r="BB22" s="1189"/>
      <c r="BC22" s="1189"/>
      <c r="BD22" s="1189"/>
      <c r="BE22" s="1189"/>
      <c r="BF22" s="1189"/>
      <c r="BG22" s="1189"/>
      <c r="BH22" s="1189"/>
      <c r="BI22" s="1189" t="s">
        <v>608</v>
      </c>
      <c r="BJ22" s="1189"/>
      <c r="BK22" s="1189"/>
      <c r="BL22" s="1189"/>
      <c r="BM22" s="1244"/>
      <c r="BN22" s="1244"/>
      <c r="BO22" s="1244"/>
      <c r="BP22" s="1244"/>
      <c r="BQ22" s="1244"/>
      <c r="BR22" s="1244"/>
    </row>
    <row r="23" spans="1:70" ht="122.1" customHeight="1" x14ac:dyDescent="1.35">
      <c r="A23" s="1223" t="s">
        <v>584</v>
      </c>
      <c r="B23" s="1223"/>
      <c r="C23" s="1223"/>
      <c r="D23" s="1223"/>
      <c r="E23" s="1223"/>
      <c r="F23" s="1223"/>
      <c r="G23" s="1223"/>
      <c r="H23" s="1223"/>
      <c r="I23" s="1223"/>
      <c r="J23" s="1223"/>
      <c r="K23" s="1223"/>
      <c r="L23" s="1223"/>
      <c r="M23" s="1223"/>
      <c r="N23" s="1223"/>
      <c r="O23" s="1223"/>
      <c r="P23" s="1223"/>
      <c r="Q23" s="1223"/>
      <c r="R23" s="1223"/>
      <c r="S23" s="1223"/>
      <c r="T23" s="1212">
        <v>44469</v>
      </c>
      <c r="U23" s="1213"/>
      <c r="V23" s="1213"/>
      <c r="W23" s="1213"/>
      <c r="X23" s="1213"/>
      <c r="Y23" s="1213"/>
      <c r="Z23" s="1213"/>
      <c r="AA23" s="1214"/>
      <c r="AB23" s="1214"/>
      <c r="AC23" s="1214"/>
      <c r="AD23" s="1214"/>
      <c r="AE23" s="1214"/>
      <c r="AF23" s="1215">
        <v>0</v>
      </c>
      <c r="AG23" s="1215"/>
      <c r="AH23" s="1215"/>
      <c r="AI23" s="1215"/>
      <c r="AJ23" s="1215">
        <v>0</v>
      </c>
      <c r="AK23" s="1215"/>
      <c r="AL23" s="1215"/>
      <c r="AM23" s="1215">
        <v>0</v>
      </c>
      <c r="AN23" s="1215"/>
      <c r="AO23" s="1215"/>
      <c r="AP23" s="1190"/>
      <c r="AQ23" s="1191"/>
      <c r="AR23" s="1191"/>
      <c r="AS23" s="1191"/>
      <c r="AT23" s="1191"/>
      <c r="AU23" s="1191"/>
      <c r="AV23" s="1191"/>
      <c r="AW23" s="1191"/>
      <c r="AX23" s="1191"/>
      <c r="AY23" s="1192"/>
      <c r="AZ23" s="1246" t="s">
        <v>600</v>
      </c>
      <c r="BA23" s="1246"/>
      <c r="BB23" s="1246"/>
      <c r="BC23" s="1246"/>
      <c r="BD23" s="1246"/>
      <c r="BE23" s="1246"/>
      <c r="BF23" s="1246"/>
      <c r="BG23" s="1246"/>
      <c r="BH23" s="1246"/>
      <c r="BI23" s="1189">
        <v>0</v>
      </c>
      <c r="BJ23" s="1189"/>
      <c r="BK23" s="1189"/>
      <c r="BL23" s="1189"/>
      <c r="BM23" s="1244"/>
      <c r="BN23" s="1244"/>
      <c r="BO23" s="1244"/>
      <c r="BP23" s="1244"/>
      <c r="BQ23" s="1244"/>
      <c r="BR23" s="1244"/>
    </row>
    <row r="24" spans="1:70" ht="122.1" customHeight="1" x14ac:dyDescent="1.35">
      <c r="A24" s="1223" t="s">
        <v>584</v>
      </c>
      <c r="B24" s="1223"/>
      <c r="C24" s="1223"/>
      <c r="D24" s="1223"/>
      <c r="E24" s="1223"/>
      <c r="F24" s="1223"/>
      <c r="G24" s="1223"/>
      <c r="H24" s="1223"/>
      <c r="I24" s="1223"/>
      <c r="J24" s="1223"/>
      <c r="K24" s="1223"/>
      <c r="L24" s="1223"/>
      <c r="M24" s="1223"/>
      <c r="N24" s="1223"/>
      <c r="O24" s="1223"/>
      <c r="P24" s="1223"/>
      <c r="Q24" s="1223"/>
      <c r="R24" s="1223"/>
      <c r="S24" s="1223"/>
      <c r="T24" s="1212">
        <v>44834</v>
      </c>
      <c r="U24" s="1213"/>
      <c r="V24" s="1213"/>
      <c r="W24" s="1213"/>
      <c r="X24" s="1213"/>
      <c r="Y24" s="1213"/>
      <c r="Z24" s="1213"/>
      <c r="AA24" s="1214"/>
      <c r="AB24" s="1214"/>
      <c r="AC24" s="1214"/>
      <c r="AD24" s="1214"/>
      <c r="AE24" s="1214"/>
      <c r="AF24" s="1215">
        <v>5</v>
      </c>
      <c r="AG24" s="1215"/>
      <c r="AH24" s="1215"/>
      <c r="AI24" s="1215"/>
      <c r="AJ24" s="1215">
        <v>5</v>
      </c>
      <c r="AK24" s="1215"/>
      <c r="AL24" s="1215"/>
      <c r="AM24" s="1215">
        <v>5</v>
      </c>
      <c r="AN24" s="1215"/>
      <c r="AO24" s="1215"/>
      <c r="AP24" s="1190"/>
      <c r="AQ24" s="1191"/>
      <c r="AR24" s="1191"/>
      <c r="AS24" s="1191"/>
      <c r="AT24" s="1191"/>
      <c r="AU24" s="1191"/>
      <c r="AV24" s="1191"/>
      <c r="AW24" s="1191"/>
      <c r="AX24" s="1191"/>
      <c r="AY24" s="1192"/>
      <c r="AZ24" s="1247" t="s">
        <v>601</v>
      </c>
      <c r="BA24" s="1248"/>
      <c r="BB24" s="1248"/>
      <c r="BC24" s="1248"/>
      <c r="BD24" s="1248"/>
      <c r="BE24" s="1248"/>
      <c r="BF24" s="1248"/>
      <c r="BG24" s="1248"/>
      <c r="BH24" s="1249"/>
      <c r="BI24" s="1189" t="s">
        <v>609</v>
      </c>
      <c r="BJ24" s="1189"/>
      <c r="BK24" s="1189"/>
      <c r="BL24" s="1189"/>
      <c r="BM24" s="1244"/>
      <c r="BN24" s="1244"/>
      <c r="BO24" s="1244"/>
      <c r="BP24" s="1244"/>
      <c r="BQ24" s="1244"/>
      <c r="BR24" s="1244"/>
    </row>
    <row r="25" spans="1:70" ht="122.1" customHeight="1" x14ac:dyDescent="1.35">
      <c r="A25" s="1223" t="s">
        <v>584</v>
      </c>
      <c r="B25" s="1223"/>
      <c r="C25" s="1223"/>
      <c r="D25" s="1223"/>
      <c r="E25" s="1223"/>
      <c r="F25" s="1223"/>
      <c r="G25" s="1223"/>
      <c r="H25" s="1223"/>
      <c r="I25" s="1223"/>
      <c r="J25" s="1223"/>
      <c r="K25" s="1223"/>
      <c r="L25" s="1223"/>
      <c r="M25" s="1223"/>
      <c r="N25" s="1223"/>
      <c r="O25" s="1223"/>
      <c r="P25" s="1223"/>
      <c r="Q25" s="1223"/>
      <c r="R25" s="1223"/>
      <c r="S25" s="1223"/>
      <c r="T25" s="1212">
        <v>45199</v>
      </c>
      <c r="U25" s="1213"/>
      <c r="V25" s="1213"/>
      <c r="W25" s="1213"/>
      <c r="X25" s="1213"/>
      <c r="Y25" s="1213"/>
      <c r="Z25" s="1213"/>
      <c r="AA25" s="1214"/>
      <c r="AB25" s="1214"/>
      <c r="AC25" s="1214"/>
      <c r="AD25" s="1214"/>
      <c r="AE25" s="1214"/>
      <c r="AF25" s="1215">
        <v>5</v>
      </c>
      <c r="AG25" s="1215"/>
      <c r="AH25" s="1215"/>
      <c r="AI25" s="1215"/>
      <c r="AJ25" s="1215">
        <v>5</v>
      </c>
      <c r="AK25" s="1215"/>
      <c r="AL25" s="1215"/>
      <c r="AM25" s="1215">
        <v>0</v>
      </c>
      <c r="AN25" s="1215"/>
      <c r="AO25" s="1215"/>
      <c r="AP25" s="1190"/>
      <c r="AQ25" s="1191"/>
      <c r="AR25" s="1191"/>
      <c r="AS25" s="1191"/>
      <c r="AT25" s="1191"/>
      <c r="AU25" s="1191"/>
      <c r="AV25" s="1191"/>
      <c r="AW25" s="1191"/>
      <c r="AX25" s="1191"/>
      <c r="AY25" s="1192"/>
      <c r="AZ25" s="1250" t="s">
        <v>602</v>
      </c>
      <c r="BA25" s="1250"/>
      <c r="BB25" s="1250"/>
      <c r="BC25" s="1250"/>
      <c r="BD25" s="1250"/>
      <c r="BE25" s="1250"/>
      <c r="BF25" s="1250"/>
      <c r="BG25" s="1250"/>
      <c r="BH25" s="1250"/>
      <c r="BI25" s="1189">
        <v>0</v>
      </c>
      <c r="BJ25" s="1189"/>
      <c r="BK25" s="1189"/>
      <c r="BL25" s="1189"/>
      <c r="BM25" s="1244"/>
      <c r="BN25" s="1244"/>
      <c r="BO25" s="1244"/>
      <c r="BP25" s="1244"/>
      <c r="BQ25" s="1244"/>
      <c r="BR25" s="1244"/>
    </row>
    <row r="26" spans="1:70" ht="122.1" customHeight="1" thickBot="1" x14ac:dyDescent="1.4">
      <c r="A26" s="1223" t="s">
        <v>584</v>
      </c>
      <c r="B26" s="1223"/>
      <c r="C26" s="1223"/>
      <c r="D26" s="1223"/>
      <c r="E26" s="1223"/>
      <c r="F26" s="1223"/>
      <c r="G26" s="1223"/>
      <c r="H26" s="1223"/>
      <c r="I26" s="1223"/>
      <c r="J26" s="1223"/>
      <c r="K26" s="1223"/>
      <c r="L26" s="1223"/>
      <c r="M26" s="1223"/>
      <c r="N26" s="1223"/>
      <c r="O26" s="1223"/>
      <c r="P26" s="1223"/>
      <c r="Q26" s="1223"/>
      <c r="R26" s="1223"/>
      <c r="S26" s="1223"/>
      <c r="T26" s="1212">
        <v>45565</v>
      </c>
      <c r="U26" s="1213"/>
      <c r="V26" s="1213"/>
      <c r="W26" s="1213"/>
      <c r="X26" s="1213"/>
      <c r="Y26" s="1213"/>
      <c r="Z26" s="1213"/>
      <c r="AA26" s="1217"/>
      <c r="AB26" s="1218"/>
      <c r="AC26" s="1218"/>
      <c r="AD26" s="1218"/>
      <c r="AE26" s="1219"/>
      <c r="AF26" s="1220"/>
      <c r="AG26" s="1220"/>
      <c r="AH26" s="1220"/>
      <c r="AI26" s="1220"/>
      <c r="AJ26" s="1221"/>
      <c r="AK26" s="1221"/>
      <c r="AL26" s="1221"/>
      <c r="AM26" s="1222"/>
      <c r="AN26" s="1222"/>
      <c r="AO26" s="1222"/>
      <c r="AP26" s="1193"/>
      <c r="AQ26" s="1194"/>
      <c r="AR26" s="1194"/>
      <c r="AS26" s="1194"/>
      <c r="AT26" s="1194"/>
      <c r="AU26" s="1194"/>
      <c r="AV26" s="1194"/>
      <c r="AW26" s="1194"/>
      <c r="AX26" s="1194"/>
      <c r="AY26" s="1195"/>
      <c r="AZ26" s="1216"/>
      <c r="BA26" s="1216"/>
      <c r="BB26" s="1216"/>
      <c r="BC26" s="1216"/>
      <c r="BD26" s="1216"/>
      <c r="BE26" s="1216"/>
      <c r="BF26" s="1216"/>
      <c r="BG26" s="1216"/>
      <c r="BH26" s="1216"/>
      <c r="BI26" s="1189"/>
      <c r="BJ26" s="1189"/>
      <c r="BK26" s="1189"/>
      <c r="BL26" s="1189"/>
      <c r="BM26" s="1244"/>
      <c r="BN26" s="1244"/>
      <c r="BO26" s="1244"/>
      <c r="BP26" s="1244"/>
      <c r="BQ26" s="1244"/>
      <c r="BR26" s="1244"/>
    </row>
    <row r="27" spans="1:70" ht="108.75" customHeight="1" x14ac:dyDescent="0.25">
      <c r="A27" s="1196" t="s">
        <v>590</v>
      </c>
      <c r="B27" s="1197"/>
      <c r="C27" s="1197"/>
      <c r="D27" s="1197"/>
      <c r="E27" s="1197"/>
      <c r="F27" s="1197"/>
      <c r="G27" s="1197"/>
      <c r="H27" s="1197"/>
      <c r="I27" s="1197"/>
      <c r="J27" s="1197"/>
      <c r="K27" s="1197"/>
      <c r="L27" s="1197"/>
      <c r="M27" s="1197"/>
      <c r="N27" s="1197"/>
      <c r="O27" s="1197"/>
      <c r="P27" s="1197"/>
      <c r="Q27" s="1197"/>
      <c r="R27" s="1197"/>
      <c r="S27" s="1197"/>
      <c r="T27" s="1197"/>
      <c r="U27" s="1197"/>
      <c r="V27" s="1197"/>
      <c r="W27" s="1197"/>
      <c r="X27" s="1197"/>
      <c r="Y27" s="1197"/>
      <c r="Z27" s="1197"/>
      <c r="AA27" s="1197"/>
      <c r="AB27" s="1197"/>
      <c r="AC27" s="1197"/>
      <c r="AD27" s="1197"/>
      <c r="AE27" s="1197"/>
      <c r="AF27" s="1197"/>
      <c r="AG27" s="1197"/>
      <c r="AH27" s="1197"/>
      <c r="AI27" s="1198"/>
      <c r="AJ27" s="1196" t="s">
        <v>591</v>
      </c>
      <c r="AK27" s="1197"/>
      <c r="AL27" s="1197"/>
      <c r="AM27" s="1197"/>
      <c r="AN27" s="1197"/>
      <c r="AO27" s="1197"/>
      <c r="AP27" s="1197"/>
      <c r="AQ27" s="1197"/>
      <c r="AR27" s="1197"/>
      <c r="AS27" s="1197"/>
      <c r="AT27" s="1197"/>
      <c r="AU27" s="1197"/>
      <c r="AV27" s="1197"/>
      <c r="AW27" s="1197"/>
      <c r="AX27" s="1197"/>
      <c r="AY27" s="1197"/>
      <c r="AZ27" s="1197"/>
      <c r="BA27" s="1197"/>
      <c r="BB27" s="1197"/>
      <c r="BC27" s="1197"/>
      <c r="BD27" s="1197"/>
      <c r="BE27" s="1197"/>
      <c r="BF27" s="1197"/>
      <c r="BG27" s="1197"/>
      <c r="BH27" s="1198"/>
      <c r="BI27" s="1208" t="s">
        <v>497</v>
      </c>
      <c r="BJ27" s="1209"/>
      <c r="BK27" s="1209"/>
      <c r="BL27" s="1209"/>
      <c r="BM27" s="1209"/>
      <c r="BN27" s="1209"/>
      <c r="BO27" s="1209"/>
      <c r="BP27" s="1209"/>
      <c r="BQ27" s="1209"/>
      <c r="BR27" s="1209"/>
    </row>
    <row r="28" spans="1:70" ht="48.75" customHeight="1" x14ac:dyDescent="0.25">
      <c r="A28" s="1199" t="s">
        <v>586</v>
      </c>
      <c r="B28" s="1200"/>
      <c r="C28" s="1200"/>
      <c r="D28" s="1200"/>
      <c r="E28" s="1200"/>
      <c r="F28" s="1200"/>
      <c r="G28" s="1200"/>
      <c r="H28" s="1200"/>
      <c r="I28" s="1200"/>
      <c r="J28" s="1200"/>
      <c r="K28" s="1200"/>
      <c r="L28" s="1200"/>
      <c r="M28" s="1200"/>
      <c r="N28" s="1200"/>
      <c r="O28" s="1200"/>
      <c r="P28" s="1200"/>
      <c r="Q28" s="1200"/>
      <c r="R28" s="1200"/>
      <c r="S28" s="1200"/>
      <c r="T28" s="1200"/>
      <c r="U28" s="1200"/>
      <c r="V28" s="1200"/>
      <c r="W28" s="1200"/>
      <c r="X28" s="1200"/>
      <c r="Y28" s="1200"/>
      <c r="Z28" s="1200"/>
      <c r="AA28" s="1200"/>
      <c r="AB28" s="1200"/>
      <c r="AC28" s="1200"/>
      <c r="AD28" s="1200"/>
      <c r="AE28" s="1200"/>
      <c r="AF28" s="1200"/>
      <c r="AG28" s="1200"/>
      <c r="AH28" s="1200"/>
      <c r="AI28" s="1201"/>
      <c r="AJ28" s="1202"/>
      <c r="AK28" s="1203"/>
      <c r="AL28" s="1203"/>
      <c r="AM28" s="1203"/>
      <c r="AN28" s="1203"/>
      <c r="AO28" s="1203"/>
      <c r="AP28" s="1203"/>
      <c r="AQ28" s="1203"/>
      <c r="AR28" s="1203"/>
      <c r="AS28" s="1203"/>
      <c r="AT28" s="1203"/>
      <c r="AU28" s="1203"/>
      <c r="AV28" s="1203"/>
      <c r="AW28" s="1203"/>
      <c r="AX28" s="1203"/>
      <c r="AY28" s="1203"/>
      <c r="AZ28" s="1203"/>
      <c r="BA28" s="1203"/>
      <c r="BB28" s="1203"/>
      <c r="BC28" s="1203"/>
      <c r="BD28" s="1203"/>
      <c r="BE28" s="1203"/>
      <c r="BF28" s="1203"/>
      <c r="BG28" s="1203"/>
      <c r="BH28" s="1204"/>
      <c r="BI28" s="1210"/>
      <c r="BJ28" s="1211"/>
      <c r="BK28" s="1211"/>
      <c r="BL28" s="1211"/>
      <c r="BM28" s="1211"/>
      <c r="BN28" s="1211"/>
      <c r="BO28" s="1211"/>
      <c r="BP28" s="1211"/>
      <c r="BQ28" s="1211"/>
      <c r="BR28" s="1211"/>
    </row>
    <row r="29" spans="1:70" ht="101.25" customHeight="1" x14ac:dyDescent="0.25">
      <c r="A29" s="1199" t="s">
        <v>587</v>
      </c>
      <c r="B29" s="1200"/>
      <c r="C29" s="1200"/>
      <c r="D29" s="1200"/>
      <c r="E29" s="1200"/>
      <c r="F29" s="1200"/>
      <c r="G29" s="1200"/>
      <c r="H29" s="1200"/>
      <c r="I29" s="1200"/>
      <c r="J29" s="1200"/>
      <c r="K29" s="1200"/>
      <c r="L29" s="1200"/>
      <c r="M29" s="1200"/>
      <c r="N29" s="1200"/>
      <c r="O29" s="1200"/>
      <c r="P29" s="1200"/>
      <c r="Q29" s="1200"/>
      <c r="R29" s="1200"/>
      <c r="S29" s="1200"/>
      <c r="T29" s="1200"/>
      <c r="U29" s="1200"/>
      <c r="V29" s="1200"/>
      <c r="W29" s="1200"/>
      <c r="X29" s="1200"/>
      <c r="Y29" s="1200"/>
      <c r="Z29" s="1200"/>
      <c r="AA29" s="1200"/>
      <c r="AB29" s="1200"/>
      <c r="AC29" s="1200"/>
      <c r="AD29" s="1200"/>
      <c r="AE29" s="1200"/>
      <c r="AF29" s="1200"/>
      <c r="AG29" s="1200"/>
      <c r="AH29" s="1200"/>
      <c r="AI29" s="1201"/>
      <c r="AJ29" s="1199" t="s">
        <v>588</v>
      </c>
      <c r="AK29" s="1200"/>
      <c r="AL29" s="1200"/>
      <c r="AM29" s="1200"/>
      <c r="AN29" s="1200"/>
      <c r="AO29" s="1200"/>
      <c r="AP29" s="1200"/>
      <c r="AQ29" s="1200"/>
      <c r="AR29" s="1200"/>
      <c r="AS29" s="1200"/>
      <c r="AT29" s="1200"/>
      <c r="AU29" s="1200"/>
      <c r="AV29" s="1200"/>
      <c r="AW29" s="1200"/>
      <c r="AX29" s="1200"/>
      <c r="AY29" s="1200"/>
      <c r="AZ29" s="1200"/>
      <c r="BA29" s="1200"/>
      <c r="BB29" s="1200"/>
      <c r="BC29" s="1200"/>
      <c r="BD29" s="1200"/>
      <c r="BE29" s="1200"/>
      <c r="BF29" s="1200"/>
      <c r="BG29" s="1200"/>
      <c r="BH29" s="1201"/>
      <c r="BI29" s="1210"/>
      <c r="BJ29" s="1211"/>
      <c r="BK29" s="1211"/>
      <c r="BL29" s="1211"/>
      <c r="BM29" s="1211"/>
      <c r="BN29" s="1211"/>
      <c r="BO29" s="1211"/>
      <c r="BP29" s="1211"/>
      <c r="BQ29" s="1211"/>
      <c r="BR29" s="1211"/>
    </row>
    <row r="30" spans="1:70" ht="84" customHeight="1" x14ac:dyDescent="0.25">
      <c r="A30" s="1202"/>
      <c r="B30" s="1203"/>
      <c r="C30" s="1203"/>
      <c r="D30" s="1203"/>
      <c r="E30" s="1203"/>
      <c r="F30" s="1203"/>
      <c r="G30" s="1203"/>
      <c r="H30" s="1203"/>
      <c r="I30" s="1203"/>
      <c r="J30" s="1203"/>
      <c r="K30" s="1203"/>
      <c r="L30" s="1203"/>
      <c r="M30" s="1203"/>
      <c r="N30" s="1203"/>
      <c r="O30" s="1203"/>
      <c r="P30" s="1203"/>
      <c r="Q30" s="1203"/>
      <c r="R30" s="1203"/>
      <c r="S30" s="1203"/>
      <c r="T30" s="1203"/>
      <c r="U30" s="1203"/>
      <c r="V30" s="1203"/>
      <c r="W30" s="1203"/>
      <c r="X30" s="1203"/>
      <c r="Y30" s="1203"/>
      <c r="Z30" s="1203"/>
      <c r="AA30" s="1203"/>
      <c r="AB30" s="1203"/>
      <c r="AC30" s="1203"/>
      <c r="AD30" s="1203"/>
      <c r="AE30" s="1203"/>
      <c r="AF30" s="1203"/>
      <c r="AG30" s="1203"/>
      <c r="AH30" s="1203"/>
      <c r="AI30" s="1204"/>
      <c r="AJ30" s="1199"/>
      <c r="AK30" s="1200"/>
      <c r="AL30" s="1200"/>
      <c r="AM30" s="1200"/>
      <c r="AN30" s="1200"/>
      <c r="AO30" s="1200"/>
      <c r="AP30" s="1200"/>
      <c r="AQ30" s="1200"/>
      <c r="AR30" s="1200"/>
      <c r="AS30" s="1200"/>
      <c r="AT30" s="1200"/>
      <c r="AU30" s="1200"/>
      <c r="AV30" s="1200"/>
      <c r="AW30" s="1200"/>
      <c r="AX30" s="1200"/>
      <c r="AY30" s="1200"/>
      <c r="AZ30" s="1200"/>
      <c r="BA30" s="1200"/>
      <c r="BB30" s="1200"/>
      <c r="BC30" s="1200"/>
      <c r="BD30" s="1200"/>
      <c r="BE30" s="1200"/>
      <c r="BF30" s="1200"/>
      <c r="BG30" s="1200"/>
      <c r="BH30" s="1201"/>
      <c r="BI30" s="1210"/>
      <c r="BJ30" s="1211"/>
      <c r="BK30" s="1211"/>
      <c r="BL30" s="1211"/>
      <c r="BM30" s="1211"/>
      <c r="BN30" s="1211"/>
      <c r="BO30" s="1211"/>
      <c r="BP30" s="1211"/>
      <c r="BQ30" s="1211"/>
      <c r="BR30" s="1211"/>
    </row>
    <row r="31" spans="1:70" ht="59.25" customHeight="1" thickBot="1" x14ac:dyDescent="0.3">
      <c r="A31" s="1205"/>
      <c r="B31" s="1206"/>
      <c r="C31" s="1206"/>
      <c r="D31" s="1206"/>
      <c r="E31" s="1206"/>
      <c r="F31" s="1206"/>
      <c r="G31" s="1206"/>
      <c r="H31" s="1206"/>
      <c r="I31" s="1206"/>
      <c r="J31" s="1206"/>
      <c r="K31" s="1206"/>
      <c r="L31" s="1206"/>
      <c r="M31" s="1206"/>
      <c r="N31" s="1206"/>
      <c r="O31" s="1206"/>
      <c r="P31" s="1206"/>
      <c r="Q31" s="1206"/>
      <c r="R31" s="1206"/>
      <c r="S31" s="1206"/>
      <c r="T31" s="1206"/>
      <c r="U31" s="1206"/>
      <c r="V31" s="1206"/>
      <c r="W31" s="1206"/>
      <c r="X31" s="1206"/>
      <c r="Y31" s="1206"/>
      <c r="Z31" s="1206"/>
      <c r="AA31" s="1206"/>
      <c r="AB31" s="1206"/>
      <c r="AC31" s="1206"/>
      <c r="AD31" s="1206"/>
      <c r="AE31" s="1206"/>
      <c r="AF31" s="1206"/>
      <c r="AG31" s="1206"/>
      <c r="AH31" s="1206"/>
      <c r="AI31" s="1207"/>
      <c r="AJ31" s="1205"/>
      <c r="AK31" s="1206"/>
      <c r="AL31" s="1206"/>
      <c r="AM31" s="1206"/>
      <c r="AN31" s="1206"/>
      <c r="AO31" s="1206"/>
      <c r="AP31" s="1206"/>
      <c r="AQ31" s="1206"/>
      <c r="AR31" s="1206"/>
      <c r="AS31" s="1206"/>
      <c r="AT31" s="1206"/>
      <c r="AU31" s="1206"/>
      <c r="AV31" s="1206"/>
      <c r="AW31" s="1206"/>
      <c r="AX31" s="1206"/>
      <c r="AY31" s="1206"/>
      <c r="AZ31" s="1206"/>
      <c r="BA31" s="1206"/>
      <c r="BB31" s="1206"/>
      <c r="BC31" s="1206"/>
      <c r="BD31" s="1206"/>
      <c r="BE31" s="1206"/>
      <c r="BF31" s="1206"/>
      <c r="BG31" s="1206"/>
      <c r="BH31" s="1207"/>
      <c r="BI31" s="1210"/>
      <c r="BJ31" s="1211"/>
      <c r="BK31" s="1211"/>
      <c r="BL31" s="1211"/>
      <c r="BM31" s="1211"/>
      <c r="BN31" s="1211"/>
      <c r="BO31" s="1211"/>
      <c r="BP31" s="1211"/>
      <c r="BQ31" s="1211"/>
      <c r="BR31" s="1211"/>
    </row>
    <row r="32" spans="1:70" ht="122.1" customHeight="1" x14ac:dyDescent="0.25"/>
    <row r="33" ht="122.1" customHeight="1" x14ac:dyDescent="0.25"/>
  </sheetData>
  <sheetProtection selectLockedCells="1"/>
  <mergeCells count="204">
    <mergeCell ref="BS10:BZ12"/>
    <mergeCell ref="AL11:AS11"/>
    <mergeCell ref="AT11:AW11"/>
    <mergeCell ref="AP12:AY12"/>
    <mergeCell ref="A18:S18"/>
    <mergeCell ref="T18:Z18"/>
    <mergeCell ref="AA18:AE18"/>
    <mergeCell ref="A14:S14"/>
    <mergeCell ref="A13:S13"/>
    <mergeCell ref="T13:Z13"/>
    <mergeCell ref="AA13:AE13"/>
    <mergeCell ref="AM14:AO14"/>
    <mergeCell ref="A11:G11"/>
    <mergeCell ref="H11:Z11"/>
    <mergeCell ref="AA11:AI11"/>
    <mergeCell ref="A17:S17"/>
    <mergeCell ref="T17:Z17"/>
    <mergeCell ref="AA17:AE17"/>
    <mergeCell ref="A15:S15"/>
    <mergeCell ref="T15:Z15"/>
    <mergeCell ref="AA15:AE15"/>
    <mergeCell ref="A16:S16"/>
    <mergeCell ref="T16:Z16"/>
    <mergeCell ref="AA16:AE16"/>
    <mergeCell ref="T14:Z14"/>
    <mergeCell ref="AA14:AE14"/>
    <mergeCell ref="A12:S12"/>
    <mergeCell ref="T12:Z12"/>
    <mergeCell ref="AF13:AI13"/>
    <mergeCell ref="AF16:AI16"/>
    <mergeCell ref="AF12:AI12"/>
    <mergeCell ref="AJ12:AL12"/>
    <mergeCell ref="AM12:AO12"/>
    <mergeCell ref="AJ13:AL13"/>
    <mergeCell ref="AM13:AO13"/>
    <mergeCell ref="AF14:AI14"/>
    <mergeCell ref="AJ14:AL14"/>
    <mergeCell ref="AJ16:AL16"/>
    <mergeCell ref="AM16:AO16"/>
    <mergeCell ref="BM12:BR12"/>
    <mergeCell ref="AZ12:BH12"/>
    <mergeCell ref="BI12:BL12"/>
    <mergeCell ref="AP13:AY19"/>
    <mergeCell ref="A19:S19"/>
    <mergeCell ref="T19:Z19"/>
    <mergeCell ref="AA19:AE19"/>
    <mergeCell ref="AF19:AI19"/>
    <mergeCell ref="BN7:BP7"/>
    <mergeCell ref="BQ7:BR8"/>
    <mergeCell ref="A8:S8"/>
    <mergeCell ref="T8:Z8"/>
    <mergeCell ref="AA8:AE8"/>
    <mergeCell ref="AF8:AI8"/>
    <mergeCell ref="AL8:AT8"/>
    <mergeCell ref="AV8:AX8"/>
    <mergeCell ref="AZ8:BD8"/>
    <mergeCell ref="A7:S7"/>
    <mergeCell ref="T7:Z7"/>
    <mergeCell ref="AA7:AE7"/>
    <mergeCell ref="AF7:AT7"/>
    <mergeCell ref="AU7:BD7"/>
    <mergeCell ref="BE7:BK7"/>
    <mergeCell ref="BE8:BK8"/>
    <mergeCell ref="BL8:BP9"/>
    <mergeCell ref="A9:AE9"/>
    <mergeCell ref="AF9:AI9"/>
    <mergeCell ref="AL9:AO9"/>
    <mergeCell ref="AP9:AR9"/>
    <mergeCell ref="AS9:AT9"/>
    <mergeCell ref="AU9:AX9"/>
    <mergeCell ref="BQ9:BR10"/>
    <mergeCell ref="BQ5:BR5"/>
    <mergeCell ref="A6:AN6"/>
    <mergeCell ref="AO6:AT6"/>
    <mergeCell ref="AU6:AY6"/>
    <mergeCell ref="AZ6:BD6"/>
    <mergeCell ref="BE6:BK6"/>
    <mergeCell ref="BL6:BM6"/>
    <mergeCell ref="BN6:BP6"/>
    <mergeCell ref="BQ6:BR6"/>
    <mergeCell ref="A5:AN5"/>
    <mergeCell ref="AO5:AT5"/>
    <mergeCell ref="AU5:AY5"/>
    <mergeCell ref="AZ5:BD5"/>
    <mergeCell ref="BE5:BK5"/>
    <mergeCell ref="BL5:BP5"/>
    <mergeCell ref="A1:E2"/>
    <mergeCell ref="F1:AU1"/>
    <mergeCell ref="AV1:BQ2"/>
    <mergeCell ref="F2:AU2"/>
    <mergeCell ref="A3:P3"/>
    <mergeCell ref="R3:BD3"/>
    <mergeCell ref="BE3:BP3"/>
    <mergeCell ref="BQ3:BR3"/>
    <mergeCell ref="BK4:BP4"/>
    <mergeCell ref="AZ13:BH13"/>
    <mergeCell ref="A4:AD4"/>
    <mergeCell ref="AE4:AH4"/>
    <mergeCell ref="AI4:AO4"/>
    <mergeCell ref="AP4:AS4"/>
    <mergeCell ref="AU4:BD4"/>
    <mergeCell ref="BE4:BJ4"/>
    <mergeCell ref="AA12:AE12"/>
    <mergeCell ref="AY9:BD9"/>
    <mergeCell ref="BE9:BK9"/>
    <mergeCell ref="AZ14:BH14"/>
    <mergeCell ref="BI13:BL13"/>
    <mergeCell ref="BL7:BM7"/>
    <mergeCell ref="A10:AE10"/>
    <mergeCell ref="AF10:AI10"/>
    <mergeCell ref="AL10:AT10"/>
    <mergeCell ref="AU10:AX10"/>
    <mergeCell ref="AY10:BD10"/>
    <mergeCell ref="BE10:BK10"/>
    <mergeCell ref="BL10:BP10"/>
    <mergeCell ref="BI14:BL14"/>
    <mergeCell ref="BM13:BR26"/>
    <mergeCell ref="T26:Z26"/>
    <mergeCell ref="AZ20:BH20"/>
    <mergeCell ref="BI20:BL20"/>
    <mergeCell ref="AZ21:BH21"/>
    <mergeCell ref="BI21:BL21"/>
    <mergeCell ref="AZ22:BH22"/>
    <mergeCell ref="BI22:BL22"/>
    <mergeCell ref="AZ23:BH23"/>
    <mergeCell ref="BI23:BL23"/>
    <mergeCell ref="AZ24:BH24"/>
    <mergeCell ref="BI24:BL24"/>
    <mergeCell ref="AZ25:BH25"/>
    <mergeCell ref="AZ18:BH18"/>
    <mergeCell ref="BI18:BL18"/>
    <mergeCell ref="AZ19:BH19"/>
    <mergeCell ref="AJ19:AL19"/>
    <mergeCell ref="AM19:AO19"/>
    <mergeCell ref="AF17:AI17"/>
    <mergeCell ref="AJ17:AL17"/>
    <mergeCell ref="AM17:AO17"/>
    <mergeCell ref="AF18:AI18"/>
    <mergeCell ref="AJ18:AL18"/>
    <mergeCell ref="AM18:AO18"/>
    <mergeCell ref="BI19:BL19"/>
    <mergeCell ref="AZ15:BH15"/>
    <mergeCell ref="BI15:BL15"/>
    <mergeCell ref="AZ16:BH16"/>
    <mergeCell ref="BI16:BL16"/>
    <mergeCell ref="AZ17:BH17"/>
    <mergeCell ref="BI17:BL17"/>
    <mergeCell ref="AF15:AI15"/>
    <mergeCell ref="AJ15:AL15"/>
    <mergeCell ref="AM15:AO15"/>
    <mergeCell ref="AF20:AI20"/>
    <mergeCell ref="AJ20:AL20"/>
    <mergeCell ref="AM20:AO20"/>
    <mergeCell ref="T21:Z21"/>
    <mergeCell ref="AA21:AE21"/>
    <mergeCell ref="AF21:AI21"/>
    <mergeCell ref="AJ21:AL21"/>
    <mergeCell ref="AM21:AO21"/>
    <mergeCell ref="T22:Z22"/>
    <mergeCell ref="A20:S20"/>
    <mergeCell ref="T20:Z20"/>
    <mergeCell ref="A21:S21"/>
    <mergeCell ref="A22:S22"/>
    <mergeCell ref="A23:S23"/>
    <mergeCell ref="A24:S24"/>
    <mergeCell ref="A25:S25"/>
    <mergeCell ref="A26:S26"/>
    <mergeCell ref="AA20:AE20"/>
    <mergeCell ref="AM22:AO22"/>
    <mergeCell ref="T23:Z23"/>
    <mergeCell ref="AA23:AE23"/>
    <mergeCell ref="AF23:AI23"/>
    <mergeCell ref="AJ23:AL23"/>
    <mergeCell ref="AM23:AO23"/>
    <mergeCell ref="AZ26:BH26"/>
    <mergeCell ref="BI26:BL26"/>
    <mergeCell ref="AA26:AE26"/>
    <mergeCell ref="AF26:AI26"/>
    <mergeCell ref="AJ26:AL26"/>
    <mergeCell ref="AM26:AO26"/>
    <mergeCell ref="BI25:BL25"/>
    <mergeCell ref="AP20:AY26"/>
    <mergeCell ref="A27:AI27"/>
    <mergeCell ref="A28:AI28"/>
    <mergeCell ref="A29:AI29"/>
    <mergeCell ref="A30:AI30"/>
    <mergeCell ref="A31:AI31"/>
    <mergeCell ref="AJ27:BH28"/>
    <mergeCell ref="AJ29:BH30"/>
    <mergeCell ref="AJ31:BH31"/>
    <mergeCell ref="BI27:BR31"/>
    <mergeCell ref="T24:Z24"/>
    <mergeCell ref="AA24:AE24"/>
    <mergeCell ref="AF24:AI24"/>
    <mergeCell ref="AJ24:AL24"/>
    <mergeCell ref="AM24:AO24"/>
    <mergeCell ref="T25:Z25"/>
    <mergeCell ref="AA25:AE25"/>
    <mergeCell ref="AF25:AI25"/>
    <mergeCell ref="AJ25:AL25"/>
    <mergeCell ref="AM25:AO25"/>
    <mergeCell ref="AA22:AE22"/>
    <mergeCell ref="AF22:AI22"/>
    <mergeCell ref="AJ22:AL22"/>
  </mergeCells>
  <dataValidations count="2">
    <dataValidation type="list" allowBlank="1" showInputMessage="1" showErrorMessage="1" sqref="BL11:BP11" xr:uid="{00000000-0002-0000-0100-000000000000}">
      <formula1>"SIM,NÃO"</formula1>
    </dataValidation>
    <dataValidation type="list" allowBlank="1" showInputMessage="1" showErrorMessage="1" sqref="AT4" xr:uid="{00000000-0002-0000-0100-000001000000}">
      <formula1>"Prof.Temp.,Educador de creche,Prof. de Ed. Infantil I,Prof. Adj. de Educação Básica,Professor de Educação Básica I, Professor de Educação Básica II, Professor de Educação  Básica III, Professor Orientador de Lab. de Informática, Orientador de Laboratório"</formula1>
    </dataValidation>
  </dataValidations>
  <pageMargins left="0.51181102362204722" right="0.51181102362204722" top="0.59055118110236227" bottom="0.39370078740157483" header="0.31496062992125984" footer="0.31496062992125984"/>
  <pageSetup paperSize="9" scale="16" orientation="landscape" verticalDpi="360" r:id="rId1"/>
  <colBreaks count="1" manualBreakCount="1">
    <brk id="70" max="20" man="1"/>
  </col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G58"/>
  <sheetViews>
    <sheetView view="pageBreakPreview" topLeftCell="B3" zoomScale="50" zoomScaleSheetLayoutView="50" zoomScalePageLayoutView="50" workbookViewId="0">
      <selection activeCell="O12" sqref="O12"/>
    </sheetView>
  </sheetViews>
  <sheetFormatPr defaultColWidth="9.140625" defaultRowHeight="15.75" x14ac:dyDescent="0.25"/>
  <cols>
    <col min="1" max="1" width="32.85546875" style="54" customWidth="1"/>
    <col min="2" max="2" width="23.140625" style="57" customWidth="1"/>
    <col min="3" max="3" width="10.140625" style="54" customWidth="1"/>
    <col min="4" max="6" width="8.7109375" style="54" customWidth="1"/>
    <col min="7" max="9" width="10.5703125" style="54" customWidth="1"/>
    <col min="10" max="10" width="9.28515625" style="54" customWidth="1"/>
    <col min="11" max="13" width="11.5703125" style="54" customWidth="1"/>
    <col min="14" max="14" width="8.7109375" style="54" customWidth="1"/>
    <col min="15" max="15" width="45.5703125" style="54" customWidth="1"/>
    <col min="16" max="21" width="8.7109375" style="54" customWidth="1"/>
    <col min="22" max="23" width="12.28515625" style="54" customWidth="1"/>
    <col min="24" max="24" width="14.140625" style="54" customWidth="1"/>
    <col min="25" max="25" width="6.140625" style="54" customWidth="1"/>
    <col min="26" max="59" width="2.85546875" style="54" customWidth="1"/>
    <col min="60" max="60" width="4.5703125" style="54" customWidth="1"/>
    <col min="61" max="16384" width="9.140625" style="54"/>
  </cols>
  <sheetData>
    <row r="1" spans="1:59" ht="82.5" customHeight="1" thickBot="1" x14ac:dyDescent="0.3">
      <c r="A1" s="422" t="s">
        <v>387</v>
      </c>
      <c r="B1" s="1434" t="s">
        <v>576</v>
      </c>
      <c r="C1" s="1435"/>
      <c r="D1" s="1435"/>
      <c r="E1" s="1435"/>
      <c r="F1" s="1435"/>
      <c r="G1" s="1435"/>
      <c r="H1" s="1435"/>
      <c r="I1" s="1435"/>
      <c r="J1" s="1435"/>
      <c r="K1" s="1435"/>
      <c r="L1" s="1435"/>
      <c r="M1" s="1435"/>
      <c r="N1" s="1435"/>
      <c r="O1" s="1435"/>
      <c r="P1" s="1435"/>
      <c r="Q1" s="1435"/>
      <c r="R1" s="1435"/>
      <c r="S1" s="1435"/>
      <c r="T1" s="1435"/>
      <c r="U1" s="1435"/>
      <c r="V1" s="1435"/>
      <c r="W1" s="1435"/>
      <c r="X1" s="1436"/>
      <c r="Y1" s="1440" t="s">
        <v>88</v>
      </c>
      <c r="Z1" s="1441"/>
      <c r="AA1" s="1441"/>
      <c r="AB1" s="1441"/>
      <c r="AC1" s="1441"/>
      <c r="AD1" s="1441"/>
      <c r="AE1" s="1441"/>
      <c r="AF1" s="1442"/>
      <c r="AG1" s="1437">
        <f>'Ficha de Controle FICHA 1'!BS3</f>
        <v>11887</v>
      </c>
      <c r="AH1" s="1438"/>
      <c r="AI1" s="1438"/>
      <c r="AJ1" s="1438"/>
      <c r="AK1" s="1438"/>
      <c r="AL1" s="1438"/>
      <c r="AM1" s="1438"/>
      <c r="AN1" s="1438"/>
      <c r="AO1" s="1438"/>
      <c r="AP1" s="1438"/>
      <c r="AQ1" s="1438"/>
      <c r="AR1" s="1438"/>
      <c r="AS1" s="1439"/>
      <c r="AU1" s="55"/>
      <c r="AW1" s="55"/>
      <c r="AY1" s="55"/>
      <c r="BA1" s="55"/>
      <c r="BC1" s="55"/>
      <c r="BE1" s="55"/>
      <c r="BG1" s="55"/>
    </row>
    <row r="2" spans="1:59" ht="49.5" customHeight="1" thickBot="1" x14ac:dyDescent="0.3">
      <c r="A2" s="91" t="s">
        <v>575</v>
      </c>
      <c r="B2" s="1443" t="str">
        <f>'Ficha de Controle FICHA 1'!R3</f>
        <v>EMEF JOSÉ CESÁRIO PEREIRA FILHO</v>
      </c>
      <c r="C2" s="1444"/>
      <c r="D2" s="1444"/>
      <c r="E2" s="1444"/>
      <c r="F2" s="1444"/>
      <c r="G2" s="1444"/>
      <c r="H2" s="1444"/>
      <c r="I2" s="1444"/>
      <c r="J2" s="1444"/>
      <c r="K2" s="1444"/>
      <c r="L2" s="1444"/>
      <c r="M2" s="1444"/>
      <c r="N2" s="1445"/>
      <c r="O2" s="1449" t="str">
        <f>'Ficha de Controle FICHA 1'!A6</f>
        <v>MARIVA BARROSO DE OLIVEIRA PAIVA</v>
      </c>
      <c r="P2" s="1450"/>
      <c r="Q2" s="1450"/>
      <c r="R2" s="1450"/>
      <c r="S2" s="1451"/>
      <c r="T2" s="1454" t="str">
        <f>'Ficha de Controle FICHA 1'!AO6</f>
        <v>Concursado</v>
      </c>
      <c r="U2" s="1455"/>
      <c r="V2" s="1455"/>
      <c r="W2" s="1455"/>
      <c r="X2" s="1455"/>
      <c r="Y2" s="1455"/>
      <c r="Z2" s="1455"/>
      <c r="AA2" s="1455"/>
      <c r="AB2" s="1456"/>
      <c r="AC2" s="1446" t="str">
        <f>'Ficha de Controle FICHA 1'!A8</f>
        <v>Líng.Port.</v>
      </c>
      <c r="AD2" s="1447"/>
      <c r="AE2" s="1447"/>
      <c r="AF2" s="1447"/>
      <c r="AG2" s="1447"/>
      <c r="AH2" s="1447"/>
      <c r="AI2" s="1447"/>
      <c r="AJ2" s="1447"/>
      <c r="AK2" s="1447"/>
      <c r="AL2" s="1447"/>
      <c r="AM2" s="1447"/>
      <c r="AN2" s="1447"/>
      <c r="AO2" s="1447"/>
      <c r="AP2" s="1447"/>
      <c r="AQ2" s="1447"/>
      <c r="AR2" s="1447"/>
      <c r="AS2" s="1448"/>
      <c r="AU2" s="55"/>
      <c r="AW2" s="55"/>
      <c r="AY2" s="55"/>
      <c r="BA2" s="55"/>
      <c r="BC2" s="55"/>
      <c r="BE2" s="55"/>
      <c r="BG2" s="55"/>
    </row>
    <row r="3" spans="1:59" s="60" customFormat="1" ht="66.75" customHeight="1" x14ac:dyDescent="0.25">
      <c r="A3" s="1453" t="s">
        <v>473</v>
      </c>
      <c r="B3" s="1453"/>
      <c r="C3" s="1453"/>
      <c r="D3" s="1453"/>
      <c r="E3" s="1453"/>
      <c r="F3" s="1453"/>
      <c r="G3" s="1453"/>
      <c r="H3" s="1453"/>
      <c r="I3" s="1453"/>
      <c r="J3" s="1453"/>
      <c r="K3" s="1453"/>
      <c r="L3" s="1453"/>
      <c r="M3" s="1453"/>
      <c r="N3" s="1453"/>
      <c r="O3" s="1453"/>
      <c r="P3" s="1453"/>
      <c r="Q3" s="1453"/>
      <c r="R3" s="1453"/>
      <c r="S3" s="1453"/>
      <c r="T3" s="1453"/>
      <c r="U3" s="1453"/>
      <c r="V3" s="1453"/>
      <c r="W3" s="1453"/>
      <c r="X3" s="1453"/>
      <c r="Y3" s="1453"/>
      <c r="Z3" s="1453"/>
      <c r="AA3" s="1453"/>
      <c r="AB3" s="1453"/>
      <c r="AC3" s="1453"/>
      <c r="AD3" s="1453"/>
      <c r="AE3" s="1453"/>
      <c r="AF3" s="1453"/>
      <c r="AG3" s="1453"/>
      <c r="AH3" s="1453"/>
      <c r="AI3" s="1453"/>
      <c r="AJ3" s="1453"/>
      <c r="AK3" s="1453"/>
      <c r="AL3" s="1453"/>
      <c r="AM3" s="1453"/>
      <c r="AN3" s="1453"/>
      <c r="AO3" s="1453"/>
      <c r="AP3" s="1453"/>
      <c r="AQ3" s="1453"/>
      <c r="AR3" s="1453"/>
      <c r="AS3" s="1453"/>
      <c r="AU3" s="61"/>
      <c r="AW3" s="61"/>
      <c r="AY3" s="61"/>
      <c r="BA3" s="61"/>
      <c r="BC3" s="61"/>
      <c r="BE3" s="61"/>
      <c r="BG3" s="61"/>
    </row>
    <row r="4" spans="1:59" ht="39" customHeight="1" x14ac:dyDescent="0.25">
      <c r="A4" s="1425" t="s">
        <v>573</v>
      </c>
      <c r="B4" s="1425"/>
      <c r="C4" s="1425"/>
      <c r="D4" s="1425"/>
      <c r="E4" s="1425"/>
      <c r="F4" s="1425"/>
      <c r="G4" s="1425"/>
      <c r="H4" s="1425"/>
      <c r="I4" s="1425"/>
      <c r="J4" s="1425"/>
      <c r="K4" s="1430" t="s">
        <v>577</v>
      </c>
      <c r="L4" s="1431"/>
      <c r="M4" s="1432"/>
      <c r="N4" s="1433" t="s">
        <v>533</v>
      </c>
      <c r="O4" s="1433"/>
      <c r="P4" s="1433"/>
      <c r="Q4" s="1433"/>
      <c r="R4" s="1433"/>
      <c r="S4" s="1433"/>
      <c r="T4" s="1433"/>
      <c r="U4" s="1433"/>
      <c r="V4" s="1427" t="s">
        <v>381</v>
      </c>
      <c r="W4" s="1428"/>
      <c r="X4" s="1429"/>
      <c r="Y4" s="1457" t="s">
        <v>574</v>
      </c>
      <c r="Z4" s="1458"/>
      <c r="AA4" s="1458"/>
      <c r="AB4" s="1458"/>
      <c r="AC4" s="1458"/>
      <c r="AD4" s="1458"/>
      <c r="AE4" s="1458"/>
      <c r="AF4" s="1458"/>
      <c r="AG4" s="1458"/>
      <c r="AH4" s="1459"/>
      <c r="AI4" s="1460" t="str">
        <f>'Ficha de Controle FICHA 1'!AY10</f>
        <v>Jornada Docente Intermediária</v>
      </c>
      <c r="AJ4" s="1460"/>
      <c r="AK4" s="1460"/>
      <c r="AL4" s="1460"/>
      <c r="AM4" s="1460"/>
      <c r="AN4" s="1460"/>
      <c r="AO4" s="1460"/>
      <c r="AP4" s="1460"/>
      <c r="AQ4" s="1460"/>
      <c r="AR4" s="1460"/>
      <c r="AS4" s="1460"/>
      <c r="AT4" s="67"/>
      <c r="AU4" s="55"/>
      <c r="AW4" s="55"/>
      <c r="AY4" s="55"/>
      <c r="BA4" s="55"/>
      <c r="BC4" s="55"/>
      <c r="BE4" s="55"/>
      <c r="BG4" s="55"/>
    </row>
    <row r="5" spans="1:59" s="56" customFormat="1" ht="20.25" customHeight="1" x14ac:dyDescent="0.2">
      <c r="A5" s="1400" t="s">
        <v>71</v>
      </c>
      <c r="B5" s="338"/>
      <c r="C5" s="1401" t="s">
        <v>72</v>
      </c>
      <c r="D5" s="1402"/>
      <c r="E5" s="1402"/>
      <c r="F5" s="1402"/>
      <c r="G5" s="1402"/>
      <c r="H5" s="1402"/>
      <c r="I5" s="1402"/>
      <c r="J5" s="1403"/>
      <c r="K5" s="1404" t="s">
        <v>73</v>
      </c>
      <c r="L5" s="1405"/>
      <c r="M5" s="1405"/>
      <c r="N5" s="1406"/>
      <c r="O5" s="1410" t="s">
        <v>74</v>
      </c>
      <c r="P5" s="1411" t="s">
        <v>75</v>
      </c>
      <c r="Q5" s="1411"/>
      <c r="R5" s="1411"/>
      <c r="S5" s="1411" t="s">
        <v>76</v>
      </c>
      <c r="T5" s="1411"/>
      <c r="U5" s="1411"/>
      <c r="V5" s="1412" t="s">
        <v>125</v>
      </c>
      <c r="W5" s="1413"/>
      <c r="X5" s="1416" t="s">
        <v>126</v>
      </c>
      <c r="Y5" s="347"/>
      <c r="Z5" s="347"/>
      <c r="AA5" s="347"/>
      <c r="AB5" s="347"/>
      <c r="AC5" s="1452" t="s">
        <v>514</v>
      </c>
      <c r="AD5" s="1452"/>
      <c r="AE5" s="1452"/>
      <c r="AF5" s="1452"/>
      <c r="AG5" s="1452"/>
      <c r="AH5" s="1452"/>
      <c r="AI5" s="1452"/>
      <c r="AJ5" s="1452"/>
      <c r="AK5" s="1452"/>
      <c r="AL5" s="1452"/>
      <c r="AM5" s="1452"/>
      <c r="AN5" s="1452"/>
      <c r="AO5" s="1452"/>
      <c r="AP5" s="1452"/>
      <c r="AQ5" s="1452"/>
      <c r="AR5" s="1452"/>
      <c r="AS5" s="1452"/>
      <c r="AT5" s="85"/>
      <c r="AU5" s="29"/>
      <c r="AV5" s="29"/>
      <c r="AW5" s="29"/>
      <c r="AX5" s="29"/>
      <c r="AY5" s="29"/>
      <c r="AZ5" s="29"/>
      <c r="BA5" s="29"/>
      <c r="BB5" s="29"/>
      <c r="BC5" s="29"/>
      <c r="BD5" s="29"/>
      <c r="BE5" s="29"/>
      <c r="BF5" s="29"/>
      <c r="BG5" s="29"/>
    </row>
    <row r="6" spans="1:59" s="56" customFormat="1" ht="30" customHeight="1" x14ac:dyDescent="0.2">
      <c r="A6" s="1400"/>
      <c r="B6" s="338" t="s">
        <v>77</v>
      </c>
      <c r="C6" s="1382" t="s">
        <v>78</v>
      </c>
      <c r="D6" s="1382"/>
      <c r="E6" s="339"/>
      <c r="F6" s="339"/>
      <c r="G6" s="1383" t="s">
        <v>79</v>
      </c>
      <c r="H6" s="1383"/>
      <c r="I6" s="1383"/>
      <c r="J6" s="1383"/>
      <c r="K6" s="1407"/>
      <c r="L6" s="1408"/>
      <c r="M6" s="1408"/>
      <c r="N6" s="1409"/>
      <c r="O6" s="1410"/>
      <c r="P6" s="1411"/>
      <c r="Q6" s="1411"/>
      <c r="R6" s="1411"/>
      <c r="S6" s="1411"/>
      <c r="T6" s="1411"/>
      <c r="U6" s="1411"/>
      <c r="V6" s="1414"/>
      <c r="W6" s="1415"/>
      <c r="X6" s="1417"/>
      <c r="Y6" s="85"/>
      <c r="Z6" s="85"/>
      <c r="AA6" s="85"/>
      <c r="AB6" s="85"/>
      <c r="AC6" s="1452"/>
      <c r="AD6" s="1452"/>
      <c r="AE6" s="1452"/>
      <c r="AF6" s="1452"/>
      <c r="AG6" s="1452"/>
      <c r="AH6" s="1452"/>
      <c r="AI6" s="1452"/>
      <c r="AJ6" s="1452"/>
      <c r="AK6" s="1452"/>
      <c r="AL6" s="1452"/>
      <c r="AM6" s="1452"/>
      <c r="AN6" s="1452"/>
      <c r="AO6" s="1452"/>
      <c r="AP6" s="1452"/>
      <c r="AQ6" s="1452"/>
      <c r="AR6" s="1452"/>
      <c r="AS6" s="1452"/>
      <c r="AT6" s="87"/>
      <c r="AU6" s="30"/>
      <c r="AV6" s="30"/>
      <c r="AW6" s="30"/>
      <c r="AX6" s="30"/>
      <c r="AY6" s="30"/>
      <c r="AZ6" s="30"/>
      <c r="BA6" s="30"/>
      <c r="BB6" s="30"/>
      <c r="BC6" s="30"/>
      <c r="BD6" s="30"/>
      <c r="BE6" s="30"/>
      <c r="BF6" s="30"/>
      <c r="BG6" s="30"/>
    </row>
    <row r="7" spans="1:59" s="56" customFormat="1" ht="31.5" customHeight="1" x14ac:dyDescent="0.25">
      <c r="A7" s="1400"/>
      <c r="B7" s="338" t="s">
        <v>80</v>
      </c>
      <c r="C7" s="78" t="s">
        <v>81</v>
      </c>
      <c r="D7" s="339" t="s">
        <v>255</v>
      </c>
      <c r="E7" s="362" t="s">
        <v>256</v>
      </c>
      <c r="F7" s="362" t="s">
        <v>257</v>
      </c>
      <c r="G7" s="79" t="s">
        <v>81</v>
      </c>
      <c r="H7" s="363" t="s">
        <v>255</v>
      </c>
      <c r="I7" s="363" t="s">
        <v>256</v>
      </c>
      <c r="J7" s="80" t="s">
        <v>368</v>
      </c>
      <c r="K7" s="365" t="s">
        <v>81</v>
      </c>
      <c r="L7" s="365" t="s">
        <v>255</v>
      </c>
      <c r="M7" s="365" t="s">
        <v>256</v>
      </c>
      <c r="N7" s="366" t="s">
        <v>368</v>
      </c>
      <c r="O7" s="1410"/>
      <c r="P7" s="81" t="s">
        <v>82</v>
      </c>
      <c r="Q7" s="81" t="s">
        <v>83</v>
      </c>
      <c r="R7" s="81" t="s">
        <v>346</v>
      </c>
      <c r="S7" s="81" t="s">
        <v>82</v>
      </c>
      <c r="T7" s="81" t="s">
        <v>83</v>
      </c>
      <c r="U7" s="81" t="s">
        <v>346</v>
      </c>
      <c r="V7" s="348" t="s">
        <v>123</v>
      </c>
      <c r="W7" s="349" t="s">
        <v>128</v>
      </c>
      <c r="X7" s="349" t="s">
        <v>124</v>
      </c>
      <c r="Y7" s="85"/>
      <c r="Z7" s="85" t="s">
        <v>292</v>
      </c>
      <c r="AA7" s="85"/>
      <c r="AB7" s="85"/>
      <c r="AC7" s="1452"/>
      <c r="AD7" s="1452"/>
      <c r="AE7" s="1452"/>
      <c r="AF7" s="1452"/>
      <c r="AG7" s="1452"/>
      <c r="AH7" s="1452"/>
      <c r="AI7" s="1452"/>
      <c r="AJ7" s="1452"/>
      <c r="AK7" s="1452"/>
      <c r="AL7" s="1452"/>
      <c r="AM7" s="1452"/>
      <c r="AN7" s="1452"/>
      <c r="AO7" s="1452"/>
      <c r="AP7" s="1452"/>
      <c r="AQ7" s="1452"/>
      <c r="AR7" s="1452"/>
      <c r="AS7" s="1452"/>
      <c r="AT7" s="85"/>
      <c r="AU7" s="29"/>
      <c r="AV7" s="29"/>
      <c r="AW7" s="29"/>
      <c r="AX7" s="29"/>
      <c r="AY7" s="29"/>
      <c r="AZ7" s="29"/>
      <c r="BA7" s="29"/>
      <c r="BB7" s="29"/>
      <c r="BC7" s="29"/>
      <c r="BD7" s="29"/>
      <c r="BE7" s="29"/>
      <c r="BF7" s="29"/>
      <c r="BG7" s="29"/>
    </row>
    <row r="8" spans="1:59" ht="19.899999999999999" customHeight="1" x14ac:dyDescent="0.35">
      <c r="A8" s="397" t="s">
        <v>535</v>
      </c>
      <c r="B8" s="53" t="s">
        <v>540</v>
      </c>
      <c r="C8" s="404">
        <v>28</v>
      </c>
      <c r="D8" s="404">
        <v>2</v>
      </c>
      <c r="E8" s="405">
        <v>4</v>
      </c>
      <c r="F8" s="405">
        <v>9.1999999999999993</v>
      </c>
      <c r="G8" s="406">
        <v>2</v>
      </c>
      <c r="H8" s="406">
        <v>0</v>
      </c>
      <c r="I8" s="406">
        <v>0</v>
      </c>
      <c r="J8" s="407">
        <v>0</v>
      </c>
      <c r="K8" s="367"/>
      <c r="L8" s="367"/>
      <c r="M8" s="367"/>
      <c r="N8" s="368"/>
      <c r="O8" s="704" t="s">
        <v>572</v>
      </c>
      <c r="P8" s="412">
        <v>30</v>
      </c>
      <c r="Q8" s="412"/>
      <c r="R8" s="412"/>
      <c r="S8" s="412"/>
      <c r="T8" s="412"/>
      <c r="U8" s="412"/>
      <c r="V8" s="1384">
        <f>C15*50/60</f>
        <v>36</v>
      </c>
      <c r="W8" s="1384">
        <f>H15*50/60</f>
        <v>1.6666666666666667</v>
      </c>
      <c r="X8" s="1384">
        <f>K15*50/60</f>
        <v>0</v>
      </c>
      <c r="Y8" s="85"/>
      <c r="Z8" s="85"/>
      <c r="AA8" s="85"/>
      <c r="AB8" s="85"/>
      <c r="AC8" s="85"/>
      <c r="AD8" s="85"/>
      <c r="AE8" s="85"/>
      <c r="AF8" s="85"/>
      <c r="AG8" s="82"/>
      <c r="AH8" s="83"/>
      <c r="AI8" s="83"/>
      <c r="AJ8" s="83"/>
      <c r="AK8" s="83"/>
      <c r="AL8" s="83"/>
      <c r="AM8" s="83"/>
      <c r="AN8" s="83"/>
      <c r="AO8" s="83"/>
      <c r="AP8" s="83"/>
      <c r="AQ8" s="83"/>
      <c r="AR8" s="83"/>
      <c r="AS8" s="83"/>
      <c r="AT8" s="83"/>
      <c r="AU8" s="31"/>
      <c r="AV8" s="31"/>
      <c r="AW8" s="31"/>
      <c r="AX8" s="31"/>
      <c r="AY8" s="31"/>
      <c r="AZ8" s="31"/>
      <c r="BA8" s="31"/>
      <c r="BB8" s="31"/>
      <c r="BC8" s="31"/>
      <c r="BD8" s="31"/>
      <c r="BE8" s="31"/>
      <c r="BF8" s="31"/>
      <c r="BG8" s="31"/>
    </row>
    <row r="9" spans="1:59" ht="19.899999999999999" customHeight="1" x14ac:dyDescent="0.35">
      <c r="A9" s="397"/>
      <c r="B9" s="53"/>
      <c r="C9" s="404"/>
      <c r="D9" s="404"/>
      <c r="E9" s="405"/>
      <c r="F9" s="405"/>
      <c r="G9" s="406"/>
      <c r="H9" s="406"/>
      <c r="I9" s="406"/>
      <c r="J9" s="407"/>
      <c r="K9" s="367"/>
      <c r="L9" s="367"/>
      <c r="M9" s="367"/>
      <c r="N9" s="368"/>
      <c r="O9" s="790"/>
      <c r="P9" s="412"/>
      <c r="Q9" s="412"/>
      <c r="R9" s="412"/>
      <c r="S9" s="412"/>
      <c r="T9" s="412"/>
      <c r="U9" s="412"/>
      <c r="V9" s="1385"/>
      <c r="W9" s="1385"/>
      <c r="X9" s="1385"/>
      <c r="Y9" s="85"/>
      <c r="Z9" s="85"/>
      <c r="AA9" s="85"/>
      <c r="AB9" s="29"/>
      <c r="AC9" s="29"/>
      <c r="AD9" s="29" t="s">
        <v>112</v>
      </c>
      <c r="AE9" s="29"/>
      <c r="AF9" s="29"/>
      <c r="AG9" s="1386"/>
      <c r="AH9" s="1386"/>
      <c r="AI9" s="1386"/>
      <c r="AJ9" s="1386"/>
      <c r="AK9" s="1386"/>
      <c r="AL9" s="1386"/>
      <c r="AM9" s="1386"/>
      <c r="AN9" s="1386"/>
      <c r="AO9" s="1386"/>
      <c r="AP9" s="1386"/>
      <c r="AQ9" s="1386"/>
      <c r="AR9" s="1386"/>
      <c r="AS9" s="1386"/>
      <c r="AT9" s="83"/>
      <c r="AU9" s="31"/>
      <c r="AV9" s="31"/>
      <c r="AW9" s="31"/>
      <c r="AX9" s="31"/>
      <c r="AY9" s="31"/>
      <c r="AZ9" s="31"/>
      <c r="BA9" s="31"/>
      <c r="BB9" s="31"/>
      <c r="BC9" s="31"/>
      <c r="BD9" s="31"/>
      <c r="BE9" s="31"/>
      <c r="BF9" s="31"/>
      <c r="BG9" s="31"/>
    </row>
    <row r="10" spans="1:59" ht="19.899999999999999" customHeight="1" x14ac:dyDescent="0.35">
      <c r="A10" s="397"/>
      <c r="B10" s="53"/>
      <c r="C10" s="404"/>
      <c r="D10" s="404"/>
      <c r="E10" s="405"/>
      <c r="F10" s="405"/>
      <c r="G10" s="406"/>
      <c r="H10" s="406"/>
      <c r="I10" s="406"/>
      <c r="J10" s="407"/>
      <c r="K10" s="367"/>
      <c r="L10" s="367"/>
      <c r="M10" s="367"/>
      <c r="N10" s="368"/>
      <c r="O10" s="318"/>
      <c r="P10" s="412"/>
      <c r="Q10" s="412"/>
      <c r="R10" s="412"/>
      <c r="S10" s="412"/>
      <c r="T10" s="412"/>
      <c r="U10" s="412"/>
      <c r="V10" s="1385"/>
      <c r="W10" s="1385"/>
      <c r="X10" s="1385"/>
      <c r="Y10" s="85"/>
      <c r="Z10" s="85"/>
      <c r="AA10" s="85"/>
      <c r="AB10" s="29"/>
      <c r="AC10" s="29"/>
      <c r="AD10" s="29"/>
      <c r="AE10" s="29"/>
      <c r="AF10" s="29"/>
      <c r="AG10" s="39"/>
      <c r="AH10" s="31"/>
      <c r="AI10" s="31"/>
      <c r="AJ10" s="31"/>
      <c r="AK10" s="31"/>
      <c r="AL10" s="31"/>
      <c r="AM10" s="31"/>
      <c r="AN10" s="31"/>
      <c r="AO10" s="31"/>
      <c r="AP10" s="31"/>
      <c r="AQ10" s="31"/>
      <c r="AR10" s="31"/>
      <c r="AS10" s="31"/>
      <c r="AT10" s="83"/>
      <c r="AU10" s="31"/>
      <c r="AV10" s="31"/>
      <c r="AW10" s="31"/>
      <c r="AX10" s="31"/>
      <c r="AY10" s="31"/>
      <c r="AZ10" s="31"/>
      <c r="BA10" s="31"/>
      <c r="BB10" s="31"/>
      <c r="BC10" s="31"/>
      <c r="BD10" s="31"/>
      <c r="BE10" s="31"/>
      <c r="BF10" s="31"/>
      <c r="BG10" s="31"/>
    </row>
    <row r="11" spans="1:59" ht="19.899999999999999" customHeight="1" x14ac:dyDescent="0.35">
      <c r="A11" s="385"/>
      <c r="B11" s="53"/>
      <c r="C11" s="404"/>
      <c r="D11" s="404"/>
      <c r="E11" s="405"/>
      <c r="F11" s="405"/>
      <c r="G11" s="406"/>
      <c r="H11" s="406"/>
      <c r="I11" s="406"/>
      <c r="J11" s="407"/>
      <c r="K11" s="367"/>
      <c r="L11" s="367"/>
      <c r="M11" s="367"/>
      <c r="N11" s="368"/>
      <c r="O11" s="59"/>
      <c r="P11" s="412"/>
      <c r="Q11" s="412"/>
      <c r="R11" s="412"/>
      <c r="S11" s="412"/>
      <c r="T11" s="412"/>
      <c r="U11" s="412"/>
      <c r="V11" s="1385"/>
      <c r="W11" s="1385"/>
      <c r="X11" s="1385"/>
      <c r="Y11" s="85"/>
      <c r="Z11" s="85"/>
      <c r="AA11" s="85"/>
      <c r="AB11" s="1387" t="s">
        <v>85</v>
      </c>
      <c r="AC11" s="1388"/>
      <c r="AD11" s="1388"/>
      <c r="AE11" s="1388"/>
      <c r="AF11" s="1388"/>
      <c r="AG11" s="1388"/>
      <c r="AH11" s="1388"/>
      <c r="AI11" s="1388"/>
      <c r="AJ11" s="1388"/>
      <c r="AK11" s="1388"/>
      <c r="AL11" s="1388"/>
      <c r="AM11" s="1388"/>
      <c r="AN11" s="1388"/>
      <c r="AO11" s="1388"/>
      <c r="AP11" s="1388"/>
      <c r="AQ11" s="1388"/>
      <c r="AR11" s="1389"/>
      <c r="AS11" s="31"/>
      <c r="AT11" s="83"/>
      <c r="AU11" s="31"/>
      <c r="AV11" s="31"/>
      <c r="AW11" s="31"/>
      <c r="AX11" s="31"/>
      <c r="AY11" s="31"/>
      <c r="AZ11" s="31"/>
      <c r="BA11" s="31"/>
      <c r="BB11" s="31"/>
      <c r="BC11" s="31"/>
      <c r="BD11" s="31"/>
      <c r="BE11" s="31"/>
      <c r="BF11" s="31"/>
      <c r="BG11" s="31"/>
    </row>
    <row r="12" spans="1:59" ht="19.899999999999999" customHeight="1" x14ac:dyDescent="0.35">
      <c r="A12" s="385"/>
      <c r="B12" s="90"/>
      <c r="C12" s="404"/>
      <c r="D12" s="404"/>
      <c r="E12" s="404"/>
      <c r="F12" s="404"/>
      <c r="G12" s="407"/>
      <c r="H12" s="407"/>
      <c r="I12" s="407"/>
      <c r="J12" s="407"/>
      <c r="K12" s="368"/>
      <c r="L12" s="368"/>
      <c r="M12" s="368"/>
      <c r="N12" s="368"/>
      <c r="O12" s="38"/>
      <c r="P12" s="412"/>
      <c r="Q12" s="412"/>
      <c r="R12" s="412"/>
      <c r="S12" s="412"/>
      <c r="T12" s="412"/>
      <c r="U12" s="412"/>
      <c r="V12" s="1385"/>
      <c r="W12" s="1385"/>
      <c r="X12" s="1385"/>
      <c r="Y12" s="85"/>
      <c r="Z12" s="85"/>
      <c r="AA12" s="85"/>
      <c r="AB12" s="1390"/>
      <c r="AC12" s="1391"/>
      <c r="AD12" s="1391"/>
      <c r="AE12" s="1391"/>
      <c r="AF12" s="1391"/>
      <c r="AG12" s="1391"/>
      <c r="AH12" s="1391"/>
      <c r="AI12" s="1391"/>
      <c r="AJ12" s="1391"/>
      <c r="AK12" s="1391"/>
      <c r="AL12" s="1391"/>
      <c r="AM12" s="1391"/>
      <c r="AN12" s="1391"/>
      <c r="AO12" s="1391"/>
      <c r="AP12" s="1391"/>
      <c r="AQ12" s="1391"/>
      <c r="AR12" s="1392"/>
      <c r="AS12" s="31"/>
      <c r="AT12" s="83"/>
      <c r="AU12" s="31"/>
      <c r="AV12" s="31"/>
      <c r="AW12" s="31"/>
      <c r="AX12" s="31"/>
      <c r="AY12" s="31"/>
      <c r="AZ12" s="31"/>
      <c r="BA12" s="31"/>
      <c r="BB12" s="31"/>
      <c r="BC12" s="31"/>
      <c r="BD12" s="31"/>
      <c r="BE12" s="31"/>
      <c r="BF12" s="31"/>
      <c r="BG12" s="31"/>
    </row>
    <row r="13" spans="1:59" ht="19.899999999999999" customHeight="1" x14ac:dyDescent="0.35">
      <c r="A13" s="386"/>
      <c r="B13" s="77"/>
      <c r="C13" s="408">
        <f t="shared" ref="C13:N13" si="0">SUM(C8:C12)</f>
        <v>28</v>
      </c>
      <c r="D13" s="408">
        <f t="shared" si="0"/>
        <v>2</v>
      </c>
      <c r="E13" s="408">
        <f t="shared" si="0"/>
        <v>4</v>
      </c>
      <c r="F13" s="408">
        <f t="shared" si="0"/>
        <v>9.1999999999999993</v>
      </c>
      <c r="G13" s="408">
        <f t="shared" si="0"/>
        <v>2</v>
      </c>
      <c r="H13" s="408">
        <f t="shared" si="0"/>
        <v>0</v>
      </c>
      <c r="I13" s="408">
        <f t="shared" si="0"/>
        <v>0</v>
      </c>
      <c r="J13" s="408">
        <f t="shared" si="0"/>
        <v>0</v>
      </c>
      <c r="K13" s="369">
        <f t="shared" si="0"/>
        <v>0</v>
      </c>
      <c r="L13" s="369">
        <f t="shared" si="0"/>
        <v>0</v>
      </c>
      <c r="M13" s="369">
        <f t="shared" si="0"/>
        <v>0</v>
      </c>
      <c r="N13" s="369">
        <f t="shared" si="0"/>
        <v>0</v>
      </c>
      <c r="O13" s="77"/>
      <c r="P13" s="714">
        <v>30</v>
      </c>
      <c r="Q13" s="413">
        <f t="shared" ref="Q13:U13" si="1">SUM(Q8:Q12)</f>
        <v>0</v>
      </c>
      <c r="R13" s="413">
        <f t="shared" si="1"/>
        <v>0</v>
      </c>
      <c r="S13" s="413">
        <f t="shared" si="1"/>
        <v>0</v>
      </c>
      <c r="T13" s="413">
        <f t="shared" si="1"/>
        <v>0</v>
      </c>
      <c r="U13" s="413">
        <f t="shared" si="1"/>
        <v>0</v>
      </c>
      <c r="V13" s="1385"/>
      <c r="W13" s="1385"/>
      <c r="X13" s="1385"/>
      <c r="Y13" s="85"/>
      <c r="Z13" s="85"/>
      <c r="AA13" s="85"/>
      <c r="AB13" s="1393"/>
      <c r="AC13" s="1394"/>
      <c r="AD13" s="1394"/>
      <c r="AE13" s="1394"/>
      <c r="AF13" s="1394"/>
      <c r="AG13" s="1394"/>
      <c r="AH13" s="1394"/>
      <c r="AI13" s="1394"/>
      <c r="AJ13" s="1394"/>
      <c r="AK13" s="1394"/>
      <c r="AL13" s="1394"/>
      <c r="AM13" s="1394"/>
      <c r="AN13" s="1394"/>
      <c r="AO13" s="1394"/>
      <c r="AP13" s="1394"/>
      <c r="AQ13" s="1394"/>
      <c r="AR13" s="1395"/>
      <c r="AS13" s="31"/>
      <c r="AT13" s="83"/>
      <c r="AU13" s="31"/>
      <c r="AV13" s="31"/>
      <c r="AW13" s="31"/>
      <c r="AX13" s="31"/>
      <c r="AY13" s="31"/>
      <c r="AZ13" s="31"/>
      <c r="BA13" s="31"/>
      <c r="BB13" s="31"/>
      <c r="BC13" s="31"/>
      <c r="BD13" s="31"/>
      <c r="BE13" s="31"/>
      <c r="BF13" s="31"/>
      <c r="BG13" s="31"/>
    </row>
    <row r="14" spans="1:59" ht="19.899999999999999" customHeight="1" x14ac:dyDescent="0.35">
      <c r="A14" s="237"/>
      <c r="B14" s="237"/>
      <c r="C14" s="408">
        <f>SUM(C13)</f>
        <v>28</v>
      </c>
      <c r="D14" s="1396">
        <f>D13+E13+F13</f>
        <v>15.2</v>
      </c>
      <c r="E14" s="1397"/>
      <c r="F14" s="1397"/>
      <c r="G14" s="408">
        <f>G13</f>
        <v>2</v>
      </c>
      <c r="H14" s="1396">
        <f>H13+I13+J13</f>
        <v>0</v>
      </c>
      <c r="I14" s="1397"/>
      <c r="J14" s="1397"/>
      <c r="K14" s="369">
        <f>K13</f>
        <v>0</v>
      </c>
      <c r="L14" s="1398">
        <f>L13+M13+N13</f>
        <v>0</v>
      </c>
      <c r="M14" s="1399"/>
      <c r="N14" s="1399"/>
      <c r="O14" s="238"/>
      <c r="P14" s="414"/>
      <c r="Q14" s="414"/>
      <c r="R14" s="414"/>
      <c r="S14" s="414"/>
      <c r="T14" s="414"/>
      <c r="U14" s="415"/>
      <c r="V14" s="1385"/>
      <c r="W14" s="1385"/>
      <c r="X14" s="1385"/>
      <c r="Y14" s="85"/>
      <c r="Z14" s="85"/>
      <c r="AA14" s="85"/>
      <c r="AB14" s="401"/>
      <c r="AC14" s="401"/>
      <c r="AD14" s="401"/>
      <c r="AE14" s="401"/>
      <c r="AF14" s="401"/>
      <c r="AG14" s="401"/>
      <c r="AH14" s="401"/>
      <c r="AI14" s="401"/>
      <c r="AJ14" s="401"/>
      <c r="AK14" s="401"/>
      <c r="AL14" s="401"/>
      <c r="AM14" s="401"/>
      <c r="AN14" s="401"/>
      <c r="AO14" s="401"/>
      <c r="AP14" s="401"/>
      <c r="AQ14" s="401"/>
      <c r="AR14" s="401"/>
      <c r="AS14" s="31"/>
      <c r="AT14" s="83"/>
      <c r="AU14" s="31"/>
      <c r="AV14" s="31"/>
      <c r="AW14" s="31"/>
      <c r="AX14" s="31"/>
      <c r="AY14" s="31"/>
      <c r="AZ14" s="31"/>
      <c r="BA14" s="31"/>
      <c r="BB14" s="31"/>
      <c r="BC14" s="31"/>
      <c r="BD14" s="31"/>
      <c r="BE14" s="31"/>
      <c r="BF14" s="31"/>
      <c r="BG14" s="31"/>
    </row>
    <row r="15" spans="1:59" ht="19.899999999999999" customHeight="1" x14ac:dyDescent="0.35">
      <c r="A15" s="237"/>
      <c r="B15" s="237"/>
      <c r="C15" s="1396">
        <f>C14+D14</f>
        <v>43.2</v>
      </c>
      <c r="D15" s="1418"/>
      <c r="E15" s="1418"/>
      <c r="F15" s="1419"/>
      <c r="G15" s="409"/>
      <c r="H15" s="410">
        <f>G14+H14</f>
        <v>2</v>
      </c>
      <c r="I15" s="410"/>
      <c r="J15" s="411"/>
      <c r="K15" s="1420">
        <f>K14+L14</f>
        <v>0</v>
      </c>
      <c r="L15" s="1421"/>
      <c r="M15" s="1421"/>
      <c r="N15" s="1422"/>
      <c r="O15" s="238"/>
      <c r="P15" s="414"/>
      <c r="Q15" s="414"/>
      <c r="R15" s="414"/>
      <c r="S15" s="414"/>
      <c r="T15" s="414"/>
      <c r="U15" s="415"/>
      <c r="V15" s="417"/>
      <c r="W15" s="417"/>
      <c r="X15" s="417"/>
      <c r="Y15" s="85"/>
      <c r="Z15" s="85"/>
      <c r="AA15" s="85"/>
      <c r="AB15" s="401"/>
      <c r="AC15" s="401"/>
      <c r="AD15" s="401"/>
      <c r="AE15" s="401"/>
      <c r="AF15" s="401"/>
      <c r="AG15" s="401"/>
      <c r="AH15" s="401"/>
      <c r="AI15" s="401"/>
      <c r="AJ15" s="401"/>
      <c r="AK15" s="401"/>
      <c r="AL15" s="401"/>
      <c r="AM15" s="401"/>
      <c r="AN15" s="401"/>
      <c r="AO15" s="401"/>
      <c r="AP15" s="401"/>
      <c r="AQ15" s="401"/>
      <c r="AR15" s="401"/>
      <c r="AS15" s="31"/>
      <c r="AT15" s="83"/>
      <c r="AU15" s="31"/>
      <c r="AV15" s="31"/>
      <c r="AW15" s="31"/>
      <c r="AX15" s="31"/>
      <c r="AY15" s="31"/>
      <c r="AZ15" s="31"/>
      <c r="BA15" s="31"/>
      <c r="BB15" s="31"/>
      <c r="BC15" s="31"/>
      <c r="BD15" s="31"/>
      <c r="BE15" s="31"/>
      <c r="BF15" s="31"/>
      <c r="BG15" s="31"/>
    </row>
    <row r="16" spans="1:59" ht="35.450000000000003" customHeight="1" x14ac:dyDescent="0.2">
      <c r="A16" s="395"/>
      <c r="B16" s="1377"/>
      <c r="C16" s="1377"/>
      <c r="D16" s="1377"/>
      <c r="E16" s="1377"/>
      <c r="F16" s="1377"/>
      <c r="G16" s="1377"/>
      <c r="H16" s="1377"/>
      <c r="I16" s="1377"/>
      <c r="J16" s="1378"/>
      <c r="K16" s="88"/>
      <c r="L16" s="364"/>
      <c r="M16" s="364"/>
      <c r="N16" s="89"/>
      <c r="O16" s="89"/>
      <c r="P16" s="86"/>
      <c r="Q16" s="86"/>
      <c r="R16" s="86"/>
      <c r="S16" s="1379" t="s">
        <v>127</v>
      </c>
      <c r="T16" s="1379"/>
      <c r="U16" s="1380"/>
      <c r="V16" s="416">
        <f>V8*4.5</f>
        <v>162</v>
      </c>
      <c r="W16" s="416">
        <f>W8*4.5</f>
        <v>7.5</v>
      </c>
      <c r="X16" s="416">
        <f>X8*4.5</f>
        <v>0</v>
      </c>
      <c r="Y16" s="85"/>
      <c r="Z16" s="85"/>
      <c r="AA16" s="85"/>
      <c r="AB16" s="85"/>
      <c r="AC16" s="85"/>
      <c r="AD16" s="85"/>
      <c r="AE16" s="85"/>
      <c r="AF16" s="85"/>
      <c r="AG16" s="82"/>
      <c r="AH16" s="83"/>
      <c r="AI16" s="83"/>
      <c r="AJ16" s="83"/>
      <c r="AK16" s="83"/>
      <c r="AL16" s="83"/>
      <c r="AM16" s="83"/>
      <c r="AN16" s="83"/>
      <c r="AO16" s="83"/>
      <c r="AP16" s="83"/>
      <c r="AQ16" s="83"/>
      <c r="AR16" s="83"/>
      <c r="AS16" s="83"/>
      <c r="AT16" s="83"/>
      <c r="AU16" s="31"/>
      <c r="AV16" s="31"/>
      <c r="AW16" s="31"/>
      <c r="AX16" s="31"/>
      <c r="AY16" s="31"/>
      <c r="AZ16" s="31"/>
      <c r="BA16" s="31"/>
      <c r="BB16" s="31"/>
      <c r="BC16" s="31"/>
      <c r="BD16" s="31"/>
      <c r="BE16" s="31"/>
      <c r="BF16" s="31"/>
      <c r="BG16" s="31"/>
    </row>
    <row r="17" spans="1:59" ht="33.75" customHeight="1" x14ac:dyDescent="0.25">
      <c r="A17" s="1425" t="s">
        <v>543</v>
      </c>
      <c r="B17" s="1425"/>
      <c r="C17" s="1425"/>
      <c r="D17" s="1425"/>
      <c r="E17" s="1425"/>
      <c r="F17" s="1425"/>
      <c r="G17" s="1425"/>
      <c r="H17" s="1425"/>
      <c r="I17" s="1425"/>
      <c r="J17" s="1425"/>
      <c r="K17" s="1430" t="s">
        <v>555</v>
      </c>
      <c r="L17" s="1431"/>
      <c r="M17" s="1432"/>
      <c r="N17" s="1433" t="str">
        <f>'Ficha de Controle FICHA 1'!A10</f>
        <v>EMEF JOSÉ CESÁRIO PEREIRA FILHO</v>
      </c>
      <c r="O17" s="1433"/>
      <c r="P17" s="1433"/>
      <c r="Q17" s="1433"/>
      <c r="R17" s="1433"/>
      <c r="S17" s="1433"/>
      <c r="T17" s="1433"/>
      <c r="U17" s="1433"/>
      <c r="V17" s="1427" t="s">
        <v>381</v>
      </c>
      <c r="W17" s="1428"/>
      <c r="X17" s="1429"/>
      <c r="Y17" s="1461" t="s">
        <v>574</v>
      </c>
      <c r="Z17" s="1462"/>
      <c r="AA17" s="1462"/>
      <c r="AB17" s="1462"/>
      <c r="AC17" s="1462"/>
      <c r="AD17" s="1462"/>
      <c r="AE17" s="1462"/>
      <c r="AF17" s="1462"/>
      <c r="AG17" s="1462"/>
      <c r="AH17" s="1462"/>
      <c r="AI17" s="1463" t="str">
        <f>'Ficha de Controle FICHA 1'!H11</f>
        <v>Jornada Docente Intermediária</v>
      </c>
      <c r="AJ17" s="1463"/>
      <c r="AK17" s="1463"/>
      <c r="AL17" s="1463"/>
      <c r="AM17" s="1463"/>
      <c r="AN17" s="1463"/>
      <c r="AO17" s="1463"/>
      <c r="AP17" s="1463"/>
      <c r="AQ17" s="1463"/>
      <c r="AR17" s="1463"/>
      <c r="AS17" s="1463"/>
      <c r="AT17" s="67"/>
      <c r="AU17" s="55"/>
      <c r="AW17" s="55"/>
      <c r="AY17" s="55"/>
      <c r="BA17" s="55"/>
      <c r="BC17" s="55"/>
      <c r="BE17" s="55"/>
      <c r="BG17" s="55"/>
    </row>
    <row r="18" spans="1:59" s="56" customFormat="1" ht="20.25" customHeight="1" x14ac:dyDescent="0.2">
      <c r="A18" s="1400" t="s">
        <v>71</v>
      </c>
      <c r="B18" s="338"/>
      <c r="C18" s="1401" t="s">
        <v>72</v>
      </c>
      <c r="D18" s="1402"/>
      <c r="E18" s="1402"/>
      <c r="F18" s="1402"/>
      <c r="G18" s="1402"/>
      <c r="H18" s="1402"/>
      <c r="I18" s="1402"/>
      <c r="J18" s="1403"/>
      <c r="K18" s="1404" t="s">
        <v>73</v>
      </c>
      <c r="L18" s="1405"/>
      <c r="M18" s="1405"/>
      <c r="N18" s="1406"/>
      <c r="O18" s="1410" t="s">
        <v>74</v>
      </c>
      <c r="P18" s="1411" t="s">
        <v>75</v>
      </c>
      <c r="Q18" s="1411"/>
      <c r="R18" s="1411"/>
      <c r="S18" s="1411" t="s">
        <v>76</v>
      </c>
      <c r="T18" s="1411"/>
      <c r="U18" s="1411"/>
      <c r="V18" s="1412" t="s">
        <v>125</v>
      </c>
      <c r="W18" s="1413"/>
      <c r="X18" s="1416" t="s">
        <v>126</v>
      </c>
      <c r="Y18" s="347"/>
      <c r="Z18" s="347"/>
      <c r="AA18" s="347"/>
      <c r="AB18" s="347"/>
      <c r="AC18" s="1381" t="s">
        <v>157</v>
      </c>
      <c r="AD18" s="1381"/>
      <c r="AE18" s="1381"/>
      <c r="AF18" s="1381"/>
      <c r="AG18" s="1381"/>
      <c r="AH18" s="1381"/>
      <c r="AI18" s="1381"/>
      <c r="AJ18" s="1381"/>
      <c r="AK18" s="1381"/>
      <c r="AL18" s="1381"/>
      <c r="AM18" s="1381"/>
      <c r="AN18" s="1381"/>
      <c r="AO18" s="1381"/>
      <c r="AP18" s="1381"/>
      <c r="AQ18" s="1381"/>
      <c r="AR18" s="1381"/>
      <c r="AS18" s="1381"/>
      <c r="AT18" s="85"/>
      <c r="AU18" s="29"/>
      <c r="AV18" s="29"/>
      <c r="AW18" s="29"/>
      <c r="AX18" s="29"/>
      <c r="AY18" s="29"/>
      <c r="AZ18" s="29"/>
      <c r="BA18" s="29"/>
      <c r="BB18" s="29"/>
      <c r="BC18" s="29"/>
      <c r="BD18" s="29"/>
      <c r="BE18" s="29"/>
      <c r="BF18" s="29"/>
      <c r="BG18" s="29"/>
    </row>
    <row r="19" spans="1:59" s="56" customFormat="1" ht="15" customHeight="1" x14ac:dyDescent="0.2">
      <c r="A19" s="1400"/>
      <c r="B19" s="338" t="s">
        <v>77</v>
      </c>
      <c r="C19" s="1382" t="s">
        <v>78</v>
      </c>
      <c r="D19" s="1382"/>
      <c r="E19" s="339"/>
      <c r="F19" s="339"/>
      <c r="G19" s="1383" t="s">
        <v>79</v>
      </c>
      <c r="H19" s="1383"/>
      <c r="I19" s="1383"/>
      <c r="J19" s="1383"/>
      <c r="K19" s="1407"/>
      <c r="L19" s="1408"/>
      <c r="M19" s="1408"/>
      <c r="N19" s="1409"/>
      <c r="O19" s="1410"/>
      <c r="P19" s="1411"/>
      <c r="Q19" s="1411"/>
      <c r="R19" s="1411"/>
      <c r="S19" s="1411"/>
      <c r="T19" s="1411"/>
      <c r="U19" s="1411"/>
      <c r="V19" s="1414"/>
      <c r="W19" s="1415"/>
      <c r="X19" s="1417"/>
      <c r="Y19" s="85"/>
      <c r="Z19" s="85"/>
      <c r="AA19" s="85"/>
      <c r="AB19" s="85"/>
      <c r="AC19" s="1381"/>
      <c r="AD19" s="1381"/>
      <c r="AE19" s="1381"/>
      <c r="AF19" s="1381"/>
      <c r="AG19" s="1381"/>
      <c r="AH19" s="1381"/>
      <c r="AI19" s="1381"/>
      <c r="AJ19" s="1381"/>
      <c r="AK19" s="1381"/>
      <c r="AL19" s="1381"/>
      <c r="AM19" s="1381"/>
      <c r="AN19" s="1381"/>
      <c r="AO19" s="1381"/>
      <c r="AP19" s="1381"/>
      <c r="AQ19" s="1381"/>
      <c r="AR19" s="1381"/>
      <c r="AS19" s="1381"/>
      <c r="AT19" s="87"/>
      <c r="AU19" s="30"/>
      <c r="AV19" s="30"/>
      <c r="AW19" s="30"/>
      <c r="AX19" s="30"/>
      <c r="AY19" s="30"/>
      <c r="AZ19" s="30"/>
      <c r="BA19" s="30"/>
      <c r="BB19" s="30"/>
      <c r="BC19" s="30"/>
      <c r="BD19" s="30"/>
      <c r="BE19" s="30"/>
      <c r="BF19" s="30"/>
      <c r="BG19" s="30"/>
    </row>
    <row r="20" spans="1:59" s="56" customFormat="1" ht="31.5" customHeight="1" x14ac:dyDescent="0.25">
      <c r="A20" s="1400"/>
      <c r="B20" s="338" t="s">
        <v>80</v>
      </c>
      <c r="C20" s="78" t="s">
        <v>81</v>
      </c>
      <c r="D20" s="339" t="s">
        <v>255</v>
      </c>
      <c r="E20" s="362" t="s">
        <v>256</v>
      </c>
      <c r="F20" s="362" t="s">
        <v>257</v>
      </c>
      <c r="G20" s="79" t="s">
        <v>81</v>
      </c>
      <c r="H20" s="363" t="s">
        <v>255</v>
      </c>
      <c r="I20" s="363" t="s">
        <v>256</v>
      </c>
      <c r="J20" s="80" t="s">
        <v>368</v>
      </c>
      <c r="K20" s="365" t="s">
        <v>81</v>
      </c>
      <c r="L20" s="365" t="s">
        <v>255</v>
      </c>
      <c r="M20" s="365" t="s">
        <v>256</v>
      </c>
      <c r="N20" s="366" t="s">
        <v>368</v>
      </c>
      <c r="O20" s="1410"/>
      <c r="P20" s="81" t="s">
        <v>82</v>
      </c>
      <c r="Q20" s="81" t="s">
        <v>83</v>
      </c>
      <c r="R20" s="81" t="s">
        <v>346</v>
      </c>
      <c r="S20" s="81" t="s">
        <v>82</v>
      </c>
      <c r="T20" s="81" t="s">
        <v>83</v>
      </c>
      <c r="U20" s="81" t="s">
        <v>346</v>
      </c>
      <c r="V20" s="348" t="s">
        <v>123</v>
      </c>
      <c r="W20" s="349" t="s">
        <v>128</v>
      </c>
      <c r="X20" s="349" t="s">
        <v>124</v>
      </c>
      <c r="Y20" s="85"/>
      <c r="Z20" s="85"/>
      <c r="AA20" s="85"/>
      <c r="AB20" s="85"/>
      <c r="AC20" s="1381"/>
      <c r="AD20" s="1381"/>
      <c r="AE20" s="1381"/>
      <c r="AF20" s="1381"/>
      <c r="AG20" s="1381"/>
      <c r="AH20" s="1381"/>
      <c r="AI20" s="1381"/>
      <c r="AJ20" s="1381"/>
      <c r="AK20" s="1381"/>
      <c r="AL20" s="1381"/>
      <c r="AM20" s="1381"/>
      <c r="AN20" s="1381"/>
      <c r="AO20" s="1381"/>
      <c r="AP20" s="1381"/>
      <c r="AQ20" s="1381"/>
      <c r="AR20" s="1381"/>
      <c r="AS20" s="1381"/>
      <c r="AT20" s="85"/>
      <c r="AU20" s="29"/>
      <c r="AV20" s="29"/>
      <c r="AW20" s="29"/>
      <c r="AX20" s="29"/>
      <c r="AY20" s="29"/>
      <c r="AZ20" s="29"/>
      <c r="BA20" s="29"/>
      <c r="BB20" s="29"/>
      <c r="BC20" s="29"/>
      <c r="BD20" s="29"/>
      <c r="BE20" s="29"/>
      <c r="BF20" s="29"/>
      <c r="BG20" s="29"/>
    </row>
    <row r="21" spans="1:59" ht="19.899999999999999" customHeight="1" x14ac:dyDescent="0.35">
      <c r="A21" s="397"/>
      <c r="B21" s="53"/>
      <c r="C21" s="404"/>
      <c r="D21" s="404"/>
      <c r="E21" s="405"/>
      <c r="F21" s="405"/>
      <c r="G21" s="406"/>
      <c r="H21" s="406"/>
      <c r="I21" s="406"/>
      <c r="J21" s="407"/>
      <c r="K21" s="367"/>
      <c r="L21" s="367"/>
      <c r="M21" s="367"/>
      <c r="N21" s="368"/>
      <c r="O21" s="790"/>
      <c r="P21" s="412"/>
      <c r="Q21" s="412"/>
      <c r="R21" s="412"/>
      <c r="S21" s="412"/>
      <c r="T21" s="412"/>
      <c r="U21" s="412"/>
      <c r="V21" s="1384"/>
      <c r="W21" s="1384"/>
      <c r="X21" s="1384"/>
      <c r="Y21" s="85"/>
      <c r="Z21" s="85"/>
      <c r="AA21" s="85"/>
      <c r="AB21" s="85"/>
      <c r="AC21" s="85"/>
      <c r="AD21" s="85"/>
      <c r="AE21" s="85"/>
      <c r="AF21" s="85"/>
      <c r="AG21" s="82"/>
      <c r="AH21" s="83"/>
      <c r="AI21" s="83"/>
      <c r="AJ21" s="83"/>
      <c r="AK21" s="83"/>
      <c r="AL21" s="83"/>
      <c r="AM21" s="83"/>
      <c r="AN21" s="83"/>
      <c r="AO21" s="83"/>
      <c r="AP21" s="83"/>
      <c r="AQ21" s="83"/>
      <c r="AR21" s="83"/>
      <c r="AS21" s="83"/>
      <c r="AT21" s="83"/>
      <c r="AU21" s="31"/>
      <c r="AV21" s="31"/>
      <c r="AW21" s="31"/>
      <c r="AX21" s="31"/>
      <c r="AY21" s="31"/>
      <c r="AZ21" s="31"/>
      <c r="BA21" s="31"/>
      <c r="BB21" s="31"/>
      <c r="BC21" s="31"/>
      <c r="BD21" s="31"/>
      <c r="BE21" s="31"/>
      <c r="BF21" s="31"/>
      <c r="BG21" s="31"/>
    </row>
    <row r="22" spans="1:59" ht="19.899999999999999" customHeight="1" x14ac:dyDescent="0.35">
      <c r="A22" s="397"/>
      <c r="B22" s="53"/>
      <c r="C22" s="404"/>
      <c r="D22" s="404"/>
      <c r="E22" s="405"/>
      <c r="F22" s="405"/>
      <c r="G22" s="406"/>
      <c r="H22" s="406"/>
      <c r="I22" s="406"/>
      <c r="J22" s="407"/>
      <c r="K22" s="367"/>
      <c r="L22" s="367"/>
      <c r="M22" s="367"/>
      <c r="N22" s="368"/>
      <c r="O22" s="790"/>
      <c r="P22" s="412"/>
      <c r="Q22" s="412"/>
      <c r="R22" s="412"/>
      <c r="S22" s="412"/>
      <c r="T22" s="412"/>
      <c r="U22" s="412"/>
      <c r="V22" s="1385"/>
      <c r="W22" s="1385"/>
      <c r="X22" s="1385"/>
      <c r="Y22" s="85"/>
      <c r="Z22" s="85"/>
      <c r="AA22" s="85"/>
      <c r="AB22" s="29"/>
      <c r="AC22" s="29"/>
      <c r="AD22" s="29" t="s">
        <v>112</v>
      </c>
      <c r="AE22" s="29"/>
      <c r="AF22" s="29"/>
      <c r="AG22" s="1386"/>
      <c r="AH22" s="1386"/>
      <c r="AI22" s="1386"/>
      <c r="AJ22" s="1386"/>
      <c r="AK22" s="1386"/>
      <c r="AL22" s="1386"/>
      <c r="AM22" s="1386"/>
      <c r="AN22" s="1386"/>
      <c r="AO22" s="1386"/>
      <c r="AP22" s="1386"/>
      <c r="AQ22" s="1386"/>
      <c r="AR22" s="1386"/>
      <c r="AS22" s="1386"/>
      <c r="AT22" s="83"/>
      <c r="AU22" s="31"/>
      <c r="AV22" s="31"/>
      <c r="AW22" s="31"/>
      <c r="AX22" s="31"/>
      <c r="AY22" s="31"/>
      <c r="AZ22" s="31"/>
      <c r="BA22" s="31"/>
      <c r="BB22" s="31"/>
      <c r="BC22" s="31"/>
      <c r="BD22" s="31"/>
      <c r="BE22" s="31"/>
      <c r="BF22" s="31"/>
      <c r="BG22" s="31"/>
    </row>
    <row r="23" spans="1:59" ht="19.899999999999999" customHeight="1" x14ac:dyDescent="0.35">
      <c r="A23" s="397"/>
      <c r="B23" s="53"/>
      <c r="C23" s="404"/>
      <c r="D23" s="404"/>
      <c r="E23" s="405"/>
      <c r="F23" s="405"/>
      <c r="G23" s="406"/>
      <c r="H23" s="406"/>
      <c r="I23" s="406"/>
      <c r="J23" s="407"/>
      <c r="K23" s="367"/>
      <c r="L23" s="367"/>
      <c r="M23" s="367"/>
      <c r="N23" s="368"/>
      <c r="O23" s="318"/>
      <c r="P23" s="412"/>
      <c r="Q23" s="412"/>
      <c r="R23" s="412"/>
      <c r="S23" s="412"/>
      <c r="T23" s="412"/>
      <c r="U23" s="412"/>
      <c r="V23" s="1385"/>
      <c r="W23" s="1385"/>
      <c r="X23" s="1385"/>
      <c r="Y23" s="85"/>
      <c r="Z23" s="85"/>
      <c r="AA23" s="85"/>
      <c r="AB23" s="29"/>
      <c r="AC23" s="29"/>
      <c r="AD23" s="29"/>
      <c r="AE23" s="29"/>
      <c r="AF23" s="29"/>
      <c r="AG23" s="39"/>
      <c r="AH23" s="31"/>
      <c r="AI23" s="31"/>
      <c r="AJ23" s="31"/>
      <c r="AK23" s="31"/>
      <c r="AL23" s="31"/>
      <c r="AM23" s="31"/>
      <c r="AN23" s="31"/>
      <c r="AO23" s="31"/>
      <c r="AP23" s="31"/>
      <c r="AQ23" s="31"/>
      <c r="AR23" s="31"/>
      <c r="AS23" s="31"/>
      <c r="AT23" s="83"/>
      <c r="AU23" s="31"/>
      <c r="AV23" s="31"/>
      <c r="AW23" s="31"/>
      <c r="AX23" s="31"/>
      <c r="AY23" s="31"/>
      <c r="AZ23" s="31"/>
      <c r="BA23" s="31"/>
      <c r="BB23" s="31"/>
      <c r="BC23" s="31"/>
      <c r="BD23" s="31"/>
      <c r="BE23" s="31"/>
      <c r="BF23" s="31"/>
      <c r="BG23" s="31"/>
    </row>
    <row r="24" spans="1:59" ht="19.899999999999999" customHeight="1" x14ac:dyDescent="0.35">
      <c r="A24" s="385"/>
      <c r="B24" s="53"/>
      <c r="C24" s="404"/>
      <c r="D24" s="404"/>
      <c r="E24" s="405"/>
      <c r="F24" s="405"/>
      <c r="G24" s="406"/>
      <c r="H24" s="406"/>
      <c r="I24" s="406"/>
      <c r="J24" s="407"/>
      <c r="K24" s="367"/>
      <c r="L24" s="367"/>
      <c r="M24" s="367"/>
      <c r="N24" s="368"/>
      <c r="O24" s="59"/>
      <c r="P24" s="412"/>
      <c r="Q24" s="412"/>
      <c r="R24" s="412"/>
      <c r="S24" s="412"/>
      <c r="T24" s="412"/>
      <c r="U24" s="412"/>
      <c r="V24" s="1385"/>
      <c r="W24" s="1385"/>
      <c r="X24" s="1385"/>
      <c r="Y24" s="85"/>
      <c r="Z24" s="85"/>
      <c r="AA24" s="85"/>
      <c r="AB24" s="1387" t="s">
        <v>85</v>
      </c>
      <c r="AC24" s="1388"/>
      <c r="AD24" s="1388"/>
      <c r="AE24" s="1388"/>
      <c r="AF24" s="1388"/>
      <c r="AG24" s="1388"/>
      <c r="AH24" s="1388"/>
      <c r="AI24" s="1388"/>
      <c r="AJ24" s="1388"/>
      <c r="AK24" s="1388"/>
      <c r="AL24" s="1388"/>
      <c r="AM24" s="1388"/>
      <c r="AN24" s="1388"/>
      <c r="AO24" s="1388"/>
      <c r="AP24" s="1388"/>
      <c r="AQ24" s="1388"/>
      <c r="AR24" s="1389"/>
      <c r="AS24" s="31"/>
      <c r="AT24" s="83"/>
      <c r="AU24" s="31"/>
      <c r="AV24" s="31"/>
      <c r="AW24" s="31"/>
      <c r="AX24" s="31"/>
      <c r="AY24" s="31"/>
      <c r="AZ24" s="31"/>
      <c r="BA24" s="31"/>
      <c r="BB24" s="31"/>
      <c r="BC24" s="31"/>
      <c r="BD24" s="31"/>
      <c r="BE24" s="31"/>
      <c r="BF24" s="31"/>
      <c r="BG24" s="31"/>
    </row>
    <row r="25" spans="1:59" ht="19.899999999999999" customHeight="1" x14ac:dyDescent="0.35">
      <c r="A25" s="385"/>
      <c r="B25" s="90"/>
      <c r="C25" s="404"/>
      <c r="D25" s="404"/>
      <c r="E25" s="404"/>
      <c r="F25" s="404"/>
      <c r="G25" s="407"/>
      <c r="H25" s="407"/>
      <c r="I25" s="407"/>
      <c r="J25" s="407"/>
      <c r="K25" s="368"/>
      <c r="L25" s="368"/>
      <c r="M25" s="368"/>
      <c r="N25" s="368"/>
      <c r="O25" s="38"/>
      <c r="P25" s="412"/>
      <c r="Q25" s="412"/>
      <c r="R25" s="412"/>
      <c r="S25" s="412"/>
      <c r="T25" s="412"/>
      <c r="U25" s="412"/>
      <c r="V25" s="1385"/>
      <c r="W25" s="1385"/>
      <c r="X25" s="1385"/>
      <c r="Y25" s="85"/>
      <c r="Z25" s="85"/>
      <c r="AA25" s="85"/>
      <c r="AB25" s="1390"/>
      <c r="AC25" s="1391"/>
      <c r="AD25" s="1391"/>
      <c r="AE25" s="1391"/>
      <c r="AF25" s="1391"/>
      <c r="AG25" s="1391"/>
      <c r="AH25" s="1391"/>
      <c r="AI25" s="1391"/>
      <c r="AJ25" s="1391"/>
      <c r="AK25" s="1391"/>
      <c r="AL25" s="1391"/>
      <c r="AM25" s="1391"/>
      <c r="AN25" s="1391"/>
      <c r="AO25" s="1391"/>
      <c r="AP25" s="1391"/>
      <c r="AQ25" s="1391"/>
      <c r="AR25" s="1392"/>
      <c r="AS25" s="31"/>
      <c r="AT25" s="83"/>
      <c r="AU25" s="31"/>
      <c r="AV25" s="31"/>
      <c r="AW25" s="31"/>
      <c r="AX25" s="31"/>
      <c r="AY25" s="31"/>
      <c r="AZ25" s="31"/>
      <c r="BA25" s="31"/>
      <c r="BB25" s="31"/>
      <c r="BC25" s="31"/>
      <c r="BD25" s="31"/>
      <c r="BE25" s="31"/>
      <c r="BF25" s="31"/>
      <c r="BG25" s="31"/>
    </row>
    <row r="26" spans="1:59" ht="19.899999999999999" customHeight="1" x14ac:dyDescent="0.35">
      <c r="A26" s="386"/>
      <c r="B26" s="77"/>
      <c r="C26" s="408"/>
      <c r="D26" s="408"/>
      <c r="E26" s="408"/>
      <c r="F26" s="408"/>
      <c r="G26" s="408"/>
      <c r="H26" s="408"/>
      <c r="I26" s="408"/>
      <c r="J26" s="408"/>
      <c r="K26" s="369"/>
      <c r="L26" s="369"/>
      <c r="M26" s="369"/>
      <c r="N26" s="369"/>
      <c r="O26" s="77"/>
      <c r="P26" s="714"/>
      <c r="Q26" s="413"/>
      <c r="R26" s="413"/>
      <c r="S26" s="413"/>
      <c r="T26" s="413"/>
      <c r="U26" s="413"/>
      <c r="V26" s="1385"/>
      <c r="W26" s="1385"/>
      <c r="X26" s="1385"/>
      <c r="Y26" s="85"/>
      <c r="Z26" s="85"/>
      <c r="AA26" s="85"/>
      <c r="AB26" s="1393"/>
      <c r="AC26" s="1394"/>
      <c r="AD26" s="1394"/>
      <c r="AE26" s="1394"/>
      <c r="AF26" s="1394"/>
      <c r="AG26" s="1394"/>
      <c r="AH26" s="1394"/>
      <c r="AI26" s="1394"/>
      <c r="AJ26" s="1394"/>
      <c r="AK26" s="1394"/>
      <c r="AL26" s="1394"/>
      <c r="AM26" s="1394"/>
      <c r="AN26" s="1394"/>
      <c r="AO26" s="1394"/>
      <c r="AP26" s="1394"/>
      <c r="AQ26" s="1394"/>
      <c r="AR26" s="1395"/>
      <c r="AS26" s="31"/>
      <c r="AT26" s="83"/>
      <c r="AU26" s="31"/>
      <c r="AV26" s="31"/>
      <c r="AW26" s="31"/>
      <c r="AX26" s="31"/>
      <c r="AY26" s="31"/>
      <c r="AZ26" s="31"/>
      <c r="BA26" s="31"/>
      <c r="BB26" s="31"/>
      <c r="BC26" s="31"/>
      <c r="BD26" s="31"/>
      <c r="BE26" s="31"/>
      <c r="BF26" s="31"/>
      <c r="BG26" s="31"/>
    </row>
    <row r="27" spans="1:59" ht="19.899999999999999" customHeight="1" x14ac:dyDescent="0.35">
      <c r="A27" s="237"/>
      <c r="B27" s="237"/>
      <c r="C27" s="408"/>
      <c r="D27" s="1396"/>
      <c r="E27" s="1397"/>
      <c r="F27" s="1397"/>
      <c r="G27" s="408"/>
      <c r="H27" s="1396"/>
      <c r="I27" s="1397"/>
      <c r="J27" s="1397"/>
      <c r="K27" s="369"/>
      <c r="L27" s="1398"/>
      <c r="M27" s="1399"/>
      <c r="N27" s="1399"/>
      <c r="O27" s="238"/>
      <c r="P27" s="414"/>
      <c r="Q27" s="414"/>
      <c r="R27" s="414"/>
      <c r="S27" s="414"/>
      <c r="T27" s="414"/>
      <c r="U27" s="415"/>
      <c r="V27" s="1385"/>
      <c r="W27" s="1385"/>
      <c r="X27" s="1385"/>
      <c r="Y27" s="85"/>
      <c r="Z27" s="85"/>
      <c r="AA27" s="85"/>
      <c r="AB27" s="401"/>
      <c r="AC27" s="401"/>
      <c r="AD27" s="401"/>
      <c r="AE27" s="401"/>
      <c r="AF27" s="401"/>
      <c r="AG27" s="401"/>
      <c r="AH27" s="401"/>
      <c r="AI27" s="401"/>
      <c r="AJ27" s="401"/>
      <c r="AK27" s="401"/>
      <c r="AL27" s="401"/>
      <c r="AM27" s="401"/>
      <c r="AN27" s="401"/>
      <c r="AO27" s="401"/>
      <c r="AP27" s="401"/>
      <c r="AQ27" s="401"/>
      <c r="AR27" s="401"/>
      <c r="AS27" s="31"/>
      <c r="AT27" s="83"/>
      <c r="AU27" s="31"/>
      <c r="AV27" s="31"/>
      <c r="AW27" s="31"/>
      <c r="AX27" s="31"/>
      <c r="AY27" s="31"/>
      <c r="AZ27" s="31"/>
      <c r="BA27" s="31"/>
      <c r="BB27" s="31"/>
      <c r="BC27" s="31"/>
      <c r="BD27" s="31"/>
      <c r="BE27" s="31"/>
      <c r="BF27" s="31"/>
      <c r="BG27" s="31"/>
    </row>
    <row r="28" spans="1:59" ht="19.899999999999999" customHeight="1" x14ac:dyDescent="0.35">
      <c r="A28" s="237"/>
      <c r="B28" s="237"/>
      <c r="C28" s="1396"/>
      <c r="D28" s="1418"/>
      <c r="E28" s="1418"/>
      <c r="F28" s="1419"/>
      <c r="G28" s="409"/>
      <c r="H28" s="410"/>
      <c r="I28" s="410"/>
      <c r="J28" s="411"/>
      <c r="K28" s="1420"/>
      <c r="L28" s="1421"/>
      <c r="M28" s="1421"/>
      <c r="N28" s="1422"/>
      <c r="O28" s="238"/>
      <c r="P28" s="414"/>
      <c r="Q28" s="414"/>
      <c r="R28" s="414"/>
      <c r="S28" s="414"/>
      <c r="T28" s="414"/>
      <c r="U28" s="415"/>
      <c r="V28" s="417"/>
      <c r="W28" s="417"/>
      <c r="X28" s="417"/>
      <c r="Y28" s="85"/>
      <c r="Z28" s="85"/>
      <c r="AA28" s="85"/>
      <c r="AB28" s="401"/>
      <c r="AC28" s="401"/>
      <c r="AD28" s="401"/>
      <c r="AE28" s="401"/>
      <c r="AF28" s="401"/>
      <c r="AG28" s="401"/>
      <c r="AH28" s="401"/>
      <c r="AI28" s="401"/>
      <c r="AJ28" s="401"/>
      <c r="AK28" s="401"/>
      <c r="AL28" s="401"/>
      <c r="AM28" s="401"/>
      <c r="AN28" s="401"/>
      <c r="AO28" s="401"/>
      <c r="AP28" s="401"/>
      <c r="AQ28" s="401"/>
      <c r="AR28" s="401"/>
      <c r="AS28" s="31"/>
      <c r="AT28" s="83"/>
      <c r="AU28" s="31"/>
      <c r="AV28" s="31"/>
      <c r="AW28" s="31"/>
      <c r="AX28" s="31"/>
      <c r="AY28" s="31"/>
      <c r="AZ28" s="31"/>
      <c r="BA28" s="31"/>
      <c r="BB28" s="31"/>
      <c r="BC28" s="31"/>
      <c r="BD28" s="31"/>
      <c r="BE28" s="31"/>
      <c r="BF28" s="31"/>
      <c r="BG28" s="31"/>
    </row>
    <row r="29" spans="1:59" ht="35.450000000000003" customHeight="1" x14ac:dyDescent="0.2">
      <c r="A29" s="395"/>
      <c r="B29" s="1377"/>
      <c r="C29" s="1377"/>
      <c r="D29" s="1377"/>
      <c r="E29" s="1377"/>
      <c r="F29" s="1377"/>
      <c r="G29" s="1377"/>
      <c r="H29" s="1377"/>
      <c r="I29" s="1377"/>
      <c r="J29" s="1378"/>
      <c r="K29" s="88"/>
      <c r="L29" s="364"/>
      <c r="M29" s="364"/>
      <c r="N29" s="89"/>
      <c r="O29" s="89"/>
      <c r="P29" s="86"/>
      <c r="Q29" s="86"/>
      <c r="R29" s="86"/>
      <c r="S29" s="1379"/>
      <c r="T29" s="1379"/>
      <c r="U29" s="1380"/>
      <c r="V29" s="416"/>
      <c r="W29" s="416"/>
      <c r="X29" s="416"/>
      <c r="Y29" s="85"/>
      <c r="Z29" s="85"/>
      <c r="AA29" s="85"/>
      <c r="AB29" s="85"/>
      <c r="AC29" s="85"/>
      <c r="AD29" s="85"/>
      <c r="AE29" s="85"/>
      <c r="AF29" s="85"/>
      <c r="AG29" s="82"/>
      <c r="AH29" s="83"/>
      <c r="AI29" s="83"/>
      <c r="AJ29" s="83"/>
      <c r="AK29" s="83"/>
      <c r="AL29" s="83"/>
      <c r="AM29" s="83"/>
      <c r="AN29" s="83"/>
      <c r="AO29" s="83"/>
      <c r="AP29" s="83"/>
      <c r="AQ29" s="83"/>
      <c r="AR29" s="83"/>
      <c r="AS29" s="83"/>
      <c r="AT29" s="83"/>
      <c r="AU29" s="31"/>
      <c r="AV29" s="31"/>
      <c r="AW29" s="31"/>
      <c r="AX29" s="31"/>
      <c r="AY29" s="31"/>
      <c r="AZ29" s="31"/>
      <c r="BA29" s="31"/>
      <c r="BB29" s="31"/>
      <c r="BC29" s="31"/>
      <c r="BD29" s="31"/>
      <c r="BE29" s="31"/>
      <c r="BF29" s="31"/>
      <c r="BG29" s="31"/>
    </row>
    <row r="30" spans="1:59" s="245" customFormat="1" ht="28.5" customHeight="1" x14ac:dyDescent="0.2">
      <c r="A30" s="1423"/>
      <c r="B30" s="1423"/>
      <c r="C30" s="1423"/>
      <c r="D30" s="1423"/>
      <c r="E30" s="1423"/>
      <c r="F30" s="1423"/>
      <c r="G30" s="1423"/>
      <c r="H30" s="1423"/>
      <c r="I30" s="1423"/>
      <c r="J30" s="1423"/>
      <c r="K30" s="239"/>
      <c r="L30" s="239"/>
      <c r="M30" s="239"/>
      <c r="N30" s="240"/>
      <c r="O30" s="240"/>
      <c r="P30" s="240"/>
      <c r="Q30" s="240"/>
      <c r="R30" s="240"/>
      <c r="S30" s="1424"/>
      <c r="T30" s="1424"/>
      <c r="U30" s="1424"/>
      <c r="V30" s="350"/>
      <c r="W30" s="350"/>
      <c r="X30" s="351"/>
      <c r="Y30" s="241"/>
      <c r="Z30" s="241"/>
      <c r="AA30" s="241"/>
      <c r="AB30" s="241"/>
      <c r="AC30" s="241"/>
      <c r="AD30" s="241"/>
      <c r="AE30" s="241"/>
      <c r="AF30" s="241"/>
      <c r="AG30" s="242"/>
      <c r="AH30" s="243"/>
      <c r="AI30" s="243"/>
      <c r="AJ30" s="243"/>
      <c r="AK30" s="243"/>
      <c r="AL30" s="243"/>
      <c r="AM30" s="243"/>
      <c r="AN30" s="243"/>
      <c r="AO30" s="243"/>
      <c r="AP30" s="243"/>
      <c r="AQ30" s="243"/>
      <c r="AR30" s="243"/>
      <c r="AS30" s="243"/>
      <c r="AT30" s="243"/>
      <c r="AU30" s="244"/>
      <c r="AV30" s="244"/>
      <c r="AW30" s="244"/>
      <c r="AX30" s="244"/>
      <c r="AY30" s="244"/>
      <c r="AZ30" s="244"/>
      <c r="BA30" s="244"/>
      <c r="BB30" s="244"/>
      <c r="BC30" s="244"/>
      <c r="BD30" s="244"/>
      <c r="BE30" s="244"/>
      <c r="BF30" s="244"/>
      <c r="BG30" s="244"/>
    </row>
    <row r="31" spans="1:59" ht="33.75" customHeight="1" x14ac:dyDescent="0.25">
      <c r="A31" s="1425" t="s">
        <v>369</v>
      </c>
      <c r="B31" s="1425"/>
      <c r="C31" s="1425"/>
      <c r="D31" s="1425"/>
      <c r="E31" s="1425"/>
      <c r="F31" s="1425"/>
      <c r="G31" s="1425"/>
      <c r="H31" s="1425"/>
      <c r="I31" s="1425"/>
      <c r="J31" s="1425"/>
      <c r="K31" s="1430" t="s">
        <v>382</v>
      </c>
      <c r="L31" s="1431"/>
      <c r="M31" s="1432"/>
      <c r="N31" s="1426"/>
      <c r="O31" s="1426"/>
      <c r="P31" s="1426"/>
      <c r="Q31" s="1426"/>
      <c r="R31" s="1426"/>
      <c r="S31" s="1426"/>
      <c r="T31" s="1426"/>
      <c r="U31" s="1426"/>
      <c r="V31" s="1427" t="s">
        <v>381</v>
      </c>
      <c r="W31" s="1428"/>
      <c r="X31" s="1429"/>
      <c r="Y31" s="84"/>
      <c r="Z31" s="67"/>
      <c r="AA31" s="84"/>
      <c r="AB31" s="67"/>
      <c r="AC31" s="84"/>
      <c r="AD31" s="67"/>
      <c r="AE31" s="84"/>
      <c r="AF31" s="67"/>
      <c r="AG31" s="84"/>
      <c r="AH31" s="67"/>
      <c r="AI31" s="84"/>
      <c r="AJ31" s="67"/>
      <c r="AK31" s="84"/>
      <c r="AL31" s="67"/>
      <c r="AM31" s="84"/>
      <c r="AN31" s="67"/>
      <c r="AO31" s="84"/>
      <c r="AP31" s="67"/>
      <c r="AQ31" s="84"/>
      <c r="AR31" s="67"/>
      <c r="AS31" s="84"/>
      <c r="AT31" s="67"/>
      <c r="AU31" s="55"/>
      <c r="AW31" s="55"/>
      <c r="AY31" s="55"/>
      <c r="BA31" s="55"/>
      <c r="BC31" s="55"/>
      <c r="BE31" s="55"/>
      <c r="BG31" s="55"/>
    </row>
    <row r="32" spans="1:59" s="56" customFormat="1" ht="20.25" customHeight="1" x14ac:dyDescent="0.2">
      <c r="A32" s="1400" t="s">
        <v>71</v>
      </c>
      <c r="B32" s="338"/>
      <c r="C32" s="1401" t="s">
        <v>72</v>
      </c>
      <c r="D32" s="1402"/>
      <c r="E32" s="1402"/>
      <c r="F32" s="1402"/>
      <c r="G32" s="1402"/>
      <c r="H32" s="1402"/>
      <c r="I32" s="1402"/>
      <c r="J32" s="1403"/>
      <c r="K32" s="1404" t="s">
        <v>73</v>
      </c>
      <c r="L32" s="1405"/>
      <c r="M32" s="1405"/>
      <c r="N32" s="1406"/>
      <c r="O32" s="1410" t="s">
        <v>74</v>
      </c>
      <c r="P32" s="1411" t="s">
        <v>75</v>
      </c>
      <c r="Q32" s="1411"/>
      <c r="R32" s="1411"/>
      <c r="S32" s="1411" t="s">
        <v>76</v>
      </c>
      <c r="T32" s="1411"/>
      <c r="U32" s="1411"/>
      <c r="V32" s="1412" t="s">
        <v>125</v>
      </c>
      <c r="W32" s="1413"/>
      <c r="X32" s="1416" t="s">
        <v>126</v>
      </c>
      <c r="Y32" s="347"/>
      <c r="Z32" s="347"/>
      <c r="AA32" s="347"/>
      <c r="AB32" s="347"/>
      <c r="AC32" s="1381" t="s">
        <v>157</v>
      </c>
      <c r="AD32" s="1381"/>
      <c r="AE32" s="1381"/>
      <c r="AF32" s="1381"/>
      <c r="AG32" s="1381"/>
      <c r="AH32" s="1381"/>
      <c r="AI32" s="1381"/>
      <c r="AJ32" s="1381"/>
      <c r="AK32" s="1381"/>
      <c r="AL32" s="1381"/>
      <c r="AM32" s="1381"/>
      <c r="AN32" s="1381"/>
      <c r="AO32" s="1381"/>
      <c r="AP32" s="1381"/>
      <c r="AQ32" s="1381"/>
      <c r="AR32" s="1381"/>
      <c r="AS32" s="1381"/>
      <c r="AT32" s="85"/>
      <c r="AU32" s="29"/>
      <c r="AV32" s="29"/>
      <c r="AW32" s="29"/>
      <c r="AX32" s="29"/>
      <c r="AY32" s="29"/>
      <c r="AZ32" s="29"/>
      <c r="BA32" s="29"/>
      <c r="BB32" s="29"/>
      <c r="BC32" s="29"/>
      <c r="BD32" s="29"/>
      <c r="BE32" s="29"/>
      <c r="BF32" s="29"/>
      <c r="BG32" s="29"/>
    </row>
    <row r="33" spans="1:59" s="56" customFormat="1" ht="15" customHeight="1" x14ac:dyDescent="0.2">
      <c r="A33" s="1400"/>
      <c r="B33" s="338" t="s">
        <v>77</v>
      </c>
      <c r="C33" s="1382" t="s">
        <v>78</v>
      </c>
      <c r="D33" s="1382"/>
      <c r="E33" s="339"/>
      <c r="F33" s="339"/>
      <c r="G33" s="1383" t="s">
        <v>79</v>
      </c>
      <c r="H33" s="1383"/>
      <c r="I33" s="1383"/>
      <c r="J33" s="1383"/>
      <c r="K33" s="1407"/>
      <c r="L33" s="1408"/>
      <c r="M33" s="1408"/>
      <c r="N33" s="1409"/>
      <c r="O33" s="1410"/>
      <c r="P33" s="1411"/>
      <c r="Q33" s="1411"/>
      <c r="R33" s="1411"/>
      <c r="S33" s="1411"/>
      <c r="T33" s="1411"/>
      <c r="U33" s="1411"/>
      <c r="V33" s="1414"/>
      <c r="W33" s="1415"/>
      <c r="X33" s="1417"/>
      <c r="Y33" s="85"/>
      <c r="Z33" s="85"/>
      <c r="AA33" s="85"/>
      <c r="AB33" s="85"/>
      <c r="AC33" s="1381"/>
      <c r="AD33" s="1381"/>
      <c r="AE33" s="1381"/>
      <c r="AF33" s="1381"/>
      <c r="AG33" s="1381"/>
      <c r="AH33" s="1381"/>
      <c r="AI33" s="1381"/>
      <c r="AJ33" s="1381"/>
      <c r="AK33" s="1381"/>
      <c r="AL33" s="1381"/>
      <c r="AM33" s="1381"/>
      <c r="AN33" s="1381"/>
      <c r="AO33" s="1381"/>
      <c r="AP33" s="1381"/>
      <c r="AQ33" s="1381"/>
      <c r="AR33" s="1381"/>
      <c r="AS33" s="1381"/>
      <c r="AT33" s="87"/>
      <c r="AU33" s="30"/>
      <c r="AV33" s="30"/>
      <c r="AW33" s="30"/>
      <c r="AX33" s="30"/>
      <c r="AY33" s="30"/>
      <c r="AZ33" s="30"/>
      <c r="BA33" s="30"/>
      <c r="BB33" s="30"/>
      <c r="BC33" s="30"/>
      <c r="BD33" s="30"/>
      <c r="BE33" s="30"/>
      <c r="BF33" s="30"/>
      <c r="BG33" s="30"/>
    </row>
    <row r="34" spans="1:59" s="56" customFormat="1" ht="31.15" customHeight="1" x14ac:dyDescent="0.25">
      <c r="A34" s="1400"/>
      <c r="B34" s="338" t="s">
        <v>80</v>
      </c>
      <c r="C34" s="78" t="s">
        <v>81</v>
      </c>
      <c r="D34" s="339" t="s">
        <v>255</v>
      </c>
      <c r="E34" s="362" t="s">
        <v>256</v>
      </c>
      <c r="F34" s="362" t="s">
        <v>257</v>
      </c>
      <c r="G34" s="79" t="s">
        <v>81</v>
      </c>
      <c r="H34" s="363" t="s">
        <v>255</v>
      </c>
      <c r="I34" s="363" t="s">
        <v>256</v>
      </c>
      <c r="J34" s="80" t="s">
        <v>368</v>
      </c>
      <c r="K34" s="365" t="s">
        <v>81</v>
      </c>
      <c r="L34" s="365" t="s">
        <v>255</v>
      </c>
      <c r="M34" s="365" t="s">
        <v>256</v>
      </c>
      <c r="N34" s="366" t="s">
        <v>368</v>
      </c>
      <c r="O34" s="1410"/>
      <c r="P34" s="81" t="s">
        <v>82</v>
      </c>
      <c r="Q34" s="81" t="s">
        <v>83</v>
      </c>
      <c r="R34" s="81" t="s">
        <v>346</v>
      </c>
      <c r="S34" s="81" t="s">
        <v>82</v>
      </c>
      <c r="T34" s="81" t="s">
        <v>83</v>
      </c>
      <c r="U34" s="81" t="s">
        <v>346</v>
      </c>
      <c r="V34" s="348" t="s">
        <v>123</v>
      </c>
      <c r="W34" s="349" t="s">
        <v>128</v>
      </c>
      <c r="X34" s="349" t="s">
        <v>124</v>
      </c>
      <c r="Y34" s="85"/>
      <c r="Z34" s="85"/>
      <c r="AA34" s="85"/>
      <c r="AB34" s="85"/>
      <c r="AC34" s="1381"/>
      <c r="AD34" s="1381"/>
      <c r="AE34" s="1381"/>
      <c r="AF34" s="1381"/>
      <c r="AG34" s="1381"/>
      <c r="AH34" s="1381"/>
      <c r="AI34" s="1381"/>
      <c r="AJ34" s="1381"/>
      <c r="AK34" s="1381"/>
      <c r="AL34" s="1381"/>
      <c r="AM34" s="1381"/>
      <c r="AN34" s="1381"/>
      <c r="AO34" s="1381"/>
      <c r="AP34" s="1381"/>
      <c r="AQ34" s="1381"/>
      <c r="AR34" s="1381"/>
      <c r="AS34" s="1381"/>
      <c r="AT34" s="85"/>
      <c r="AU34" s="29"/>
      <c r="AV34" s="29"/>
      <c r="AW34" s="29"/>
      <c r="AX34" s="29"/>
      <c r="AY34" s="29"/>
      <c r="AZ34" s="29"/>
      <c r="BA34" s="29"/>
      <c r="BB34" s="29"/>
      <c r="BC34" s="29"/>
      <c r="BD34" s="29"/>
      <c r="BE34" s="29"/>
      <c r="BF34" s="29"/>
      <c r="BG34" s="29"/>
    </row>
    <row r="35" spans="1:59" ht="19.899999999999999" customHeight="1" x14ac:dyDescent="0.35">
      <c r="A35" s="397"/>
      <c r="B35" s="53"/>
      <c r="C35" s="404"/>
      <c r="D35" s="404"/>
      <c r="E35" s="405"/>
      <c r="F35" s="405"/>
      <c r="G35" s="406"/>
      <c r="H35" s="406"/>
      <c r="I35" s="406"/>
      <c r="J35" s="407"/>
      <c r="K35" s="367"/>
      <c r="L35" s="367"/>
      <c r="M35" s="367"/>
      <c r="N35" s="368"/>
      <c r="O35" s="318"/>
      <c r="P35" s="412"/>
      <c r="Q35" s="412"/>
      <c r="R35" s="412"/>
      <c r="S35" s="412"/>
      <c r="T35" s="412"/>
      <c r="U35" s="412"/>
      <c r="V35" s="1384">
        <f>C42*50/60</f>
        <v>0</v>
      </c>
      <c r="W35" s="1384">
        <f>H42*50/60</f>
        <v>0</v>
      </c>
      <c r="X35" s="1384">
        <f>K42*50/60</f>
        <v>0</v>
      </c>
      <c r="Y35" s="85"/>
      <c r="Z35" s="85"/>
      <c r="AA35" s="85"/>
      <c r="AB35" s="85"/>
      <c r="AC35" s="85"/>
      <c r="AD35" s="85"/>
      <c r="AE35" s="85"/>
      <c r="AF35" s="85"/>
      <c r="AG35" s="82"/>
      <c r="AH35" s="83"/>
      <c r="AI35" s="83"/>
      <c r="AJ35" s="83"/>
      <c r="AK35" s="83"/>
      <c r="AL35" s="83"/>
      <c r="AM35" s="83"/>
      <c r="AN35" s="83"/>
      <c r="AO35" s="83"/>
      <c r="AP35" s="83"/>
      <c r="AQ35" s="83"/>
      <c r="AR35" s="83"/>
      <c r="AS35" s="83"/>
      <c r="AT35" s="83"/>
      <c r="AU35" s="31"/>
      <c r="AV35" s="31"/>
      <c r="AW35" s="31"/>
      <c r="AX35" s="31"/>
      <c r="AY35" s="31"/>
      <c r="AZ35" s="31"/>
      <c r="BA35" s="31"/>
      <c r="BB35" s="31"/>
      <c r="BC35" s="31"/>
      <c r="BD35" s="31"/>
      <c r="BE35" s="31"/>
      <c r="BF35" s="31"/>
      <c r="BG35" s="31"/>
    </row>
    <row r="36" spans="1:59" ht="19.899999999999999" customHeight="1" x14ac:dyDescent="0.35">
      <c r="A36" s="397"/>
      <c r="B36" s="53"/>
      <c r="C36" s="404"/>
      <c r="D36" s="404"/>
      <c r="E36" s="405"/>
      <c r="F36" s="405"/>
      <c r="G36" s="406"/>
      <c r="H36" s="406"/>
      <c r="I36" s="406"/>
      <c r="J36" s="407"/>
      <c r="K36" s="367"/>
      <c r="L36" s="367"/>
      <c r="M36" s="367"/>
      <c r="N36" s="368"/>
      <c r="O36" s="318"/>
      <c r="P36" s="412"/>
      <c r="Q36" s="412"/>
      <c r="R36" s="412"/>
      <c r="S36" s="412"/>
      <c r="T36" s="412"/>
      <c r="U36" s="412"/>
      <c r="V36" s="1385"/>
      <c r="W36" s="1385"/>
      <c r="X36" s="1385"/>
      <c r="Y36" s="85"/>
      <c r="Z36" s="85"/>
      <c r="AA36" s="85"/>
      <c r="AB36" s="29"/>
      <c r="AC36" s="29"/>
      <c r="AD36" s="29" t="s">
        <v>112</v>
      </c>
      <c r="AE36" s="29"/>
      <c r="AF36" s="29"/>
      <c r="AG36" s="1386"/>
      <c r="AH36" s="1386"/>
      <c r="AI36" s="1386"/>
      <c r="AJ36" s="1386"/>
      <c r="AK36" s="1386"/>
      <c r="AL36" s="1386"/>
      <c r="AM36" s="1386"/>
      <c r="AN36" s="1386"/>
      <c r="AO36" s="1386"/>
      <c r="AP36" s="1386"/>
      <c r="AQ36" s="1386"/>
      <c r="AR36" s="1386"/>
      <c r="AS36" s="1386"/>
      <c r="AT36" s="83"/>
      <c r="AU36" s="31"/>
      <c r="AV36" s="31"/>
      <c r="AW36" s="31"/>
      <c r="AX36" s="31"/>
      <c r="AY36" s="31"/>
      <c r="AZ36" s="31"/>
      <c r="BA36" s="31"/>
      <c r="BB36" s="31"/>
      <c r="BC36" s="31"/>
      <c r="BD36" s="31"/>
      <c r="BE36" s="31"/>
      <c r="BF36" s="31"/>
      <c r="BG36" s="31"/>
    </row>
    <row r="37" spans="1:59" ht="19.899999999999999" customHeight="1" x14ac:dyDescent="0.35">
      <c r="A37" s="397"/>
      <c r="B37" s="53"/>
      <c r="C37" s="404"/>
      <c r="D37" s="404"/>
      <c r="E37" s="405"/>
      <c r="F37" s="405"/>
      <c r="G37" s="406"/>
      <c r="H37" s="406"/>
      <c r="I37" s="406"/>
      <c r="J37" s="407"/>
      <c r="K37" s="367"/>
      <c r="L37" s="367"/>
      <c r="M37" s="367"/>
      <c r="N37" s="368"/>
      <c r="O37" s="318"/>
      <c r="P37" s="412"/>
      <c r="Q37" s="412"/>
      <c r="R37" s="412"/>
      <c r="S37" s="412"/>
      <c r="T37" s="412"/>
      <c r="U37" s="412"/>
      <c r="V37" s="1385"/>
      <c r="W37" s="1385"/>
      <c r="X37" s="1385"/>
      <c r="Y37" s="85"/>
      <c r="Z37" s="85"/>
      <c r="AA37" s="85"/>
      <c r="AB37" s="29"/>
      <c r="AC37" s="29"/>
      <c r="AD37" s="29"/>
      <c r="AE37" s="29"/>
      <c r="AF37" s="29"/>
      <c r="AG37" s="39"/>
      <c r="AH37" s="31"/>
      <c r="AI37" s="31"/>
      <c r="AJ37" s="31"/>
      <c r="AK37" s="31"/>
      <c r="AL37" s="31"/>
      <c r="AM37" s="31"/>
      <c r="AN37" s="31"/>
      <c r="AO37" s="31"/>
      <c r="AP37" s="31"/>
      <c r="AQ37" s="31"/>
      <c r="AR37" s="31"/>
      <c r="AS37" s="31"/>
      <c r="AT37" s="83"/>
      <c r="AU37" s="31"/>
      <c r="AV37" s="31"/>
      <c r="AW37" s="31"/>
      <c r="AX37" s="31"/>
      <c r="AY37" s="31"/>
      <c r="AZ37" s="31"/>
      <c r="BA37" s="31"/>
      <c r="BB37" s="31"/>
      <c r="BC37" s="31"/>
      <c r="BD37" s="31"/>
      <c r="BE37" s="31"/>
      <c r="BF37" s="31"/>
      <c r="BG37" s="31"/>
    </row>
    <row r="38" spans="1:59" ht="19.899999999999999" customHeight="1" x14ac:dyDescent="0.35">
      <c r="A38" s="385"/>
      <c r="B38" s="53"/>
      <c r="C38" s="404"/>
      <c r="D38" s="404"/>
      <c r="E38" s="405"/>
      <c r="F38" s="405"/>
      <c r="G38" s="406"/>
      <c r="H38" s="406"/>
      <c r="I38" s="406"/>
      <c r="J38" s="407"/>
      <c r="K38" s="367"/>
      <c r="L38" s="367"/>
      <c r="M38" s="367"/>
      <c r="N38" s="368"/>
      <c r="O38" s="59"/>
      <c r="P38" s="412"/>
      <c r="Q38" s="412"/>
      <c r="R38" s="412"/>
      <c r="S38" s="412"/>
      <c r="T38" s="412"/>
      <c r="U38" s="412"/>
      <c r="V38" s="1385"/>
      <c r="W38" s="1385"/>
      <c r="X38" s="1385"/>
      <c r="Y38" s="85"/>
      <c r="Z38" s="85"/>
      <c r="AA38" s="85"/>
      <c r="AB38" s="1387" t="s">
        <v>85</v>
      </c>
      <c r="AC38" s="1388"/>
      <c r="AD38" s="1388"/>
      <c r="AE38" s="1388"/>
      <c r="AF38" s="1388"/>
      <c r="AG38" s="1388"/>
      <c r="AH38" s="1388"/>
      <c r="AI38" s="1388"/>
      <c r="AJ38" s="1388"/>
      <c r="AK38" s="1388"/>
      <c r="AL38" s="1388"/>
      <c r="AM38" s="1388"/>
      <c r="AN38" s="1388"/>
      <c r="AO38" s="1388"/>
      <c r="AP38" s="1388"/>
      <c r="AQ38" s="1388"/>
      <c r="AR38" s="1389"/>
      <c r="AS38" s="31"/>
      <c r="AT38" s="83"/>
      <c r="AU38" s="31"/>
      <c r="AV38" s="31"/>
      <c r="AW38" s="31"/>
      <c r="AX38" s="31"/>
      <c r="AY38" s="31"/>
      <c r="AZ38" s="31"/>
      <c r="BA38" s="31"/>
      <c r="BB38" s="31"/>
      <c r="BC38" s="31"/>
      <c r="BD38" s="31"/>
      <c r="BE38" s="31"/>
      <c r="BF38" s="31"/>
      <c r="BG38" s="31"/>
    </row>
    <row r="39" spans="1:59" ht="19.899999999999999" customHeight="1" x14ac:dyDescent="0.35">
      <c r="A39" s="385"/>
      <c r="B39" s="90"/>
      <c r="C39" s="404"/>
      <c r="D39" s="404"/>
      <c r="E39" s="404"/>
      <c r="F39" s="404"/>
      <c r="G39" s="407"/>
      <c r="H39" s="407"/>
      <c r="I39" s="407"/>
      <c r="J39" s="407"/>
      <c r="K39" s="368"/>
      <c r="L39" s="368"/>
      <c r="M39" s="368"/>
      <c r="N39" s="368"/>
      <c r="O39" s="38"/>
      <c r="P39" s="412"/>
      <c r="Q39" s="412"/>
      <c r="R39" s="412"/>
      <c r="S39" s="412"/>
      <c r="T39" s="412"/>
      <c r="U39" s="412"/>
      <c r="V39" s="1385"/>
      <c r="W39" s="1385"/>
      <c r="X39" s="1385"/>
      <c r="Y39" s="85"/>
      <c r="Z39" s="85"/>
      <c r="AA39" s="85"/>
      <c r="AB39" s="1390"/>
      <c r="AC39" s="1391"/>
      <c r="AD39" s="1391"/>
      <c r="AE39" s="1391"/>
      <c r="AF39" s="1391"/>
      <c r="AG39" s="1391"/>
      <c r="AH39" s="1391"/>
      <c r="AI39" s="1391"/>
      <c r="AJ39" s="1391"/>
      <c r="AK39" s="1391"/>
      <c r="AL39" s="1391"/>
      <c r="AM39" s="1391"/>
      <c r="AN39" s="1391"/>
      <c r="AO39" s="1391"/>
      <c r="AP39" s="1391"/>
      <c r="AQ39" s="1391"/>
      <c r="AR39" s="1392"/>
      <c r="AS39" s="31"/>
      <c r="AT39" s="83"/>
      <c r="AU39" s="31"/>
      <c r="AV39" s="31"/>
      <c r="AW39" s="31"/>
      <c r="AX39" s="31"/>
      <c r="AY39" s="31"/>
      <c r="AZ39" s="31"/>
      <c r="BA39" s="31"/>
      <c r="BB39" s="31"/>
      <c r="BC39" s="31"/>
      <c r="BD39" s="31"/>
      <c r="BE39" s="31"/>
      <c r="BF39" s="31"/>
      <c r="BG39" s="31"/>
    </row>
    <row r="40" spans="1:59" ht="19.899999999999999" customHeight="1" x14ac:dyDescent="0.35">
      <c r="A40" s="386"/>
      <c r="B40" s="77"/>
      <c r="C40" s="408">
        <f t="shared" ref="C40:N40" si="2">SUM(C35:C39)</f>
        <v>0</v>
      </c>
      <c r="D40" s="408">
        <f t="shared" si="2"/>
        <v>0</v>
      </c>
      <c r="E40" s="408">
        <f t="shared" si="2"/>
        <v>0</v>
      </c>
      <c r="F40" s="408">
        <f t="shared" si="2"/>
        <v>0</v>
      </c>
      <c r="G40" s="408">
        <f t="shared" si="2"/>
        <v>0</v>
      </c>
      <c r="H40" s="408">
        <f t="shared" si="2"/>
        <v>0</v>
      </c>
      <c r="I40" s="408">
        <f t="shared" si="2"/>
        <v>0</v>
      </c>
      <c r="J40" s="408">
        <f t="shared" si="2"/>
        <v>0</v>
      </c>
      <c r="K40" s="369">
        <f t="shared" si="2"/>
        <v>0</v>
      </c>
      <c r="L40" s="369">
        <f t="shared" si="2"/>
        <v>0</v>
      </c>
      <c r="M40" s="369">
        <f t="shared" si="2"/>
        <v>0</v>
      </c>
      <c r="N40" s="369">
        <f t="shared" si="2"/>
        <v>0</v>
      </c>
      <c r="O40" s="77"/>
      <c r="P40" s="413">
        <f t="shared" ref="P40:U40" si="3">SUM(P35:P39)</f>
        <v>0</v>
      </c>
      <c r="Q40" s="413">
        <f t="shared" si="3"/>
        <v>0</v>
      </c>
      <c r="R40" s="413">
        <f t="shared" si="3"/>
        <v>0</v>
      </c>
      <c r="S40" s="413">
        <f t="shared" si="3"/>
        <v>0</v>
      </c>
      <c r="T40" s="413">
        <f t="shared" si="3"/>
        <v>0</v>
      </c>
      <c r="U40" s="413">
        <f t="shared" si="3"/>
        <v>0</v>
      </c>
      <c r="V40" s="1385"/>
      <c r="W40" s="1385"/>
      <c r="X40" s="1385"/>
      <c r="Y40" s="85"/>
      <c r="Z40" s="85"/>
      <c r="AA40" s="85"/>
      <c r="AB40" s="1393"/>
      <c r="AC40" s="1394"/>
      <c r="AD40" s="1394"/>
      <c r="AE40" s="1394"/>
      <c r="AF40" s="1394"/>
      <c r="AG40" s="1394"/>
      <c r="AH40" s="1394"/>
      <c r="AI40" s="1394"/>
      <c r="AJ40" s="1394"/>
      <c r="AK40" s="1394"/>
      <c r="AL40" s="1394"/>
      <c r="AM40" s="1394"/>
      <c r="AN40" s="1394"/>
      <c r="AO40" s="1394"/>
      <c r="AP40" s="1394"/>
      <c r="AQ40" s="1394"/>
      <c r="AR40" s="1395"/>
      <c r="AS40" s="31"/>
      <c r="AT40" s="83"/>
      <c r="AU40" s="31"/>
      <c r="AV40" s="31"/>
      <c r="AW40" s="31"/>
      <c r="AX40" s="31"/>
      <c r="AY40" s="31"/>
      <c r="AZ40" s="31"/>
      <c r="BA40" s="31"/>
      <c r="BB40" s="31"/>
      <c r="BC40" s="31"/>
      <c r="BD40" s="31"/>
      <c r="BE40" s="31"/>
      <c r="BF40" s="31"/>
      <c r="BG40" s="31"/>
    </row>
    <row r="41" spans="1:59" ht="19.899999999999999" customHeight="1" x14ac:dyDescent="0.35">
      <c r="A41" s="237"/>
      <c r="B41" s="237"/>
      <c r="C41" s="408">
        <f>SUM(C40)</f>
        <v>0</v>
      </c>
      <c r="D41" s="1396">
        <f>D40+E40+F40</f>
        <v>0</v>
      </c>
      <c r="E41" s="1397"/>
      <c r="F41" s="1397"/>
      <c r="G41" s="408">
        <f>G40</f>
        <v>0</v>
      </c>
      <c r="H41" s="1396">
        <f>H40+I40+J40</f>
        <v>0</v>
      </c>
      <c r="I41" s="1397"/>
      <c r="J41" s="1397"/>
      <c r="K41" s="369">
        <f>K40</f>
        <v>0</v>
      </c>
      <c r="L41" s="1398">
        <f>L40+M40+N40</f>
        <v>0</v>
      </c>
      <c r="M41" s="1399"/>
      <c r="N41" s="1399"/>
      <c r="O41" s="238"/>
      <c r="P41" s="414"/>
      <c r="Q41" s="414"/>
      <c r="R41" s="414"/>
      <c r="S41" s="414"/>
      <c r="T41" s="414"/>
      <c r="U41" s="415"/>
      <c r="V41" s="1385"/>
      <c r="W41" s="1385"/>
      <c r="X41" s="1385"/>
      <c r="Y41" s="85"/>
      <c r="Z41" s="85"/>
      <c r="AA41" s="85"/>
      <c r="AB41" s="401"/>
      <c r="AC41" s="401"/>
      <c r="AD41" s="401"/>
      <c r="AE41" s="401"/>
      <c r="AF41" s="401"/>
      <c r="AG41" s="401"/>
      <c r="AH41" s="401"/>
      <c r="AI41" s="401"/>
      <c r="AJ41" s="401"/>
      <c r="AK41" s="401"/>
      <c r="AL41" s="401"/>
      <c r="AM41" s="401"/>
      <c r="AN41" s="401"/>
      <c r="AO41" s="401"/>
      <c r="AP41" s="401"/>
      <c r="AQ41" s="401"/>
      <c r="AR41" s="401"/>
      <c r="AS41" s="31"/>
      <c r="AT41" s="83"/>
      <c r="AU41" s="31"/>
      <c r="AV41" s="31"/>
      <c r="AW41" s="31"/>
      <c r="AX41" s="31"/>
      <c r="AY41" s="31"/>
      <c r="AZ41" s="31"/>
      <c r="BA41" s="31"/>
      <c r="BB41" s="31"/>
      <c r="BC41" s="31"/>
      <c r="BD41" s="31"/>
      <c r="BE41" s="31"/>
      <c r="BF41" s="31"/>
      <c r="BG41" s="31"/>
    </row>
    <row r="42" spans="1:59" ht="19.899999999999999" customHeight="1" x14ac:dyDescent="0.35">
      <c r="A42" s="237"/>
      <c r="B42" s="237"/>
      <c r="C42" s="1396">
        <f>C41+D41</f>
        <v>0</v>
      </c>
      <c r="D42" s="1418"/>
      <c r="E42" s="1418"/>
      <c r="F42" s="1419"/>
      <c r="G42" s="409"/>
      <c r="H42" s="410">
        <f>G41+H41</f>
        <v>0</v>
      </c>
      <c r="I42" s="410"/>
      <c r="J42" s="411"/>
      <c r="K42" s="1420">
        <f>K41+L41</f>
        <v>0</v>
      </c>
      <c r="L42" s="1421"/>
      <c r="M42" s="1421"/>
      <c r="N42" s="1422"/>
      <c r="O42" s="238"/>
      <c r="P42" s="414"/>
      <c r="Q42" s="414"/>
      <c r="R42" s="414"/>
      <c r="S42" s="414"/>
      <c r="T42" s="414"/>
      <c r="U42" s="415"/>
      <c r="V42" s="417"/>
      <c r="W42" s="417"/>
      <c r="X42" s="417"/>
      <c r="Y42" s="85"/>
      <c r="Z42" s="85"/>
      <c r="AA42" s="85"/>
      <c r="AB42" s="401"/>
      <c r="AC42" s="401"/>
      <c r="AD42" s="401"/>
      <c r="AE42" s="401"/>
      <c r="AF42" s="401"/>
      <c r="AG42" s="401"/>
      <c r="AH42" s="401"/>
      <c r="AI42" s="401"/>
      <c r="AJ42" s="401"/>
      <c r="AK42" s="401"/>
      <c r="AL42" s="401"/>
      <c r="AM42" s="401"/>
      <c r="AN42" s="401"/>
      <c r="AO42" s="401"/>
      <c r="AP42" s="401"/>
      <c r="AQ42" s="401"/>
      <c r="AR42" s="401"/>
      <c r="AS42" s="31"/>
      <c r="AT42" s="83"/>
      <c r="AU42" s="31"/>
      <c r="AV42" s="31"/>
      <c r="AW42" s="31"/>
      <c r="AX42" s="31"/>
      <c r="AY42" s="31"/>
      <c r="AZ42" s="31"/>
      <c r="BA42" s="31"/>
      <c r="BB42" s="31"/>
      <c r="BC42" s="31"/>
      <c r="BD42" s="31"/>
      <c r="BE42" s="31"/>
      <c r="BF42" s="31"/>
      <c r="BG42" s="31"/>
    </row>
    <row r="43" spans="1:59" ht="35.450000000000003" customHeight="1" x14ac:dyDescent="0.2">
      <c r="A43" s="395"/>
      <c r="B43" s="1377"/>
      <c r="C43" s="1377"/>
      <c r="D43" s="1377"/>
      <c r="E43" s="1377"/>
      <c r="F43" s="1377"/>
      <c r="G43" s="1377"/>
      <c r="H43" s="1377"/>
      <c r="I43" s="1377"/>
      <c r="J43" s="1378"/>
      <c r="K43" s="88"/>
      <c r="L43" s="364"/>
      <c r="M43" s="364"/>
      <c r="N43" s="89"/>
      <c r="O43" s="89"/>
      <c r="P43" s="86"/>
      <c r="Q43" s="86"/>
      <c r="R43" s="86"/>
      <c r="S43" s="1379" t="s">
        <v>127</v>
      </c>
      <c r="T43" s="1379"/>
      <c r="U43" s="1380"/>
      <c r="V43" s="416">
        <f>V35*4.5</f>
        <v>0</v>
      </c>
      <c r="W43" s="416">
        <f>W35*4.5</f>
        <v>0</v>
      </c>
      <c r="X43" s="416">
        <f>X35*4.5</f>
        <v>0</v>
      </c>
      <c r="Y43" s="85"/>
      <c r="Z43" s="85"/>
      <c r="AA43" s="85"/>
      <c r="AB43" s="85"/>
      <c r="AC43" s="85"/>
      <c r="AD43" s="85"/>
      <c r="AE43" s="85"/>
      <c r="AF43" s="85"/>
      <c r="AG43" s="82"/>
      <c r="AH43" s="83"/>
      <c r="AI43" s="83"/>
      <c r="AJ43" s="83"/>
      <c r="AK43" s="83"/>
      <c r="AL43" s="83"/>
      <c r="AM43" s="83"/>
      <c r="AN43" s="83"/>
      <c r="AO43" s="83"/>
      <c r="AP43" s="83"/>
      <c r="AQ43" s="83"/>
      <c r="AR43" s="83"/>
      <c r="AS43" s="83"/>
      <c r="AT43" s="83"/>
      <c r="AU43" s="31"/>
      <c r="AV43" s="31"/>
      <c r="AW43" s="31"/>
      <c r="AX43" s="31"/>
      <c r="AY43" s="31"/>
      <c r="AZ43" s="31"/>
      <c r="BA43" s="31"/>
      <c r="BB43" s="31"/>
      <c r="BC43" s="31"/>
      <c r="BD43" s="31"/>
      <c r="BE43" s="31"/>
      <c r="BF43" s="31"/>
      <c r="BG43" s="31"/>
    </row>
    <row r="44" spans="1:59" s="245" customFormat="1" ht="28.5" customHeight="1" x14ac:dyDescent="0.2">
      <c r="A44" s="1423"/>
      <c r="B44" s="1423"/>
      <c r="C44" s="1423"/>
      <c r="D44" s="1423"/>
      <c r="E44" s="1423"/>
      <c r="F44" s="1423"/>
      <c r="G44" s="1423"/>
      <c r="H44" s="1423"/>
      <c r="I44" s="1423"/>
      <c r="J44" s="1423"/>
      <c r="K44" s="239"/>
      <c r="L44" s="239"/>
      <c r="M44" s="239"/>
      <c r="N44" s="240"/>
      <c r="O44" s="240"/>
      <c r="P44" s="240"/>
      <c r="Q44" s="240"/>
      <c r="R44" s="240"/>
      <c r="S44" s="1424"/>
      <c r="T44" s="1424"/>
      <c r="U44" s="1424"/>
      <c r="V44" s="350"/>
      <c r="W44" s="350"/>
      <c r="X44" s="351"/>
      <c r="Y44" s="241"/>
      <c r="Z44" s="241"/>
      <c r="AA44" s="241"/>
      <c r="AB44" s="241"/>
      <c r="AC44" s="241"/>
      <c r="AD44" s="241"/>
      <c r="AE44" s="241"/>
      <c r="AF44" s="241"/>
      <c r="AG44" s="242"/>
      <c r="AH44" s="243"/>
      <c r="AI44" s="243"/>
      <c r="AJ44" s="243"/>
      <c r="AK44" s="243"/>
      <c r="AL44" s="243"/>
      <c r="AM44" s="243"/>
      <c r="AN44" s="243"/>
      <c r="AO44" s="243"/>
      <c r="AP44" s="243"/>
      <c r="AQ44" s="243"/>
      <c r="AR44" s="243"/>
      <c r="AS44" s="243"/>
      <c r="AT44" s="243"/>
      <c r="AU44" s="244"/>
      <c r="AV44" s="244"/>
      <c r="AW44" s="244"/>
      <c r="AX44" s="244"/>
      <c r="AY44" s="244"/>
      <c r="AZ44" s="244"/>
      <c r="BA44" s="244"/>
      <c r="BB44" s="244"/>
      <c r="BC44" s="244"/>
      <c r="BD44" s="244"/>
      <c r="BE44" s="244"/>
      <c r="BF44" s="244"/>
      <c r="BG44" s="244"/>
    </row>
    <row r="45" spans="1:59" ht="33.75" customHeight="1" x14ac:dyDescent="0.25">
      <c r="A45" s="1425" t="s">
        <v>369</v>
      </c>
      <c r="B45" s="1425"/>
      <c r="C45" s="1425"/>
      <c r="D45" s="1425"/>
      <c r="E45" s="1425"/>
      <c r="F45" s="1425"/>
      <c r="G45" s="1425"/>
      <c r="H45" s="1425"/>
      <c r="I45" s="1425"/>
      <c r="J45" s="1425"/>
      <c r="K45" s="1430" t="s">
        <v>382</v>
      </c>
      <c r="L45" s="1431"/>
      <c r="M45" s="1432"/>
      <c r="N45" s="1426"/>
      <c r="O45" s="1426"/>
      <c r="P45" s="1426"/>
      <c r="Q45" s="1426"/>
      <c r="R45" s="1426"/>
      <c r="S45" s="1426"/>
      <c r="T45" s="1426"/>
      <c r="U45" s="1426"/>
      <c r="V45" s="1427" t="s">
        <v>381</v>
      </c>
      <c r="W45" s="1428"/>
      <c r="X45" s="1429"/>
      <c r="Y45" s="84"/>
      <c r="Z45" s="67"/>
      <c r="AA45" s="84"/>
      <c r="AB45" s="67"/>
      <c r="AC45" s="84"/>
      <c r="AD45" s="67"/>
      <c r="AE45" s="84"/>
      <c r="AF45" s="67"/>
      <c r="AG45" s="84"/>
      <c r="AH45" s="67"/>
      <c r="AI45" s="84"/>
      <c r="AJ45" s="67"/>
      <c r="AK45" s="84"/>
      <c r="AL45" s="67"/>
      <c r="AM45" s="84"/>
      <c r="AN45" s="67"/>
      <c r="AO45" s="84"/>
      <c r="AP45" s="67"/>
      <c r="AQ45" s="84"/>
      <c r="AR45" s="67"/>
      <c r="AS45" s="84"/>
      <c r="AT45" s="67"/>
      <c r="AU45" s="55"/>
      <c r="AW45" s="55"/>
      <c r="AY45" s="55"/>
      <c r="BA45" s="55"/>
      <c r="BC45" s="55"/>
      <c r="BE45" s="55"/>
      <c r="BG45" s="55"/>
    </row>
    <row r="46" spans="1:59" s="56" customFormat="1" ht="20.25" customHeight="1" x14ac:dyDescent="0.2">
      <c r="A46" s="1400" t="s">
        <v>71</v>
      </c>
      <c r="B46" s="338"/>
      <c r="C46" s="1401" t="s">
        <v>72</v>
      </c>
      <c r="D46" s="1402"/>
      <c r="E46" s="1402"/>
      <c r="F46" s="1402"/>
      <c r="G46" s="1402"/>
      <c r="H46" s="1402"/>
      <c r="I46" s="1402"/>
      <c r="J46" s="1403"/>
      <c r="K46" s="1404" t="s">
        <v>73</v>
      </c>
      <c r="L46" s="1405"/>
      <c r="M46" s="1405"/>
      <c r="N46" s="1406"/>
      <c r="O46" s="1410" t="s">
        <v>74</v>
      </c>
      <c r="P46" s="1411" t="s">
        <v>75</v>
      </c>
      <c r="Q46" s="1411"/>
      <c r="R46" s="1411"/>
      <c r="S46" s="1411" t="s">
        <v>76</v>
      </c>
      <c r="T46" s="1411"/>
      <c r="U46" s="1411"/>
      <c r="V46" s="1412" t="s">
        <v>125</v>
      </c>
      <c r="W46" s="1413"/>
      <c r="X46" s="1416" t="s">
        <v>126</v>
      </c>
      <c r="Y46" s="347"/>
      <c r="Z46" s="347"/>
      <c r="AA46" s="347"/>
      <c r="AB46" s="347"/>
      <c r="AC46" s="1381" t="s">
        <v>157</v>
      </c>
      <c r="AD46" s="1381"/>
      <c r="AE46" s="1381"/>
      <c r="AF46" s="1381"/>
      <c r="AG46" s="1381"/>
      <c r="AH46" s="1381"/>
      <c r="AI46" s="1381"/>
      <c r="AJ46" s="1381"/>
      <c r="AK46" s="1381"/>
      <c r="AL46" s="1381"/>
      <c r="AM46" s="1381"/>
      <c r="AN46" s="1381"/>
      <c r="AO46" s="1381"/>
      <c r="AP46" s="1381"/>
      <c r="AQ46" s="1381"/>
      <c r="AR46" s="1381"/>
      <c r="AS46" s="1381"/>
      <c r="AT46" s="85"/>
      <c r="AU46" s="29"/>
      <c r="AV46" s="29"/>
      <c r="AW46" s="29"/>
      <c r="AX46" s="29"/>
      <c r="AY46" s="29"/>
      <c r="AZ46" s="29"/>
      <c r="BA46" s="29"/>
      <c r="BB46" s="29"/>
      <c r="BC46" s="29"/>
      <c r="BD46" s="29"/>
      <c r="BE46" s="29"/>
      <c r="BF46" s="29"/>
      <c r="BG46" s="29"/>
    </row>
    <row r="47" spans="1:59" s="56" customFormat="1" ht="15" customHeight="1" x14ac:dyDescent="0.2">
      <c r="A47" s="1400"/>
      <c r="B47" s="338" t="s">
        <v>77</v>
      </c>
      <c r="C47" s="1382" t="s">
        <v>78</v>
      </c>
      <c r="D47" s="1382"/>
      <c r="E47" s="339"/>
      <c r="F47" s="339"/>
      <c r="G47" s="1383" t="s">
        <v>79</v>
      </c>
      <c r="H47" s="1383"/>
      <c r="I47" s="1383"/>
      <c r="J47" s="1383"/>
      <c r="K47" s="1407"/>
      <c r="L47" s="1408"/>
      <c r="M47" s="1408"/>
      <c r="N47" s="1409"/>
      <c r="O47" s="1410"/>
      <c r="P47" s="1411"/>
      <c r="Q47" s="1411"/>
      <c r="R47" s="1411"/>
      <c r="S47" s="1411"/>
      <c r="T47" s="1411"/>
      <c r="U47" s="1411"/>
      <c r="V47" s="1414"/>
      <c r="W47" s="1415"/>
      <c r="X47" s="1417"/>
      <c r="Y47" s="85"/>
      <c r="Z47" s="85"/>
      <c r="AA47" s="85"/>
      <c r="AB47" s="85"/>
      <c r="AC47" s="1381"/>
      <c r="AD47" s="1381"/>
      <c r="AE47" s="1381"/>
      <c r="AF47" s="1381"/>
      <c r="AG47" s="1381"/>
      <c r="AH47" s="1381"/>
      <c r="AI47" s="1381"/>
      <c r="AJ47" s="1381"/>
      <c r="AK47" s="1381"/>
      <c r="AL47" s="1381"/>
      <c r="AM47" s="1381"/>
      <c r="AN47" s="1381"/>
      <c r="AO47" s="1381"/>
      <c r="AP47" s="1381"/>
      <c r="AQ47" s="1381"/>
      <c r="AR47" s="1381"/>
      <c r="AS47" s="1381"/>
      <c r="AT47" s="87"/>
      <c r="AU47" s="30"/>
      <c r="AV47" s="30"/>
      <c r="AW47" s="30"/>
      <c r="AX47" s="30"/>
      <c r="AY47" s="30"/>
      <c r="AZ47" s="30"/>
      <c r="BA47" s="30"/>
      <c r="BB47" s="30"/>
      <c r="BC47" s="30"/>
      <c r="BD47" s="30"/>
      <c r="BE47" s="30"/>
      <c r="BF47" s="30"/>
      <c r="BG47" s="30"/>
    </row>
    <row r="48" spans="1:59" s="56" customFormat="1" ht="31.5" customHeight="1" x14ac:dyDescent="0.25">
      <c r="A48" s="1400"/>
      <c r="B48" s="338" t="s">
        <v>80</v>
      </c>
      <c r="C48" s="78" t="s">
        <v>81</v>
      </c>
      <c r="D48" s="339" t="s">
        <v>255</v>
      </c>
      <c r="E48" s="362" t="s">
        <v>256</v>
      </c>
      <c r="F48" s="362" t="s">
        <v>257</v>
      </c>
      <c r="G48" s="79" t="s">
        <v>81</v>
      </c>
      <c r="H48" s="363" t="s">
        <v>255</v>
      </c>
      <c r="I48" s="363" t="s">
        <v>256</v>
      </c>
      <c r="J48" s="80" t="s">
        <v>368</v>
      </c>
      <c r="K48" s="365" t="s">
        <v>81</v>
      </c>
      <c r="L48" s="365" t="s">
        <v>255</v>
      </c>
      <c r="M48" s="365" t="s">
        <v>256</v>
      </c>
      <c r="N48" s="366" t="s">
        <v>368</v>
      </c>
      <c r="O48" s="1410"/>
      <c r="P48" s="81" t="s">
        <v>82</v>
      </c>
      <c r="Q48" s="81" t="s">
        <v>83</v>
      </c>
      <c r="R48" s="81" t="s">
        <v>346</v>
      </c>
      <c r="S48" s="81" t="s">
        <v>82</v>
      </c>
      <c r="T48" s="81" t="s">
        <v>83</v>
      </c>
      <c r="U48" s="81" t="s">
        <v>346</v>
      </c>
      <c r="V48" s="348" t="s">
        <v>123</v>
      </c>
      <c r="W48" s="349" t="s">
        <v>128</v>
      </c>
      <c r="X48" s="349" t="s">
        <v>124</v>
      </c>
      <c r="Y48" s="85"/>
      <c r="Z48" s="85"/>
      <c r="AA48" s="85"/>
      <c r="AB48" s="85"/>
      <c r="AC48" s="1381"/>
      <c r="AD48" s="1381"/>
      <c r="AE48" s="1381"/>
      <c r="AF48" s="1381"/>
      <c r="AG48" s="1381"/>
      <c r="AH48" s="1381"/>
      <c r="AI48" s="1381"/>
      <c r="AJ48" s="1381"/>
      <c r="AK48" s="1381"/>
      <c r="AL48" s="1381"/>
      <c r="AM48" s="1381"/>
      <c r="AN48" s="1381"/>
      <c r="AO48" s="1381"/>
      <c r="AP48" s="1381"/>
      <c r="AQ48" s="1381"/>
      <c r="AR48" s="1381"/>
      <c r="AS48" s="1381"/>
      <c r="AT48" s="85"/>
      <c r="AU48" s="29"/>
      <c r="AV48" s="29"/>
      <c r="AW48" s="29"/>
      <c r="AX48" s="29"/>
      <c r="AY48" s="29"/>
      <c r="AZ48" s="29"/>
      <c r="BA48" s="29"/>
      <c r="BB48" s="29"/>
      <c r="BC48" s="29"/>
      <c r="BD48" s="29"/>
      <c r="BE48" s="29"/>
      <c r="BF48" s="29"/>
      <c r="BG48" s="29"/>
    </row>
    <row r="49" spans="1:59" ht="19.899999999999999" customHeight="1" x14ac:dyDescent="0.35">
      <c r="A49" s="397"/>
      <c r="B49" s="53"/>
      <c r="C49" s="404"/>
      <c r="D49" s="404"/>
      <c r="E49" s="405"/>
      <c r="F49" s="405"/>
      <c r="G49" s="406"/>
      <c r="H49" s="406"/>
      <c r="I49" s="406"/>
      <c r="J49" s="407"/>
      <c r="K49" s="367"/>
      <c r="L49" s="367"/>
      <c r="M49" s="367"/>
      <c r="N49" s="368"/>
      <c r="O49" s="318"/>
      <c r="P49" s="412"/>
      <c r="Q49" s="412"/>
      <c r="R49" s="412"/>
      <c r="S49" s="412"/>
      <c r="T49" s="412"/>
      <c r="U49" s="412"/>
      <c r="V49" s="1384">
        <f>C56*50/60</f>
        <v>0</v>
      </c>
      <c r="W49" s="1384">
        <f>H56*50/60</f>
        <v>0</v>
      </c>
      <c r="X49" s="1384">
        <f>K56*50/60</f>
        <v>0</v>
      </c>
      <c r="Y49" s="85"/>
      <c r="Z49" s="85"/>
      <c r="AA49" s="85"/>
      <c r="AB49" s="85"/>
      <c r="AC49" s="85"/>
      <c r="AD49" s="85"/>
      <c r="AE49" s="85"/>
      <c r="AF49" s="85"/>
      <c r="AG49" s="82"/>
      <c r="AH49" s="83"/>
      <c r="AI49" s="83"/>
      <c r="AJ49" s="83"/>
      <c r="AK49" s="83"/>
      <c r="AL49" s="83"/>
      <c r="AM49" s="83"/>
      <c r="AN49" s="83"/>
      <c r="AO49" s="83"/>
      <c r="AP49" s="83"/>
      <c r="AQ49" s="83"/>
      <c r="AR49" s="83"/>
      <c r="AS49" s="83"/>
      <c r="AT49" s="83"/>
      <c r="AU49" s="31"/>
      <c r="AV49" s="31"/>
      <c r="AW49" s="31"/>
      <c r="AX49" s="31"/>
      <c r="AY49" s="31"/>
      <c r="AZ49" s="31"/>
      <c r="BA49" s="31"/>
      <c r="BB49" s="31"/>
      <c r="BC49" s="31"/>
      <c r="BD49" s="31"/>
      <c r="BE49" s="31"/>
      <c r="BF49" s="31"/>
      <c r="BG49" s="31"/>
    </row>
    <row r="50" spans="1:59" ht="19.899999999999999" customHeight="1" x14ac:dyDescent="0.35">
      <c r="A50" s="397"/>
      <c r="B50" s="53"/>
      <c r="C50" s="404"/>
      <c r="D50" s="404"/>
      <c r="E50" s="405"/>
      <c r="F50" s="405"/>
      <c r="G50" s="406"/>
      <c r="H50" s="406"/>
      <c r="I50" s="406"/>
      <c r="J50" s="407"/>
      <c r="K50" s="367"/>
      <c r="L50" s="367"/>
      <c r="M50" s="367"/>
      <c r="N50" s="368"/>
      <c r="O50" s="318"/>
      <c r="P50" s="412"/>
      <c r="Q50" s="412"/>
      <c r="R50" s="412"/>
      <c r="S50" s="412"/>
      <c r="T50" s="412"/>
      <c r="U50" s="412"/>
      <c r="V50" s="1385"/>
      <c r="W50" s="1385"/>
      <c r="X50" s="1385"/>
      <c r="Y50" s="85"/>
      <c r="Z50" s="85"/>
      <c r="AA50" s="85"/>
      <c r="AB50" s="29"/>
      <c r="AC50" s="29"/>
      <c r="AD50" s="29" t="s">
        <v>112</v>
      </c>
      <c r="AE50" s="29"/>
      <c r="AF50" s="29"/>
      <c r="AG50" s="1386"/>
      <c r="AH50" s="1386"/>
      <c r="AI50" s="1386"/>
      <c r="AJ50" s="1386"/>
      <c r="AK50" s="1386"/>
      <c r="AL50" s="1386"/>
      <c r="AM50" s="1386"/>
      <c r="AN50" s="1386"/>
      <c r="AO50" s="1386"/>
      <c r="AP50" s="1386"/>
      <c r="AQ50" s="1386"/>
      <c r="AR50" s="1386"/>
      <c r="AS50" s="1386"/>
      <c r="AT50" s="83"/>
      <c r="AU50" s="31"/>
      <c r="AV50" s="31"/>
      <c r="AW50" s="31"/>
      <c r="AX50" s="31"/>
      <c r="AY50" s="31"/>
      <c r="AZ50" s="31"/>
      <c r="BA50" s="31"/>
      <c r="BB50" s="31"/>
      <c r="BC50" s="31"/>
      <c r="BD50" s="31"/>
      <c r="BE50" s="31"/>
      <c r="BF50" s="31"/>
      <c r="BG50" s="31"/>
    </row>
    <row r="51" spans="1:59" ht="19.899999999999999" customHeight="1" x14ac:dyDescent="0.35">
      <c r="A51" s="397"/>
      <c r="B51" s="53"/>
      <c r="C51" s="404"/>
      <c r="D51" s="404"/>
      <c r="E51" s="405"/>
      <c r="F51" s="405"/>
      <c r="G51" s="406"/>
      <c r="H51" s="406"/>
      <c r="I51" s="406"/>
      <c r="J51" s="407"/>
      <c r="K51" s="367"/>
      <c r="L51" s="367"/>
      <c r="M51" s="367"/>
      <c r="N51" s="368"/>
      <c r="O51" s="318"/>
      <c r="P51" s="412"/>
      <c r="Q51" s="412"/>
      <c r="R51" s="412"/>
      <c r="S51" s="412"/>
      <c r="T51" s="412"/>
      <c r="U51" s="412"/>
      <c r="V51" s="1385"/>
      <c r="W51" s="1385"/>
      <c r="X51" s="1385"/>
      <c r="Y51" s="85"/>
      <c r="Z51" s="85"/>
      <c r="AA51" s="85"/>
      <c r="AB51" s="29"/>
      <c r="AC51" s="29"/>
      <c r="AD51" s="29"/>
      <c r="AE51" s="29"/>
      <c r="AF51" s="29"/>
      <c r="AG51" s="39"/>
      <c r="AH51" s="31"/>
      <c r="AI51" s="31"/>
      <c r="AJ51" s="31"/>
      <c r="AK51" s="31"/>
      <c r="AL51" s="31"/>
      <c r="AM51" s="31"/>
      <c r="AN51" s="31"/>
      <c r="AO51" s="31"/>
      <c r="AP51" s="31"/>
      <c r="AQ51" s="31"/>
      <c r="AR51" s="31"/>
      <c r="AS51" s="31"/>
      <c r="AT51" s="83"/>
      <c r="AU51" s="31"/>
      <c r="AV51" s="31"/>
      <c r="AW51" s="31"/>
      <c r="AX51" s="31"/>
      <c r="AY51" s="31"/>
      <c r="AZ51" s="31"/>
      <c r="BA51" s="31"/>
      <c r="BB51" s="31"/>
      <c r="BC51" s="31"/>
      <c r="BD51" s="31"/>
      <c r="BE51" s="31"/>
      <c r="BF51" s="31"/>
      <c r="BG51" s="31"/>
    </row>
    <row r="52" spans="1:59" ht="19.899999999999999" customHeight="1" x14ac:dyDescent="0.35">
      <c r="A52" s="385"/>
      <c r="B52" s="53"/>
      <c r="C52" s="404"/>
      <c r="D52" s="404"/>
      <c r="E52" s="405"/>
      <c r="F52" s="405"/>
      <c r="G52" s="406"/>
      <c r="H52" s="406"/>
      <c r="I52" s="406"/>
      <c r="J52" s="407"/>
      <c r="K52" s="367"/>
      <c r="L52" s="367"/>
      <c r="M52" s="367"/>
      <c r="N52" s="368"/>
      <c r="O52" s="59"/>
      <c r="P52" s="412"/>
      <c r="Q52" s="412"/>
      <c r="R52" s="412"/>
      <c r="S52" s="412"/>
      <c r="T52" s="412"/>
      <c r="U52" s="412"/>
      <c r="V52" s="1385"/>
      <c r="W52" s="1385"/>
      <c r="X52" s="1385"/>
      <c r="Y52" s="85"/>
      <c r="Z52" s="85"/>
      <c r="AA52" s="85"/>
      <c r="AB52" s="1387" t="s">
        <v>85</v>
      </c>
      <c r="AC52" s="1388"/>
      <c r="AD52" s="1388"/>
      <c r="AE52" s="1388"/>
      <c r="AF52" s="1388"/>
      <c r="AG52" s="1388"/>
      <c r="AH52" s="1388"/>
      <c r="AI52" s="1388"/>
      <c r="AJ52" s="1388"/>
      <c r="AK52" s="1388"/>
      <c r="AL52" s="1388"/>
      <c r="AM52" s="1388"/>
      <c r="AN52" s="1388"/>
      <c r="AO52" s="1388"/>
      <c r="AP52" s="1388"/>
      <c r="AQ52" s="1388"/>
      <c r="AR52" s="1389"/>
      <c r="AS52" s="31"/>
      <c r="AT52" s="83"/>
      <c r="AU52" s="31"/>
      <c r="AV52" s="31"/>
      <c r="AW52" s="31"/>
      <c r="AX52" s="31"/>
      <c r="AY52" s="31"/>
      <c r="AZ52" s="31"/>
      <c r="BA52" s="31"/>
      <c r="BB52" s="31"/>
      <c r="BC52" s="31"/>
      <c r="BD52" s="31"/>
      <c r="BE52" s="31"/>
      <c r="BF52" s="31"/>
      <c r="BG52" s="31"/>
    </row>
    <row r="53" spans="1:59" ht="19.899999999999999" customHeight="1" x14ac:dyDescent="0.35">
      <c r="A53" s="385"/>
      <c r="B53" s="90"/>
      <c r="C53" s="404"/>
      <c r="D53" s="404"/>
      <c r="E53" s="404"/>
      <c r="F53" s="404"/>
      <c r="G53" s="407"/>
      <c r="H53" s="407"/>
      <c r="I53" s="407"/>
      <c r="J53" s="407"/>
      <c r="K53" s="368"/>
      <c r="L53" s="368"/>
      <c r="M53" s="368"/>
      <c r="N53" s="368"/>
      <c r="O53" s="38"/>
      <c r="P53" s="412"/>
      <c r="Q53" s="412"/>
      <c r="R53" s="412"/>
      <c r="S53" s="412"/>
      <c r="T53" s="412"/>
      <c r="U53" s="412"/>
      <c r="V53" s="1385"/>
      <c r="W53" s="1385"/>
      <c r="X53" s="1385"/>
      <c r="Y53" s="85"/>
      <c r="Z53" s="85"/>
      <c r="AA53" s="85"/>
      <c r="AB53" s="1390"/>
      <c r="AC53" s="1391"/>
      <c r="AD53" s="1391"/>
      <c r="AE53" s="1391"/>
      <c r="AF53" s="1391"/>
      <c r="AG53" s="1391"/>
      <c r="AH53" s="1391"/>
      <c r="AI53" s="1391"/>
      <c r="AJ53" s="1391"/>
      <c r="AK53" s="1391"/>
      <c r="AL53" s="1391"/>
      <c r="AM53" s="1391"/>
      <c r="AN53" s="1391"/>
      <c r="AO53" s="1391"/>
      <c r="AP53" s="1391"/>
      <c r="AQ53" s="1391"/>
      <c r="AR53" s="1392"/>
      <c r="AS53" s="31"/>
      <c r="AT53" s="83"/>
      <c r="AU53" s="31"/>
      <c r="AV53" s="31"/>
      <c r="AW53" s="31"/>
      <c r="AX53" s="31"/>
      <c r="AY53" s="31"/>
      <c r="AZ53" s="31"/>
      <c r="BA53" s="31"/>
      <c r="BB53" s="31"/>
      <c r="BC53" s="31"/>
      <c r="BD53" s="31"/>
      <c r="BE53" s="31"/>
      <c r="BF53" s="31"/>
      <c r="BG53" s="31"/>
    </row>
    <row r="54" spans="1:59" ht="19.899999999999999" customHeight="1" x14ac:dyDescent="0.35">
      <c r="A54" s="386"/>
      <c r="B54" s="77"/>
      <c r="C54" s="408">
        <f t="shared" ref="C54:N54" si="4">SUM(C49:C53)</f>
        <v>0</v>
      </c>
      <c r="D54" s="408">
        <f t="shared" si="4"/>
        <v>0</v>
      </c>
      <c r="E54" s="408">
        <f t="shared" si="4"/>
        <v>0</v>
      </c>
      <c r="F54" s="408">
        <f t="shared" si="4"/>
        <v>0</v>
      </c>
      <c r="G54" s="408">
        <f t="shared" si="4"/>
        <v>0</v>
      </c>
      <c r="H54" s="408">
        <f t="shared" si="4"/>
        <v>0</v>
      </c>
      <c r="I54" s="408">
        <f t="shared" si="4"/>
        <v>0</v>
      </c>
      <c r="J54" s="408">
        <f t="shared" si="4"/>
        <v>0</v>
      </c>
      <c r="K54" s="369">
        <f t="shared" si="4"/>
        <v>0</v>
      </c>
      <c r="L54" s="369">
        <f t="shared" si="4"/>
        <v>0</v>
      </c>
      <c r="M54" s="369">
        <f t="shared" si="4"/>
        <v>0</v>
      </c>
      <c r="N54" s="369">
        <f t="shared" si="4"/>
        <v>0</v>
      </c>
      <c r="O54" s="77"/>
      <c r="P54" s="413">
        <f t="shared" ref="P54:U54" si="5">SUM(P49:P53)</f>
        <v>0</v>
      </c>
      <c r="Q54" s="413">
        <f t="shared" si="5"/>
        <v>0</v>
      </c>
      <c r="R54" s="413">
        <f t="shared" si="5"/>
        <v>0</v>
      </c>
      <c r="S54" s="413">
        <f t="shared" si="5"/>
        <v>0</v>
      </c>
      <c r="T54" s="413">
        <f t="shared" si="5"/>
        <v>0</v>
      </c>
      <c r="U54" s="413">
        <f t="shared" si="5"/>
        <v>0</v>
      </c>
      <c r="V54" s="1385"/>
      <c r="W54" s="1385"/>
      <c r="X54" s="1385"/>
      <c r="Y54" s="85"/>
      <c r="Z54" s="85"/>
      <c r="AA54" s="85"/>
      <c r="AB54" s="1393"/>
      <c r="AC54" s="1394"/>
      <c r="AD54" s="1394"/>
      <c r="AE54" s="1394"/>
      <c r="AF54" s="1394"/>
      <c r="AG54" s="1394"/>
      <c r="AH54" s="1394"/>
      <c r="AI54" s="1394"/>
      <c r="AJ54" s="1394"/>
      <c r="AK54" s="1394"/>
      <c r="AL54" s="1394"/>
      <c r="AM54" s="1394"/>
      <c r="AN54" s="1394"/>
      <c r="AO54" s="1394"/>
      <c r="AP54" s="1394"/>
      <c r="AQ54" s="1394"/>
      <c r="AR54" s="1395"/>
      <c r="AS54" s="31"/>
      <c r="AT54" s="83"/>
      <c r="AU54" s="31"/>
      <c r="AV54" s="31"/>
      <c r="AW54" s="31"/>
      <c r="AX54" s="31"/>
      <c r="AY54" s="31"/>
      <c r="AZ54" s="31"/>
      <c r="BA54" s="31"/>
      <c r="BB54" s="31"/>
      <c r="BC54" s="31"/>
      <c r="BD54" s="31"/>
      <c r="BE54" s="31"/>
      <c r="BF54" s="31"/>
      <c r="BG54" s="31"/>
    </row>
    <row r="55" spans="1:59" ht="19.899999999999999" customHeight="1" x14ac:dyDescent="0.35">
      <c r="A55" s="237"/>
      <c r="B55" s="237"/>
      <c r="C55" s="408">
        <f>SUM(C54)</f>
        <v>0</v>
      </c>
      <c r="D55" s="1396">
        <f>D54+E54+F54</f>
        <v>0</v>
      </c>
      <c r="E55" s="1397"/>
      <c r="F55" s="1397"/>
      <c r="G55" s="408">
        <f>G54</f>
        <v>0</v>
      </c>
      <c r="H55" s="1396">
        <f>H54+I54+J54</f>
        <v>0</v>
      </c>
      <c r="I55" s="1397"/>
      <c r="J55" s="1397"/>
      <c r="K55" s="369">
        <f>K54</f>
        <v>0</v>
      </c>
      <c r="L55" s="1398">
        <f>L54+M54+N54</f>
        <v>0</v>
      </c>
      <c r="M55" s="1399"/>
      <c r="N55" s="1399"/>
      <c r="O55" s="238"/>
      <c r="P55" s="414"/>
      <c r="Q55" s="414"/>
      <c r="R55" s="414"/>
      <c r="S55" s="414"/>
      <c r="T55" s="414"/>
      <c r="U55" s="415"/>
      <c r="V55" s="1385"/>
      <c r="W55" s="1385"/>
      <c r="X55" s="1385"/>
      <c r="Y55" s="85"/>
      <c r="Z55" s="85"/>
      <c r="AA55" s="85"/>
      <c r="AB55" s="401"/>
      <c r="AC55" s="401"/>
      <c r="AD55" s="401"/>
      <c r="AE55" s="401"/>
      <c r="AF55" s="401"/>
      <c r="AG55" s="401"/>
      <c r="AH55" s="401"/>
      <c r="AI55" s="401"/>
      <c r="AJ55" s="401"/>
      <c r="AK55" s="401"/>
      <c r="AL55" s="401"/>
      <c r="AM55" s="401"/>
      <c r="AN55" s="401"/>
      <c r="AO55" s="401"/>
      <c r="AP55" s="401"/>
      <c r="AQ55" s="401"/>
      <c r="AR55" s="401"/>
      <c r="AS55" s="31"/>
      <c r="AT55" s="83"/>
      <c r="AU55" s="31"/>
      <c r="AV55" s="31"/>
      <c r="AW55" s="31"/>
      <c r="AX55" s="31"/>
      <c r="AY55" s="31"/>
      <c r="AZ55" s="31"/>
      <c r="BA55" s="31"/>
      <c r="BB55" s="31"/>
      <c r="BC55" s="31"/>
      <c r="BD55" s="31"/>
      <c r="BE55" s="31"/>
      <c r="BF55" s="31"/>
      <c r="BG55" s="31"/>
    </row>
    <row r="56" spans="1:59" ht="19.899999999999999" customHeight="1" x14ac:dyDescent="0.35">
      <c r="A56" s="237"/>
      <c r="B56" s="237"/>
      <c r="C56" s="1396">
        <f>C55+D55</f>
        <v>0</v>
      </c>
      <c r="D56" s="1418"/>
      <c r="E56" s="1418"/>
      <c r="F56" s="1419"/>
      <c r="G56" s="409"/>
      <c r="H56" s="410">
        <f>G55+H55</f>
        <v>0</v>
      </c>
      <c r="I56" s="410"/>
      <c r="J56" s="411"/>
      <c r="K56" s="1420">
        <f>K55+L55</f>
        <v>0</v>
      </c>
      <c r="L56" s="1421"/>
      <c r="M56" s="1421"/>
      <c r="N56" s="1422"/>
      <c r="O56" s="238"/>
      <c r="P56" s="414"/>
      <c r="Q56" s="414"/>
      <c r="R56" s="414"/>
      <c r="S56" s="414"/>
      <c r="T56" s="414"/>
      <c r="U56" s="415"/>
      <c r="V56" s="417"/>
      <c r="W56" s="417"/>
      <c r="X56" s="417"/>
      <c r="Y56" s="85"/>
      <c r="Z56" s="85"/>
      <c r="AA56" s="85"/>
      <c r="AB56" s="401"/>
      <c r="AC56" s="401"/>
      <c r="AD56" s="401"/>
      <c r="AE56" s="401"/>
      <c r="AF56" s="401"/>
      <c r="AG56" s="401"/>
      <c r="AH56" s="401"/>
      <c r="AI56" s="401"/>
      <c r="AJ56" s="401"/>
      <c r="AK56" s="401"/>
      <c r="AL56" s="401"/>
      <c r="AM56" s="401"/>
      <c r="AN56" s="401"/>
      <c r="AO56" s="401"/>
      <c r="AP56" s="401"/>
      <c r="AQ56" s="401"/>
      <c r="AR56" s="401"/>
      <c r="AS56" s="31"/>
      <c r="AT56" s="83"/>
      <c r="AU56" s="31"/>
      <c r="AV56" s="31"/>
      <c r="AW56" s="31"/>
      <c r="AX56" s="31"/>
      <c r="AY56" s="31"/>
      <c r="AZ56" s="31"/>
      <c r="BA56" s="31"/>
      <c r="BB56" s="31"/>
      <c r="BC56" s="31"/>
      <c r="BD56" s="31"/>
      <c r="BE56" s="31"/>
      <c r="BF56" s="31"/>
      <c r="BG56" s="31"/>
    </row>
    <row r="57" spans="1:59" ht="35.450000000000003" customHeight="1" x14ac:dyDescent="0.2">
      <c r="A57" s="395"/>
      <c r="B57" s="1377"/>
      <c r="C57" s="1377"/>
      <c r="D57" s="1377"/>
      <c r="E57" s="1377"/>
      <c r="F57" s="1377"/>
      <c r="G57" s="1377"/>
      <c r="H57" s="1377"/>
      <c r="I57" s="1377"/>
      <c r="J57" s="1378"/>
      <c r="K57" s="88"/>
      <c r="L57" s="364"/>
      <c r="M57" s="364"/>
      <c r="N57" s="89"/>
      <c r="O57" s="89"/>
      <c r="P57" s="86"/>
      <c r="Q57" s="86"/>
      <c r="R57" s="86"/>
      <c r="S57" s="1379" t="s">
        <v>127</v>
      </c>
      <c r="T57" s="1379"/>
      <c r="U57" s="1380"/>
      <c r="V57" s="416">
        <f>V49*4.5</f>
        <v>0</v>
      </c>
      <c r="W57" s="416">
        <f>W49*4.5</f>
        <v>0</v>
      </c>
      <c r="X57" s="416">
        <f>X49*4.5</f>
        <v>0</v>
      </c>
      <c r="Y57" s="85"/>
      <c r="Z57" s="85"/>
      <c r="AA57" s="85"/>
      <c r="AB57" s="85"/>
      <c r="AC57" s="85"/>
      <c r="AD57" s="85"/>
      <c r="AE57" s="85"/>
      <c r="AF57" s="85"/>
      <c r="AG57" s="82"/>
      <c r="AH57" s="83"/>
      <c r="AI57" s="83"/>
      <c r="AJ57" s="83"/>
      <c r="AK57" s="83"/>
      <c r="AL57" s="83"/>
      <c r="AM57" s="83"/>
      <c r="AN57" s="83"/>
      <c r="AO57" s="83"/>
      <c r="AP57" s="83"/>
      <c r="AQ57" s="83"/>
      <c r="AR57" s="83"/>
      <c r="AS57" s="83"/>
      <c r="AT57" s="83"/>
      <c r="AU57" s="31"/>
      <c r="AV57" s="31"/>
      <c r="AW57" s="31"/>
      <c r="AX57" s="31"/>
      <c r="AY57" s="31"/>
      <c r="AZ57" s="31"/>
      <c r="BA57" s="31"/>
      <c r="BB57" s="31"/>
      <c r="BC57" s="31"/>
      <c r="BD57" s="31"/>
      <c r="BE57" s="31"/>
      <c r="BF57" s="31"/>
      <c r="BG57" s="31"/>
    </row>
    <row r="58" spans="1:59" ht="23.25" x14ac:dyDescent="0.2">
      <c r="A58" s="246"/>
      <c r="B58" s="340"/>
      <c r="C58" s="340"/>
      <c r="D58" s="340"/>
      <c r="E58" s="340"/>
      <c r="F58" s="340"/>
      <c r="G58" s="340"/>
      <c r="H58" s="340"/>
      <c r="I58" s="340"/>
      <c r="J58" s="340"/>
      <c r="K58" s="88"/>
      <c r="L58" s="364"/>
      <c r="M58" s="364"/>
      <c r="N58" s="89"/>
      <c r="O58" s="89"/>
      <c r="P58" s="86"/>
      <c r="Q58" s="86"/>
      <c r="R58" s="86"/>
      <c r="S58" s="341"/>
      <c r="T58" s="341"/>
      <c r="U58" s="342"/>
      <c r="V58" s="370"/>
      <c r="W58" s="371"/>
      <c r="X58" s="372"/>
      <c r="Y58" s="85"/>
      <c r="Z58" s="85"/>
      <c r="AA58" s="85"/>
      <c r="AB58" s="85"/>
      <c r="AC58" s="85"/>
      <c r="AD58" s="85"/>
      <c r="AE58" s="85"/>
      <c r="AF58" s="85"/>
      <c r="AG58" s="82"/>
      <c r="AH58" s="83"/>
      <c r="AI58" s="83"/>
      <c r="AJ58" s="83"/>
      <c r="AK58" s="83"/>
      <c r="AL58" s="83"/>
      <c r="AM58" s="83"/>
      <c r="AN58" s="83"/>
      <c r="AO58" s="83"/>
      <c r="AP58" s="83"/>
      <c r="AQ58" s="83"/>
      <c r="AR58" s="83"/>
      <c r="AS58" s="83"/>
      <c r="AT58" s="83"/>
      <c r="AU58" s="31"/>
      <c r="AV58" s="31"/>
      <c r="AW58" s="31"/>
      <c r="AX58" s="31"/>
      <c r="AY58" s="31"/>
      <c r="AZ58" s="31"/>
      <c r="BA58" s="31"/>
      <c r="BB58" s="31"/>
      <c r="BC58" s="31"/>
      <c r="BD58" s="31"/>
      <c r="BE58" s="31"/>
      <c r="BF58" s="31"/>
      <c r="BG58" s="31"/>
    </row>
  </sheetData>
  <sheetProtection selectLockedCells="1"/>
  <mergeCells count="124">
    <mergeCell ref="T2:AB2"/>
    <mergeCell ref="V8:V14"/>
    <mergeCell ref="W8:W14"/>
    <mergeCell ref="X8:X14"/>
    <mergeCell ref="AB24:AR26"/>
    <mergeCell ref="Y4:AH4"/>
    <mergeCell ref="AI4:AS4"/>
    <mergeCell ref="C5:J5"/>
    <mergeCell ref="K5:N6"/>
    <mergeCell ref="O5:O7"/>
    <mergeCell ref="P5:R6"/>
    <mergeCell ref="S5:U6"/>
    <mergeCell ref="C6:D6"/>
    <mergeCell ref="G6:J6"/>
    <mergeCell ref="N4:U4"/>
    <mergeCell ref="D14:F14"/>
    <mergeCell ref="H14:J14"/>
    <mergeCell ref="L14:N14"/>
    <mergeCell ref="B16:J16"/>
    <mergeCell ref="K4:M4"/>
    <mergeCell ref="K17:M17"/>
    <mergeCell ref="Y17:AH17"/>
    <mergeCell ref="AI17:AS17"/>
    <mergeCell ref="V21:V27"/>
    <mergeCell ref="B1:X1"/>
    <mergeCell ref="AG1:AS1"/>
    <mergeCell ref="Y1:AF1"/>
    <mergeCell ref="B2:N2"/>
    <mergeCell ref="AC2:AS2"/>
    <mergeCell ref="O2:S2"/>
    <mergeCell ref="AG22:AS22"/>
    <mergeCell ref="AG9:AS9"/>
    <mergeCell ref="V4:X4"/>
    <mergeCell ref="X5:X6"/>
    <mergeCell ref="AB11:AR13"/>
    <mergeCell ref="A17:J17"/>
    <mergeCell ref="AC18:AS20"/>
    <mergeCell ref="A18:A20"/>
    <mergeCell ref="C18:J18"/>
    <mergeCell ref="K18:N19"/>
    <mergeCell ref="V5:W6"/>
    <mergeCell ref="AC5:AS7"/>
    <mergeCell ref="V17:X17"/>
    <mergeCell ref="X18:X19"/>
    <mergeCell ref="A3:AS3"/>
    <mergeCell ref="V18:W19"/>
    <mergeCell ref="A4:J4"/>
    <mergeCell ref="A5:A7"/>
    <mergeCell ref="W21:W27"/>
    <mergeCell ref="X21:X27"/>
    <mergeCell ref="D27:F27"/>
    <mergeCell ref="H27:J27"/>
    <mergeCell ref="L27:N27"/>
    <mergeCell ref="N17:U17"/>
    <mergeCell ref="C19:D19"/>
    <mergeCell ref="G19:J19"/>
    <mergeCell ref="P18:R19"/>
    <mergeCell ref="S18:U19"/>
    <mergeCell ref="O18:O20"/>
    <mergeCell ref="C15:F15"/>
    <mergeCell ref="K15:N15"/>
    <mergeCell ref="B29:J29"/>
    <mergeCell ref="S29:U29"/>
    <mergeCell ref="C28:F28"/>
    <mergeCell ref="K28:N28"/>
    <mergeCell ref="A31:J31"/>
    <mergeCell ref="N31:U31"/>
    <mergeCell ref="S30:U30"/>
    <mergeCell ref="A30:J30"/>
    <mergeCell ref="S16:U16"/>
    <mergeCell ref="V31:X31"/>
    <mergeCell ref="A32:A34"/>
    <mergeCell ref="C32:J32"/>
    <mergeCell ref="K32:N33"/>
    <mergeCell ref="O32:O34"/>
    <mergeCell ref="P32:R33"/>
    <mergeCell ref="S32:U33"/>
    <mergeCell ref="V32:W33"/>
    <mergeCell ref="X32:X33"/>
    <mergeCell ref="K31:M31"/>
    <mergeCell ref="AC32:AS34"/>
    <mergeCell ref="C33:D33"/>
    <mergeCell ref="G33:J33"/>
    <mergeCell ref="V35:V41"/>
    <mergeCell ref="W35:W41"/>
    <mergeCell ref="X35:X41"/>
    <mergeCell ref="AG36:AS36"/>
    <mergeCell ref="AB38:AR40"/>
    <mergeCell ref="D41:F41"/>
    <mergeCell ref="H41:J41"/>
    <mergeCell ref="L41:N41"/>
    <mergeCell ref="C42:F42"/>
    <mergeCell ref="K42:N42"/>
    <mergeCell ref="B43:J43"/>
    <mergeCell ref="S43:U43"/>
    <mergeCell ref="A44:J44"/>
    <mergeCell ref="S44:U44"/>
    <mergeCell ref="A45:J45"/>
    <mergeCell ref="N45:U45"/>
    <mergeCell ref="V45:X45"/>
    <mergeCell ref="K45:M45"/>
    <mergeCell ref="A46:A48"/>
    <mergeCell ref="C46:J46"/>
    <mergeCell ref="K46:N47"/>
    <mergeCell ref="O46:O48"/>
    <mergeCell ref="P46:R47"/>
    <mergeCell ref="S46:U47"/>
    <mergeCell ref="V46:W47"/>
    <mergeCell ref="X46:X47"/>
    <mergeCell ref="C56:F56"/>
    <mergeCell ref="K56:N56"/>
    <mergeCell ref="B57:J57"/>
    <mergeCell ref="S57:U57"/>
    <mergeCell ref="AC46:AS48"/>
    <mergeCell ref="C47:D47"/>
    <mergeCell ref="G47:J47"/>
    <mergeCell ref="V49:V55"/>
    <mergeCell ref="W49:W55"/>
    <mergeCell ref="X49:X55"/>
    <mergeCell ref="AG50:AS50"/>
    <mergeCell ref="AB52:AR54"/>
    <mergeCell ref="D55:F55"/>
    <mergeCell ref="H55:J55"/>
    <mergeCell ref="L55:N55"/>
  </mergeCells>
  <pageMargins left="0.511811024" right="0.511811024" top="0.78740157499999996" bottom="0.78740157499999996" header="0.31496062000000002" footer="0.31496062000000002"/>
  <pageSetup paperSize="9" scale="33" orientation="landscape" horizontalDpi="360" verticalDpi="360" r:id="rId1"/>
  <drawing r:id="rId2"/>
  <legacyDrawing r:id="rId3"/>
  <oleObjects>
    <mc:AlternateContent xmlns:mc="http://schemas.openxmlformats.org/markup-compatibility/2006">
      <mc:Choice Requires="x14">
        <oleObject progId="Word.Picture.8" shapeId="4097" r:id="rId4">
          <objectPr defaultSize="0" autoPict="0" r:id="rId5">
            <anchor moveWithCells="1" sizeWithCells="1">
              <from>
                <xdr:col>1</xdr:col>
                <xdr:colOff>323850</xdr:colOff>
                <xdr:row>0</xdr:row>
                <xdr:rowOff>0</xdr:rowOff>
              </from>
              <to>
                <xdr:col>1</xdr:col>
                <xdr:colOff>857250</xdr:colOff>
                <xdr:row>0</xdr:row>
                <xdr:rowOff>514350</xdr:rowOff>
              </to>
            </anchor>
          </objectPr>
        </oleObject>
      </mc:Choice>
      <mc:Fallback>
        <oleObject progId="Word.Picture.8" shapeId="4097"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J126"/>
  <sheetViews>
    <sheetView view="pageBreakPreview" topLeftCell="A38" zoomScale="120" zoomScaleSheetLayoutView="120" workbookViewId="0">
      <selection activeCell="A55" sqref="A55"/>
    </sheetView>
  </sheetViews>
  <sheetFormatPr defaultRowHeight="15" x14ac:dyDescent="0.25"/>
  <cols>
    <col min="1" max="1" width="1.85546875" customWidth="1"/>
    <col min="2" max="2" width="6.7109375" customWidth="1"/>
    <col min="3" max="7" width="2.7109375" customWidth="1"/>
    <col min="8" max="9" width="2.42578125" customWidth="1"/>
    <col min="10" max="10" width="3.5703125" customWidth="1"/>
    <col min="11" max="11" width="2.5703125" hidden="1" customWidth="1"/>
    <col min="12" max="12" width="6" customWidth="1"/>
    <col min="13" max="13" width="4.28515625" customWidth="1"/>
    <col min="14" max="14" width="2.42578125" customWidth="1"/>
    <col min="15" max="20" width="2.7109375" customWidth="1"/>
    <col min="21" max="21" width="4" customWidth="1"/>
    <col min="22" max="26" width="2.7109375" customWidth="1"/>
    <col min="27" max="27" width="3.42578125" customWidth="1"/>
    <col min="28" max="28" width="4.140625" customWidth="1"/>
    <col min="29" max="29" width="2.7109375" customWidth="1"/>
    <col min="30" max="30" width="4" customWidth="1"/>
    <col min="31" max="31" width="2.7109375" customWidth="1"/>
    <col min="32" max="32" width="10.42578125" customWidth="1"/>
    <col min="33" max="33" width="28.140625" customWidth="1"/>
    <col min="34" max="34" width="3" customWidth="1"/>
    <col min="35" max="43" width="9.140625" hidden="1" customWidth="1"/>
    <col min="44" max="44" width="0.140625" hidden="1" customWidth="1"/>
    <col min="45" max="52" width="9.140625" hidden="1" customWidth="1"/>
  </cols>
  <sheetData>
    <row r="1" spans="2:62" ht="8.25" customHeight="1" thickBot="1" x14ac:dyDescent="0.3"/>
    <row r="2" spans="2:62" ht="42" customHeight="1" x14ac:dyDescent="0.25">
      <c r="B2" s="1466" t="s">
        <v>343</v>
      </c>
      <c r="C2" s="1467"/>
      <c r="D2" s="1597" t="s">
        <v>154</v>
      </c>
      <c r="E2" s="1597"/>
      <c r="F2" s="1597"/>
      <c r="G2" s="1597"/>
      <c r="H2" s="1597"/>
      <c r="I2" s="1597"/>
      <c r="J2" s="1597"/>
      <c r="K2" s="1597"/>
      <c r="L2" s="1597"/>
      <c r="M2" s="1597"/>
      <c r="N2" s="1597"/>
      <c r="O2" s="1597"/>
      <c r="P2" s="1597"/>
      <c r="Q2" s="1597"/>
      <c r="R2" s="1597"/>
      <c r="S2" s="1597"/>
      <c r="T2" s="1597"/>
      <c r="U2" s="1597"/>
      <c r="V2" s="1597"/>
      <c r="W2" s="1597"/>
      <c r="X2" s="1597"/>
      <c r="Y2" s="1597"/>
      <c r="Z2" s="1597"/>
      <c r="AA2" s="1597"/>
      <c r="AB2" s="1597"/>
      <c r="AC2" s="1597"/>
      <c r="AD2" s="1597"/>
      <c r="AE2" s="1597"/>
      <c r="AF2" s="1597"/>
      <c r="AG2" s="1598"/>
      <c r="BB2" s="1574" t="s">
        <v>159</v>
      </c>
      <c r="BC2" s="1574"/>
      <c r="BD2" s="1574"/>
      <c r="BE2" s="1574"/>
      <c r="BF2" s="1574"/>
      <c r="BG2" s="1574"/>
      <c r="BH2" s="1574"/>
      <c r="BI2" s="1574"/>
    </row>
    <row r="3" spans="2:62" ht="20.25" customHeight="1" x14ac:dyDescent="0.25">
      <c r="B3" s="1468"/>
      <c r="C3" s="1469"/>
      <c r="D3" s="1464" t="s">
        <v>118</v>
      </c>
      <c r="E3" s="1464"/>
      <c r="F3" s="1464"/>
      <c r="G3" s="1464"/>
      <c r="H3" s="1464"/>
      <c r="I3" s="1464"/>
      <c r="J3" s="1464"/>
      <c r="K3" s="1464"/>
      <c r="L3" s="1464"/>
      <c r="M3" s="1464"/>
      <c r="N3" s="1464"/>
      <c r="O3" s="1464"/>
      <c r="P3" s="1464"/>
      <c r="Q3" s="1464"/>
      <c r="R3" s="1464"/>
      <c r="S3" s="1464"/>
      <c r="T3" s="1464"/>
      <c r="U3" s="1464"/>
      <c r="V3" s="1464"/>
      <c r="W3" s="1464"/>
      <c r="X3" s="1464"/>
      <c r="Y3" s="1464"/>
      <c r="Z3" s="1464"/>
      <c r="AA3" s="1464"/>
      <c r="AB3" s="1464"/>
      <c r="AC3" s="1464"/>
      <c r="AD3" s="1464"/>
      <c r="AE3" s="1464"/>
      <c r="AF3" s="1464"/>
      <c r="AG3" s="1465"/>
      <c r="BB3" s="1574"/>
      <c r="BC3" s="1574"/>
      <c r="BD3" s="1574"/>
      <c r="BE3" s="1574"/>
      <c r="BF3" s="1574"/>
      <c r="BG3" s="1574"/>
      <c r="BH3" s="1574"/>
      <c r="BI3" s="1574"/>
    </row>
    <row r="4" spans="2:62" ht="30" customHeight="1" x14ac:dyDescent="0.4">
      <c r="B4" s="1575" t="s">
        <v>528</v>
      </c>
      <c r="C4" s="1576"/>
      <c r="D4" s="1576"/>
      <c r="E4" s="1576"/>
      <c r="F4" s="1576"/>
      <c r="G4" s="1576"/>
      <c r="H4" s="1576"/>
      <c r="I4" s="1576"/>
      <c r="J4" s="1576"/>
      <c r="K4" s="1576"/>
      <c r="L4" s="1576"/>
      <c r="M4" s="1576"/>
      <c r="N4" s="1576"/>
      <c r="O4" s="1576"/>
      <c r="P4" s="1576"/>
      <c r="Q4" s="1576"/>
      <c r="R4" s="1576"/>
      <c r="S4" s="1576"/>
      <c r="T4" s="1576"/>
      <c r="U4" s="1576"/>
      <c r="V4" s="1576"/>
      <c r="W4" s="1576"/>
      <c r="X4" s="1576"/>
      <c r="Y4" s="1576"/>
      <c r="Z4" s="1576"/>
      <c r="AA4" s="1576"/>
      <c r="AB4" s="1576"/>
      <c r="AC4" s="1576"/>
      <c r="AD4" s="1576"/>
      <c r="AE4" s="1576"/>
      <c r="AF4" s="1576"/>
      <c r="AG4" s="1577"/>
      <c r="BB4" s="1574"/>
      <c r="BC4" s="1574"/>
      <c r="BD4" s="1574"/>
      <c r="BE4" s="1574"/>
      <c r="BF4" s="1574"/>
      <c r="BG4" s="1574"/>
      <c r="BH4" s="1574"/>
      <c r="BI4" s="1574"/>
    </row>
    <row r="5" spans="2:62" ht="6" customHeight="1" x14ac:dyDescent="0.25">
      <c r="B5" s="1578"/>
      <c r="C5" s="1579"/>
      <c r="D5" s="1579"/>
      <c r="E5" s="1579"/>
      <c r="F5" s="1579"/>
      <c r="G5" s="1579"/>
      <c r="H5" s="1579"/>
      <c r="I5" s="1579"/>
      <c r="J5" s="1579"/>
      <c r="K5" s="1579"/>
      <c r="L5" s="1579"/>
      <c r="M5" s="1579"/>
      <c r="N5" s="1579"/>
      <c r="O5" s="1579"/>
      <c r="P5" s="1579"/>
      <c r="Q5" s="1579"/>
      <c r="R5" s="1579"/>
      <c r="S5" s="1579"/>
      <c r="T5" s="1579"/>
      <c r="U5" s="1579"/>
      <c r="V5" s="1579"/>
      <c r="W5" s="1579"/>
      <c r="X5" s="1579"/>
      <c r="Y5" s="1579"/>
      <c r="Z5" s="1579"/>
      <c r="AA5" s="1579"/>
      <c r="AB5" s="1579"/>
      <c r="AC5" s="1579"/>
      <c r="AD5" s="1579"/>
      <c r="AE5" s="1579"/>
      <c r="AF5" s="1579"/>
      <c r="AG5" s="1580"/>
      <c r="BB5" s="1574"/>
      <c r="BC5" s="1574"/>
      <c r="BD5" s="1574"/>
      <c r="BE5" s="1574"/>
      <c r="BF5" s="1574"/>
      <c r="BG5" s="1574"/>
      <c r="BH5" s="1574"/>
      <c r="BI5" s="1574"/>
    </row>
    <row r="6" spans="2:62" ht="30" customHeight="1" x14ac:dyDescent="0.25">
      <c r="B6" s="1485" t="s">
        <v>86</v>
      </c>
      <c r="C6" s="1486"/>
      <c r="D6" s="1486"/>
      <c r="E6" s="1486"/>
      <c r="F6" s="1486"/>
      <c r="G6" s="1486"/>
      <c r="H6" s="1486"/>
      <c r="I6" s="1486"/>
      <c r="J6" s="1486"/>
      <c r="K6" s="1486"/>
      <c r="L6" s="1486"/>
      <c r="M6" s="1486"/>
      <c r="N6" s="1487" t="s">
        <v>517</v>
      </c>
      <c r="O6" s="1487"/>
      <c r="P6" s="1487"/>
      <c r="Q6" s="1487"/>
      <c r="R6" s="1487"/>
      <c r="S6" s="1487"/>
      <c r="T6" s="1487"/>
      <c r="U6" s="1487"/>
      <c r="V6" s="1487"/>
      <c r="W6" s="1487"/>
      <c r="X6" s="1487"/>
      <c r="Y6" s="1487"/>
      <c r="Z6" s="1487"/>
      <c r="AA6" s="1487"/>
      <c r="AB6" s="1487"/>
      <c r="AC6" s="1487"/>
      <c r="AD6" s="1487"/>
      <c r="AE6" s="1487"/>
      <c r="AF6" s="1487"/>
      <c r="AG6" s="1488"/>
      <c r="BB6" s="1574"/>
      <c r="BC6" s="1574"/>
      <c r="BD6" s="1574"/>
      <c r="BE6" s="1574"/>
      <c r="BF6" s="1574"/>
      <c r="BG6" s="1574"/>
      <c r="BH6" s="1574"/>
      <c r="BI6" s="1574"/>
    </row>
    <row r="7" spans="2:62" ht="30" customHeight="1" x14ac:dyDescent="0.25">
      <c r="B7" s="1581" t="s">
        <v>87</v>
      </c>
      <c r="C7" s="1582"/>
      <c r="D7" s="1582"/>
      <c r="E7" s="1308" t="str">
        <f>'Ficha de Controle FICHA 1'!A6</f>
        <v>MARIVA BARROSO DE OLIVEIRA PAIVA</v>
      </c>
      <c r="F7" s="1308"/>
      <c r="G7" s="1308"/>
      <c r="H7" s="1308"/>
      <c r="I7" s="1308"/>
      <c r="J7" s="1308"/>
      <c r="K7" s="1308"/>
      <c r="L7" s="1308"/>
      <c r="M7" s="1308"/>
      <c r="N7" s="1308"/>
      <c r="O7" s="1308"/>
      <c r="P7" s="1308"/>
      <c r="Q7" s="1308"/>
      <c r="R7" s="1308"/>
      <c r="S7" s="1308"/>
      <c r="T7" s="1308"/>
      <c r="U7" s="1308"/>
      <c r="V7" s="1308"/>
      <c r="W7" s="1308"/>
      <c r="X7" s="1308"/>
      <c r="Y7" s="1308"/>
      <c r="Z7" s="1308"/>
      <c r="AA7" s="1308"/>
      <c r="AB7" s="1308"/>
      <c r="AC7" s="1308"/>
      <c r="AD7" s="1308"/>
      <c r="AE7" s="1583" t="s">
        <v>5</v>
      </c>
      <c r="AF7" s="1584"/>
      <c r="AG7" s="373">
        <f>'Ficha de Controle FICHA 1'!BS3</f>
        <v>11887</v>
      </c>
      <c r="BB7" s="1574"/>
      <c r="BC7" s="1574"/>
      <c r="BD7" s="1574"/>
      <c r="BE7" s="1574"/>
      <c r="BF7" s="1574"/>
      <c r="BG7" s="1574"/>
      <c r="BH7" s="1574"/>
      <c r="BI7" s="1574"/>
    </row>
    <row r="8" spans="2:62" ht="30" customHeight="1" x14ac:dyDescent="0.25">
      <c r="B8" s="1484" t="s">
        <v>89</v>
      </c>
      <c r="C8" s="1484"/>
      <c r="D8" s="1585" t="str">
        <f>'Ficha de Controle FICHA 1'!AZ6</f>
        <v>35.676.897-1</v>
      </c>
      <c r="E8" s="1586"/>
      <c r="F8" s="1586"/>
      <c r="G8" s="1586"/>
      <c r="H8" s="1586"/>
      <c r="I8" s="1586"/>
      <c r="J8" s="1587"/>
      <c r="K8" s="113"/>
      <c r="L8" s="1484" t="s">
        <v>90</v>
      </c>
      <c r="M8" s="1484"/>
      <c r="N8" s="1484"/>
      <c r="O8" s="1484"/>
      <c r="P8" s="1484"/>
      <c r="Q8" s="1476">
        <f>'Ficha de Controle FICHA 1'!BE10</f>
        <v>2</v>
      </c>
      <c r="R8" s="1476"/>
      <c r="S8" s="1476"/>
      <c r="T8" s="1477" t="s">
        <v>91</v>
      </c>
      <c r="U8" s="1478"/>
      <c r="V8" s="1479">
        <f>'Ficha de Controle FICHA 1'!BS6</f>
        <v>27019</v>
      </c>
      <c r="W8" s="1479"/>
      <c r="X8" s="1479"/>
      <c r="Y8" s="1479"/>
      <c r="Z8" s="1480" t="s">
        <v>92</v>
      </c>
      <c r="AA8" s="1480"/>
      <c r="AB8" s="1481" t="str">
        <f>'Ficha de Controle FICHA 1'!BT4</f>
        <v>Feminino</v>
      </c>
      <c r="AC8" s="1481"/>
      <c r="AD8" s="1481"/>
      <c r="AE8" s="1482"/>
      <c r="AF8" s="112" t="s">
        <v>93</v>
      </c>
      <c r="AG8" s="114" t="str">
        <f>'Ficha de Controle FICHA 1'!AY9</f>
        <v>13-981457711</v>
      </c>
      <c r="BB8" s="1574"/>
      <c r="BC8" s="1574"/>
      <c r="BD8" s="1574"/>
      <c r="BE8" s="1574"/>
      <c r="BF8" s="1574"/>
      <c r="BG8" s="1574"/>
      <c r="BH8" s="1574"/>
      <c r="BI8" s="1574"/>
    </row>
    <row r="9" spans="2:62" s="32" customFormat="1" ht="30" customHeight="1" x14ac:dyDescent="0.2">
      <c r="B9" s="1500" t="s">
        <v>94</v>
      </c>
      <c r="C9" s="1500"/>
      <c r="D9" s="1500"/>
      <c r="E9" s="1500"/>
      <c r="F9" s="1501" t="str">
        <f>'Ficha de Controle FICHA 1'!AL11</f>
        <v>RUA BARÃO DE ITARARÉ, 145 - JARDIM IMPERADOR</v>
      </c>
      <c r="G9" s="1502"/>
      <c r="H9" s="1502"/>
      <c r="I9" s="1502"/>
      <c r="J9" s="1502"/>
      <c r="K9" s="1502"/>
      <c r="L9" s="1502"/>
      <c r="M9" s="1502"/>
      <c r="N9" s="1502"/>
      <c r="O9" s="1502"/>
      <c r="P9" s="1502"/>
      <c r="Q9" s="1502"/>
      <c r="R9" s="1502"/>
      <c r="S9" s="1502"/>
      <c r="T9" s="1502"/>
      <c r="U9" s="1502"/>
      <c r="V9" s="1502"/>
      <c r="W9" s="1502"/>
      <c r="X9" s="1502"/>
      <c r="Y9" s="1502"/>
      <c r="Z9" s="1502"/>
      <c r="AA9" s="1502"/>
      <c r="AB9" s="1502"/>
      <c r="AC9" s="1502"/>
      <c r="AD9" s="1502"/>
      <c r="AE9" s="1502"/>
      <c r="AF9" s="1502"/>
      <c r="AG9" s="1502"/>
      <c r="BA9" s="32" t="s">
        <v>416</v>
      </c>
      <c r="BB9" s="1574"/>
      <c r="BC9" s="1574"/>
      <c r="BD9" s="1574"/>
      <c r="BE9" s="1574"/>
      <c r="BF9" s="1574"/>
      <c r="BG9" s="1574"/>
      <c r="BH9" s="1574"/>
      <c r="BI9" s="1574"/>
    </row>
    <row r="10" spans="2:62" ht="30" customHeight="1" x14ac:dyDescent="0.25">
      <c r="B10" s="1503" t="s">
        <v>339</v>
      </c>
      <c r="C10" s="1504"/>
      <c r="D10" s="1504"/>
      <c r="E10" s="1504"/>
      <c r="F10" s="1504"/>
      <c r="G10" s="111"/>
      <c r="H10" s="111"/>
      <c r="I10" s="111"/>
      <c r="J10" s="1502" t="str">
        <f>'Ficha de Controle FICHA 1'!AT11</f>
        <v>CEP: 11707-290 - PRAIA GRANDE - SP</v>
      </c>
      <c r="K10" s="1502"/>
      <c r="L10" s="1502"/>
      <c r="M10" s="1502"/>
      <c r="N10" s="1502"/>
      <c r="O10" s="1502"/>
      <c r="P10" s="1502"/>
      <c r="Q10" s="1502"/>
      <c r="R10" s="1502"/>
      <c r="S10" s="1502"/>
      <c r="T10" s="1502"/>
      <c r="U10" s="1502"/>
      <c r="V10" s="1502"/>
      <c r="W10" s="1502"/>
      <c r="X10" s="1502"/>
      <c r="Y10" s="1502"/>
      <c r="Z10" s="1502"/>
      <c r="AA10" s="1502"/>
      <c r="AB10" s="1502"/>
      <c r="AC10" s="1502"/>
      <c r="AD10" s="1502"/>
      <c r="AE10" s="1502"/>
      <c r="AF10" s="1502"/>
      <c r="AG10" s="1502"/>
      <c r="BB10" s="1574"/>
      <c r="BC10" s="1574"/>
      <c r="BD10" s="1574"/>
      <c r="BE10" s="1574"/>
      <c r="BF10" s="1574"/>
      <c r="BG10" s="1574"/>
      <c r="BH10" s="1574"/>
      <c r="BI10" s="1574"/>
    </row>
    <row r="11" spans="2:62" ht="42" customHeight="1" x14ac:dyDescent="0.25">
      <c r="B11" s="976" t="s">
        <v>95</v>
      </c>
      <c r="C11" s="1599"/>
      <c r="D11" s="1599"/>
      <c r="E11" s="1599"/>
      <c r="F11" s="1599"/>
      <c r="G11" s="1599"/>
      <c r="H11" s="1599"/>
      <c r="I11" s="1599"/>
      <c r="J11" s="1600" t="str">
        <f>'Ficha de Controle FICHA 1'!AU4</f>
        <v>Professor de Educação  Básica III</v>
      </c>
      <c r="K11" s="1601"/>
      <c r="L11" s="1601"/>
      <c r="M11" s="1601"/>
      <c r="N11" s="1601"/>
      <c r="O11" s="1601"/>
      <c r="P11" s="1601"/>
      <c r="Q11" s="1601"/>
      <c r="R11" s="1601"/>
      <c r="S11" s="1602"/>
      <c r="T11" s="1483" t="s">
        <v>96</v>
      </c>
      <c r="U11" s="1483"/>
      <c r="V11" s="1483"/>
      <c r="W11" s="1483"/>
      <c r="X11" s="1483"/>
      <c r="Y11" s="1483"/>
      <c r="Z11" s="1483"/>
      <c r="AA11" s="1483"/>
      <c r="AB11" s="1483"/>
      <c r="AC11" s="1483" t="str">
        <f>'Ficha de Controle FICHA 1'!A8</f>
        <v>Líng.Port.</v>
      </c>
      <c r="AD11" s="1483"/>
      <c r="AE11" s="1483"/>
      <c r="AF11" s="1483"/>
      <c r="AG11" s="1483"/>
      <c r="BB11" s="1574"/>
      <c r="BC11" s="1574"/>
      <c r="BD11" s="1574"/>
      <c r="BE11" s="1574"/>
      <c r="BF11" s="1574"/>
      <c r="BG11" s="1574"/>
      <c r="BH11" s="1574"/>
      <c r="BI11" s="1574"/>
    </row>
    <row r="12" spans="2:62" ht="14.25" customHeight="1" x14ac:dyDescent="0.25">
      <c r="B12" s="1603" t="s">
        <v>97</v>
      </c>
      <c r="C12" s="1471"/>
      <c r="D12" s="1471"/>
      <c r="E12" s="1471"/>
      <c r="F12" s="1471"/>
      <c r="G12" s="1471"/>
      <c r="H12" s="1471"/>
      <c r="I12" s="1472"/>
      <c r="J12" s="1494" t="str">
        <f>'Ficha de Controle FICHA 1'!AO6</f>
        <v>Concursado</v>
      </c>
      <c r="K12" s="1495"/>
      <c r="L12" s="1495"/>
      <c r="M12" s="1495"/>
      <c r="N12" s="1495"/>
      <c r="O12" s="1495"/>
      <c r="P12" s="1495"/>
      <c r="Q12" s="1495"/>
      <c r="R12" s="1495"/>
      <c r="S12" s="1496"/>
      <c r="T12" s="1483" t="s">
        <v>98</v>
      </c>
      <c r="U12" s="1483"/>
      <c r="V12" s="1483"/>
      <c r="W12" s="1483"/>
      <c r="X12" s="1483"/>
      <c r="Y12" s="1483"/>
      <c r="Z12" s="1483"/>
      <c r="AA12" s="1483"/>
      <c r="AB12" s="1483"/>
      <c r="AC12" s="1358" t="str">
        <f>'Ficha de Controle FICHA 1'!T8</f>
        <v>Inglês</v>
      </c>
      <c r="AD12" s="1358"/>
      <c r="AE12" s="1358"/>
      <c r="AF12" s="1358"/>
      <c r="AG12" s="1358"/>
      <c r="BB12" s="1574"/>
      <c r="BC12" s="1574"/>
      <c r="BD12" s="1574"/>
      <c r="BE12" s="1574"/>
      <c r="BF12" s="1574"/>
      <c r="BG12" s="1574"/>
      <c r="BH12" s="1574"/>
      <c r="BI12" s="1574"/>
      <c r="BJ12" s="115" t="s">
        <v>159</v>
      </c>
    </row>
    <row r="13" spans="2:62" ht="18" customHeight="1" x14ac:dyDescent="0.25">
      <c r="B13" s="1604"/>
      <c r="C13" s="1605"/>
      <c r="D13" s="1605"/>
      <c r="E13" s="1605"/>
      <c r="F13" s="1605"/>
      <c r="G13" s="1605"/>
      <c r="H13" s="1605"/>
      <c r="I13" s="1606"/>
      <c r="J13" s="1497"/>
      <c r="K13" s="1498"/>
      <c r="L13" s="1498"/>
      <c r="M13" s="1498"/>
      <c r="N13" s="1498"/>
      <c r="O13" s="1498"/>
      <c r="P13" s="1498"/>
      <c r="Q13" s="1498"/>
      <c r="R13" s="1498"/>
      <c r="S13" s="1499"/>
      <c r="T13" s="1483"/>
      <c r="U13" s="1483"/>
      <c r="V13" s="1483"/>
      <c r="W13" s="1483"/>
      <c r="X13" s="1483"/>
      <c r="Y13" s="1483"/>
      <c r="Z13" s="1483"/>
      <c r="AA13" s="1483"/>
      <c r="AB13" s="1483"/>
      <c r="AC13" s="1358"/>
      <c r="AD13" s="1358"/>
      <c r="AE13" s="1358"/>
      <c r="AF13" s="1358"/>
      <c r="AG13" s="1358"/>
      <c r="BB13" s="1574"/>
      <c r="BC13" s="1574"/>
      <c r="BD13" s="1574"/>
      <c r="BE13" s="1574"/>
      <c r="BF13" s="1574"/>
      <c r="BG13" s="1574"/>
      <c r="BH13" s="1574"/>
      <c r="BI13" s="1574"/>
    </row>
    <row r="14" spans="2:62" ht="18" customHeight="1" x14ac:dyDescent="0.25">
      <c r="B14" s="1470" t="s">
        <v>523</v>
      </c>
      <c r="C14" s="1471"/>
      <c r="D14" s="1471"/>
      <c r="E14" s="1471"/>
      <c r="F14" s="1471"/>
      <c r="G14" s="1471"/>
      <c r="H14" s="1471"/>
      <c r="I14" s="1471"/>
      <c r="J14" s="1471"/>
      <c r="K14" s="1471"/>
      <c r="L14" s="1472"/>
      <c r="M14" s="1470" t="s">
        <v>524</v>
      </c>
      <c r="N14" s="1471"/>
      <c r="O14" s="1471"/>
      <c r="P14" s="1471"/>
      <c r="Q14" s="1471"/>
      <c r="R14" s="1471"/>
      <c r="S14" s="1471"/>
      <c r="T14" s="1471"/>
      <c r="U14" s="1471"/>
      <c r="V14" s="1471"/>
      <c r="W14" s="1471"/>
      <c r="X14" s="1471"/>
      <c r="Y14" s="1471"/>
      <c r="Z14" s="1471"/>
      <c r="AA14" s="1471"/>
      <c r="AB14" s="1472"/>
      <c r="AC14" s="1489" t="s">
        <v>515</v>
      </c>
      <c r="AD14" s="1490"/>
      <c r="AE14" s="1490"/>
      <c r="AF14" s="1490"/>
      <c r="AG14" s="1491"/>
      <c r="BB14" s="1574"/>
      <c r="BC14" s="1574"/>
      <c r="BD14" s="1574"/>
      <c r="BE14" s="1574"/>
      <c r="BF14" s="1574"/>
      <c r="BG14" s="1574"/>
      <c r="BH14" s="1574"/>
      <c r="BI14" s="1574"/>
    </row>
    <row r="15" spans="2:62" ht="30.75" customHeight="1" x14ac:dyDescent="0.25">
      <c r="B15" s="1588" t="str">
        <f>'Ficha de Controle FICHA 1'!H11</f>
        <v>Jornada Docente Intermediária</v>
      </c>
      <c r="C15" s="1589"/>
      <c r="D15" s="1589"/>
      <c r="E15" s="1589"/>
      <c r="F15" s="1589"/>
      <c r="G15" s="1589"/>
      <c r="H15" s="1589"/>
      <c r="I15" s="1589"/>
      <c r="J15" s="1589"/>
      <c r="K15" s="1589"/>
      <c r="L15" s="1590"/>
      <c r="M15" s="1591"/>
      <c r="N15" s="1592"/>
      <c r="O15" s="1592"/>
      <c r="P15" s="1592"/>
      <c r="Q15" s="1592"/>
      <c r="R15" s="1592"/>
      <c r="S15" s="1592"/>
      <c r="T15" s="1592"/>
      <c r="U15" s="1592"/>
      <c r="V15" s="1592"/>
      <c r="W15" s="1592"/>
      <c r="X15" s="1592"/>
      <c r="Y15" s="1592"/>
      <c r="Z15" s="1592"/>
      <c r="AA15" s="1592"/>
      <c r="AB15" s="1593"/>
      <c r="AC15" s="124"/>
      <c r="AD15" s="1492"/>
      <c r="AE15" s="1492"/>
      <c r="AF15" s="1492"/>
      <c r="AG15" s="1493"/>
      <c r="BB15" s="1574"/>
      <c r="BC15" s="1574"/>
      <c r="BD15" s="1574"/>
      <c r="BE15" s="1574"/>
      <c r="BF15" s="1574"/>
      <c r="BG15" s="1574"/>
      <c r="BH15" s="1574"/>
      <c r="BI15" s="1574"/>
    </row>
    <row r="16" spans="2:62" ht="34.15" customHeight="1" x14ac:dyDescent="0.25">
      <c r="B16" s="1594" t="s">
        <v>99</v>
      </c>
      <c r="C16" s="1595"/>
      <c r="D16" s="1595"/>
      <c r="E16" s="1595"/>
      <c r="F16" s="1595"/>
      <c r="G16" s="1595"/>
      <c r="H16" s="1595"/>
      <c r="I16" s="1595"/>
      <c r="J16" s="1595"/>
      <c r="K16" s="1595"/>
      <c r="L16" s="1595"/>
      <c r="M16" s="1595"/>
      <c r="N16" s="1595"/>
      <c r="O16" s="1595"/>
      <c r="P16" s="1595"/>
      <c r="Q16" s="1595"/>
      <c r="R16" s="1595"/>
      <c r="S16" s="1595"/>
      <c r="T16" s="1595"/>
      <c r="U16" s="1595"/>
      <c r="V16" s="1595"/>
      <c r="W16" s="1595"/>
      <c r="X16" s="1595"/>
      <c r="Y16" s="1595"/>
      <c r="Z16" s="1595"/>
      <c r="AA16" s="1595"/>
      <c r="AB16" s="1596"/>
      <c r="AC16" s="1607" t="s">
        <v>525</v>
      </c>
      <c r="AD16" s="1608"/>
      <c r="AE16" s="1608"/>
      <c r="AF16" s="1608"/>
      <c r="AG16" s="1609"/>
      <c r="BB16" s="1574"/>
      <c r="BC16" s="1574"/>
      <c r="BD16" s="1574"/>
      <c r="BE16" s="1574"/>
      <c r="BF16" s="1574"/>
      <c r="BG16" s="1574"/>
      <c r="BH16" s="1574"/>
      <c r="BI16" s="1574"/>
    </row>
    <row r="17" spans="2:61" ht="20.25" customHeight="1" x14ac:dyDescent="0.25">
      <c r="B17" s="1473"/>
      <c r="C17" s="1474"/>
      <c r="D17" s="1474"/>
      <c r="E17" s="1474"/>
      <c r="F17" s="1474"/>
      <c r="G17" s="1474"/>
      <c r="H17" s="1474"/>
      <c r="I17" s="1474"/>
      <c r="J17" s="1474"/>
      <c r="K17" s="1474"/>
      <c r="L17" s="1474"/>
      <c r="M17" s="1474"/>
      <c r="N17" s="1474"/>
      <c r="O17" s="1474"/>
      <c r="P17" s="1474"/>
      <c r="Q17" s="1474"/>
      <c r="R17" s="1474"/>
      <c r="S17" s="1474"/>
      <c r="T17" s="1474"/>
      <c r="U17" s="1474"/>
      <c r="V17" s="1474"/>
      <c r="W17" s="1474"/>
      <c r="X17" s="1474"/>
      <c r="Y17" s="1474"/>
      <c r="Z17" s="1474"/>
      <c r="AA17" s="1474"/>
      <c r="AB17" s="1475"/>
      <c r="AC17" s="1544" t="str">
        <f>'Ficha de Controle FICHA 1'!AU6</f>
        <v>Cumprido Período probatório</v>
      </c>
      <c r="AD17" s="1545"/>
      <c r="AE17" s="1545"/>
      <c r="AF17" s="1545"/>
      <c r="AG17" s="1546"/>
      <c r="BB17" s="1574"/>
      <c r="BC17" s="1574"/>
      <c r="BD17" s="1574"/>
      <c r="BE17" s="1574"/>
      <c r="BF17" s="1574"/>
      <c r="BG17" s="1574"/>
      <c r="BH17" s="1574"/>
      <c r="BI17" s="1574"/>
    </row>
    <row r="18" spans="2:61" ht="36" customHeight="1" thickBot="1" x14ac:dyDescent="0.3">
      <c r="B18" s="1538" t="s">
        <v>178</v>
      </c>
      <c r="C18" s="1539"/>
      <c r="D18" s="1539"/>
      <c r="E18" s="1539"/>
      <c r="F18" s="1539"/>
      <c r="G18" s="1539"/>
      <c r="H18" s="1539"/>
      <c r="I18" s="1539"/>
      <c r="J18" s="1539"/>
      <c r="K18" s="1539"/>
      <c r="L18" s="1539"/>
      <c r="M18" s="1539"/>
      <c r="N18" s="1539"/>
      <c r="O18" s="1539"/>
      <c r="P18" s="1539"/>
      <c r="Q18" s="1540"/>
      <c r="R18" s="1541" t="str">
        <f>'Ficha de Controle FICHA 1'!BL10</f>
        <v>SIM</v>
      </c>
      <c r="S18" s="1542"/>
      <c r="T18" s="1542"/>
      <c r="U18" s="1542"/>
      <c r="V18" s="1542"/>
      <c r="W18" s="1542"/>
      <c r="X18" s="1542"/>
      <c r="Y18" s="1542"/>
      <c r="Z18" s="1542"/>
      <c r="AA18" s="1542"/>
      <c r="AB18" s="1543"/>
      <c r="AC18" s="1563" t="s">
        <v>388</v>
      </c>
      <c r="AD18" s="1564"/>
      <c r="AE18" s="1564"/>
      <c r="AF18" s="1564"/>
      <c r="AG18" s="1564"/>
      <c r="BB18" s="1574"/>
      <c r="BC18" s="1574"/>
      <c r="BD18" s="1574"/>
      <c r="BE18" s="1574"/>
      <c r="BF18" s="1574"/>
      <c r="BG18" s="1574"/>
      <c r="BH18" s="1574"/>
      <c r="BI18" s="1574"/>
    </row>
    <row r="19" spans="2:61" ht="16.5" thickTop="1" x14ac:dyDescent="0.25">
      <c r="B19" s="1559" t="s">
        <v>526</v>
      </c>
      <c r="C19" s="1560"/>
      <c r="D19" s="1560"/>
      <c r="E19" s="1560"/>
      <c r="F19" s="1560"/>
      <c r="G19" s="1560"/>
      <c r="H19" s="1560"/>
      <c r="I19" s="1560"/>
      <c r="J19" s="1560"/>
      <c r="K19" s="1560"/>
      <c r="L19" s="1560"/>
      <c r="M19" s="1560"/>
      <c r="N19" s="1560"/>
      <c r="O19" s="1560"/>
      <c r="P19" s="1560"/>
      <c r="Q19" s="1560"/>
      <c r="R19" s="1560"/>
      <c r="S19" s="1560"/>
      <c r="T19" s="1560"/>
      <c r="U19" s="1560"/>
      <c r="V19" s="1561"/>
      <c r="W19" s="1561"/>
      <c r="X19" s="1561"/>
      <c r="Y19" s="1561"/>
      <c r="Z19" s="1561"/>
      <c r="AA19" s="1562"/>
      <c r="AB19" s="1508" t="s">
        <v>100</v>
      </c>
      <c r="AC19" s="1509"/>
      <c r="AD19" s="1510"/>
      <c r="AE19" s="1511" t="s">
        <v>101</v>
      </c>
      <c r="AF19" s="1509"/>
      <c r="AG19" s="1512"/>
      <c r="BB19" s="1574"/>
      <c r="BC19" s="1574"/>
      <c r="BD19" s="1574"/>
      <c r="BE19" s="1574"/>
      <c r="BF19" s="1574"/>
      <c r="BG19" s="1574"/>
      <c r="BH19" s="1574"/>
      <c r="BI19" s="1574"/>
    </row>
    <row r="20" spans="2:61" ht="15.75" x14ac:dyDescent="0.25">
      <c r="B20" s="1513" t="s">
        <v>102</v>
      </c>
      <c r="C20" s="1514"/>
      <c r="D20" s="1514"/>
      <c r="E20" s="1514"/>
      <c r="F20" s="1514"/>
      <c r="G20" s="1514"/>
      <c r="H20" s="1514"/>
      <c r="I20" s="1514"/>
      <c r="J20" s="1514"/>
      <c r="K20" s="1514"/>
      <c r="L20" s="1514"/>
      <c r="M20" s="1514"/>
      <c r="N20" s="1514"/>
      <c r="O20" s="1514"/>
      <c r="P20" s="1514"/>
      <c r="Q20" s="1514"/>
      <c r="R20" s="1514"/>
      <c r="S20" s="1514"/>
      <c r="T20" s="1514"/>
      <c r="U20" s="1515"/>
      <c r="V20" s="1516">
        <v>4.0000000000000001E-3</v>
      </c>
      <c r="W20" s="1517"/>
      <c r="X20" s="1518"/>
      <c r="Y20" s="1519" t="s">
        <v>103</v>
      </c>
      <c r="Z20" s="1520"/>
      <c r="AA20" s="1521"/>
      <c r="AB20" s="1525"/>
      <c r="AC20" s="1526"/>
      <c r="AD20" s="1527"/>
      <c r="AE20" s="1531">
        <f>AB20*V20</f>
        <v>0</v>
      </c>
      <c r="AF20" s="1532"/>
      <c r="AG20" s="1533"/>
      <c r="BB20" s="1574"/>
      <c r="BC20" s="1574"/>
      <c r="BD20" s="1574"/>
      <c r="BE20" s="1574"/>
      <c r="BF20" s="1574"/>
      <c r="BG20" s="1574"/>
      <c r="BH20" s="1574"/>
      <c r="BI20" s="1574"/>
    </row>
    <row r="21" spans="2:61" ht="15.75" x14ac:dyDescent="0.25">
      <c r="B21" s="1513" t="s">
        <v>104</v>
      </c>
      <c r="C21" s="1514"/>
      <c r="D21" s="1514"/>
      <c r="E21" s="1514"/>
      <c r="F21" s="1514"/>
      <c r="G21" s="1514"/>
      <c r="H21" s="1514"/>
      <c r="I21" s="1514"/>
      <c r="J21" s="1514"/>
      <c r="K21" s="1514"/>
      <c r="L21" s="1514"/>
      <c r="M21" s="1514"/>
      <c r="N21" s="1514"/>
      <c r="O21" s="1514"/>
      <c r="P21" s="1514"/>
      <c r="Q21" s="1514"/>
      <c r="R21" s="1514"/>
      <c r="S21" s="1514"/>
      <c r="T21" s="1514"/>
      <c r="U21" s="1515"/>
      <c r="V21" s="1516">
        <v>6.0000000000000001E-3</v>
      </c>
      <c r="W21" s="1517"/>
      <c r="X21" s="1518"/>
      <c r="Y21" s="1519" t="s">
        <v>103</v>
      </c>
      <c r="Z21" s="1520"/>
      <c r="AA21" s="1521"/>
      <c r="AB21" s="1528"/>
      <c r="AC21" s="1529"/>
      <c r="AD21" s="1530"/>
      <c r="AE21" s="1531">
        <f>AB21*V21</f>
        <v>0</v>
      </c>
      <c r="AF21" s="1532"/>
      <c r="AG21" s="1533"/>
      <c r="BB21" s="1574"/>
      <c r="BC21" s="1574"/>
      <c r="BD21" s="1574"/>
      <c r="BE21" s="1574"/>
      <c r="BF21" s="1574"/>
      <c r="BG21" s="1574"/>
      <c r="BH21" s="1574"/>
      <c r="BI21" s="1574"/>
    </row>
    <row r="22" spans="2:61" ht="15.75" x14ac:dyDescent="0.25">
      <c r="B22" s="1513" t="s">
        <v>105</v>
      </c>
      <c r="C22" s="1514"/>
      <c r="D22" s="1514"/>
      <c r="E22" s="1514"/>
      <c r="F22" s="1514"/>
      <c r="G22" s="1514"/>
      <c r="H22" s="1514"/>
      <c r="I22" s="1514"/>
      <c r="J22" s="1514"/>
      <c r="K22" s="1514"/>
      <c r="L22" s="1514"/>
      <c r="M22" s="1514"/>
      <c r="N22" s="1514"/>
      <c r="O22" s="1514"/>
      <c r="P22" s="1514"/>
      <c r="Q22" s="1514"/>
      <c r="R22" s="1514"/>
      <c r="S22" s="1514"/>
      <c r="T22" s="1514"/>
      <c r="U22" s="1515"/>
      <c r="V22" s="1516">
        <v>5.0000000000000001E-3</v>
      </c>
      <c r="W22" s="1517"/>
      <c r="X22" s="1518"/>
      <c r="Y22" s="1519" t="s">
        <v>103</v>
      </c>
      <c r="Z22" s="1520"/>
      <c r="AA22" s="1521"/>
      <c r="AB22" s="1528"/>
      <c r="AC22" s="1529"/>
      <c r="AD22" s="1530"/>
      <c r="AE22" s="1531">
        <f>AB22*V22</f>
        <v>0</v>
      </c>
      <c r="AF22" s="1532"/>
      <c r="AG22" s="1533"/>
      <c r="BB22" s="1574"/>
      <c r="BC22" s="1574"/>
      <c r="BD22" s="1574"/>
      <c r="BE22" s="1574"/>
      <c r="BF22" s="1574"/>
      <c r="BG22" s="1574"/>
      <c r="BH22" s="1574"/>
      <c r="BI22" s="1574"/>
    </row>
    <row r="23" spans="2:61" ht="27.75" customHeight="1" x14ac:dyDescent="0.25">
      <c r="B23" s="1547" t="s">
        <v>529</v>
      </c>
      <c r="C23" s="1548"/>
      <c r="D23" s="1548"/>
      <c r="E23" s="1548"/>
      <c r="F23" s="1548"/>
      <c r="G23" s="1548"/>
      <c r="H23" s="1548"/>
      <c r="I23" s="1548"/>
      <c r="J23" s="1548"/>
      <c r="K23" s="1548"/>
      <c r="L23" s="1548"/>
      <c r="M23" s="1548"/>
      <c r="N23" s="1548"/>
      <c r="O23" s="1548"/>
      <c r="P23" s="1548"/>
      <c r="Q23" s="1548"/>
      <c r="R23" s="1548"/>
      <c r="S23" s="1548"/>
      <c r="T23" s="1548"/>
      <c r="U23" s="1549"/>
      <c r="V23" s="1550">
        <v>4.0000000000000001E-3</v>
      </c>
      <c r="W23" s="1551"/>
      <c r="X23" s="1552"/>
      <c r="Y23" s="1553" t="s">
        <v>103</v>
      </c>
      <c r="Z23" s="1554"/>
      <c r="AA23" s="1555"/>
      <c r="AB23" s="1556"/>
      <c r="AC23" s="1557"/>
      <c r="AD23" s="1558"/>
      <c r="AE23" s="1531">
        <f>AB23*V23</f>
        <v>0</v>
      </c>
      <c r="AF23" s="1532"/>
      <c r="AG23" s="1533"/>
      <c r="BB23" s="1574"/>
      <c r="BC23" s="1574"/>
      <c r="BD23" s="1574"/>
      <c r="BE23" s="1574"/>
      <c r="BF23" s="1574"/>
      <c r="BG23" s="1574"/>
      <c r="BH23" s="1574"/>
      <c r="BI23" s="1574"/>
    </row>
    <row r="24" spans="2:61" ht="24.75" customHeight="1" x14ac:dyDescent="0.25">
      <c r="B24" s="1534" t="s">
        <v>106</v>
      </c>
      <c r="C24" s="1534"/>
      <c r="D24" s="1534"/>
      <c r="E24" s="1534"/>
      <c r="F24" s="1534"/>
      <c r="G24" s="1534"/>
      <c r="H24" s="1534"/>
      <c r="I24" s="1534"/>
      <c r="J24" s="1534"/>
      <c r="K24" s="1534"/>
      <c r="L24" s="1534"/>
      <c r="M24" s="1534"/>
      <c r="N24" s="1534"/>
      <c r="O24" s="1534"/>
      <c r="P24" s="1534"/>
      <c r="Q24" s="1534"/>
      <c r="R24" s="1534"/>
      <c r="S24" s="1534"/>
      <c r="T24" s="1534"/>
      <c r="U24" s="1534"/>
      <c r="V24" s="1534"/>
      <c r="W24" s="1534"/>
      <c r="X24" s="1534"/>
      <c r="Y24" s="1534"/>
      <c r="Z24" s="1534"/>
      <c r="AA24" s="1534"/>
      <c r="AB24" s="1534"/>
      <c r="AC24" s="1534"/>
      <c r="AD24" s="1534"/>
      <c r="AE24" s="1535">
        <f>SUM(AE20:AE23)</f>
        <v>0</v>
      </c>
      <c r="AF24" s="1536"/>
      <c r="AG24" s="1537"/>
      <c r="BB24" s="1574"/>
      <c r="BC24" s="1574"/>
      <c r="BD24" s="1574"/>
      <c r="BE24" s="1574"/>
      <c r="BF24" s="1574"/>
      <c r="BG24" s="1574"/>
      <c r="BH24" s="1574"/>
      <c r="BI24" s="1574"/>
    </row>
    <row r="25" spans="2:61" ht="24" customHeight="1" thickBot="1" x14ac:dyDescent="0.3">
      <c r="B25" s="1505" t="s">
        <v>107</v>
      </c>
      <c r="C25" s="1506"/>
      <c r="D25" s="1506"/>
      <c r="E25" s="1506"/>
      <c r="F25" s="1506"/>
      <c r="G25" s="1506"/>
      <c r="H25" s="1506"/>
      <c r="I25" s="1506"/>
      <c r="J25" s="1506"/>
      <c r="K25" s="1506"/>
      <c r="L25" s="1506"/>
      <c r="M25" s="1506"/>
      <c r="N25" s="1506"/>
      <c r="O25" s="1506"/>
      <c r="P25" s="1506"/>
      <c r="Q25" s="1506"/>
      <c r="R25" s="1506"/>
      <c r="S25" s="1506"/>
      <c r="T25" s="1506"/>
      <c r="U25" s="1506"/>
      <c r="V25" s="1506"/>
      <c r="W25" s="1506"/>
      <c r="X25" s="1506"/>
      <c r="Y25" s="1506"/>
      <c r="Z25" s="1506"/>
      <c r="AA25" s="1506"/>
      <c r="AB25" s="1506"/>
      <c r="AC25" s="1506"/>
      <c r="AD25" s="1507"/>
      <c r="AE25" s="1522">
        <f>AE21+AE22+AE23</f>
        <v>0</v>
      </c>
      <c r="AF25" s="1523"/>
      <c r="AG25" s="1524"/>
    </row>
    <row r="26" spans="2:61" ht="29.25" customHeight="1" thickTop="1" x14ac:dyDescent="0.25">
      <c r="B26" s="1571" t="s">
        <v>108</v>
      </c>
      <c r="C26" s="1572"/>
      <c r="D26" s="1572"/>
      <c r="E26" s="1572"/>
      <c r="F26" s="1572"/>
      <c r="G26" s="1572"/>
      <c r="H26" s="1572"/>
      <c r="I26" s="1572"/>
      <c r="J26" s="1572"/>
      <c r="K26" s="1572"/>
      <c r="L26" s="1572"/>
      <c r="M26" s="1572"/>
      <c r="N26" s="1572"/>
      <c r="O26" s="1572"/>
      <c r="P26" s="1572"/>
      <c r="Q26" s="1572"/>
      <c r="R26" s="1572"/>
      <c r="S26" s="1572"/>
      <c r="T26" s="1572"/>
      <c r="U26" s="1572"/>
      <c r="V26" s="1572"/>
      <c r="W26" s="1572"/>
      <c r="X26" s="1572"/>
      <c r="Y26" s="1572"/>
      <c r="Z26" s="1573"/>
      <c r="AA26" s="1511" t="s">
        <v>109</v>
      </c>
      <c r="AB26" s="1510"/>
      <c r="AC26" s="1511" t="s">
        <v>100</v>
      </c>
      <c r="AD26" s="1510"/>
      <c r="AE26" s="1511" t="s">
        <v>101</v>
      </c>
      <c r="AF26" s="1509"/>
      <c r="AG26" s="1512"/>
      <c r="BA26" s="1654" t="s">
        <v>516</v>
      </c>
      <c r="BB26" s="1654"/>
      <c r="BC26" s="1654"/>
      <c r="BD26" s="1654"/>
      <c r="BE26" s="1654"/>
      <c r="BF26" s="1654"/>
      <c r="BG26" s="1654"/>
    </row>
    <row r="27" spans="2:61" ht="18" customHeight="1" x14ac:dyDescent="0.25">
      <c r="B27" s="1610" t="s">
        <v>142</v>
      </c>
      <c r="C27" s="1611"/>
      <c r="D27" s="1611"/>
      <c r="E27" s="1611"/>
      <c r="F27" s="1611"/>
      <c r="G27" s="1611"/>
      <c r="H27" s="1611"/>
      <c r="I27" s="1611"/>
      <c r="J27" s="1611"/>
      <c r="K27" s="1611"/>
      <c r="L27" s="1611"/>
      <c r="M27" s="1611"/>
      <c r="N27" s="1611"/>
      <c r="O27" s="1611"/>
      <c r="P27" s="1611"/>
      <c r="Q27" s="1611"/>
      <c r="R27" s="1611"/>
      <c r="S27" s="1611"/>
      <c r="T27" s="1611"/>
      <c r="U27" s="1611"/>
      <c r="V27" s="1611"/>
      <c r="W27" s="1611"/>
      <c r="X27" s="1611"/>
      <c r="Y27" s="1611"/>
      <c r="Z27" s="1612"/>
      <c r="AA27" s="1565">
        <v>10</v>
      </c>
      <c r="AB27" s="1422"/>
      <c r="AC27" s="1566">
        <v>1</v>
      </c>
      <c r="AD27" s="1567"/>
      <c r="AE27" s="1568">
        <f>AA27*AC27</f>
        <v>10</v>
      </c>
      <c r="AF27" s="1569"/>
      <c r="AG27" s="1570"/>
      <c r="BA27" s="1654"/>
      <c r="BB27" s="1654"/>
      <c r="BC27" s="1654"/>
      <c r="BD27" s="1654"/>
      <c r="BE27" s="1654"/>
      <c r="BF27" s="1654"/>
      <c r="BG27" s="1654"/>
    </row>
    <row r="28" spans="2:61" ht="29.25" customHeight="1" x14ac:dyDescent="0.25">
      <c r="B28" s="1610" t="s">
        <v>389</v>
      </c>
      <c r="C28" s="1611"/>
      <c r="D28" s="1611"/>
      <c r="E28" s="1611"/>
      <c r="F28" s="1611"/>
      <c r="G28" s="1611"/>
      <c r="H28" s="1611"/>
      <c r="I28" s="1611"/>
      <c r="J28" s="1611"/>
      <c r="K28" s="1611"/>
      <c r="L28" s="1611"/>
      <c r="M28" s="1611"/>
      <c r="N28" s="1611"/>
      <c r="O28" s="1611"/>
      <c r="P28" s="1611"/>
      <c r="Q28" s="1611"/>
      <c r="R28" s="1611"/>
      <c r="S28" s="1611"/>
      <c r="T28" s="1611"/>
      <c r="U28" s="1611"/>
      <c r="V28" s="1611"/>
      <c r="W28" s="1611"/>
      <c r="X28" s="1611"/>
      <c r="Y28" s="1611"/>
      <c r="Z28" s="1612"/>
      <c r="AA28" s="1565">
        <v>15</v>
      </c>
      <c r="AB28" s="1422"/>
      <c r="AC28" s="1566">
        <v>2</v>
      </c>
      <c r="AD28" s="1567"/>
      <c r="AE28" s="1568">
        <f>AA28*AC28</f>
        <v>30</v>
      </c>
      <c r="AF28" s="1569"/>
      <c r="AG28" s="1570"/>
      <c r="BA28" s="1654"/>
      <c r="BB28" s="1654"/>
      <c r="BC28" s="1654"/>
      <c r="BD28" s="1654"/>
      <c r="BE28" s="1654"/>
      <c r="BF28" s="1654"/>
      <c r="BG28" s="1654"/>
    </row>
    <row r="29" spans="2:61" ht="42" customHeight="1" x14ac:dyDescent="0.25">
      <c r="B29" s="1610" t="s">
        <v>390</v>
      </c>
      <c r="C29" s="1611"/>
      <c r="D29" s="1611"/>
      <c r="E29" s="1611"/>
      <c r="F29" s="1611"/>
      <c r="G29" s="1611"/>
      <c r="H29" s="1611"/>
      <c r="I29" s="1611"/>
      <c r="J29" s="1611"/>
      <c r="K29" s="1611"/>
      <c r="L29" s="1611"/>
      <c r="M29" s="1611"/>
      <c r="N29" s="1611"/>
      <c r="O29" s="1611"/>
      <c r="P29" s="1611"/>
      <c r="Q29" s="1611"/>
      <c r="R29" s="1611"/>
      <c r="S29" s="1611"/>
      <c r="T29" s="1611"/>
      <c r="U29" s="1611"/>
      <c r="V29" s="1611"/>
      <c r="W29" s="1611"/>
      <c r="X29" s="1611"/>
      <c r="Y29" s="1611"/>
      <c r="Z29" s="1612"/>
      <c r="AA29" s="1565">
        <v>2</v>
      </c>
      <c r="AB29" s="1422"/>
      <c r="AC29" s="1566">
        <v>0</v>
      </c>
      <c r="AD29" s="1567"/>
      <c r="AE29" s="1568">
        <f>AA29*AC29</f>
        <v>0</v>
      </c>
      <c r="AF29" s="1569"/>
      <c r="AG29" s="1570"/>
      <c r="BA29" s="1654"/>
      <c r="BB29" s="1654"/>
      <c r="BC29" s="1654"/>
      <c r="BD29" s="1654"/>
      <c r="BE29" s="1654"/>
      <c r="BF29" s="1654"/>
      <c r="BG29" s="1654"/>
    </row>
    <row r="30" spans="2:61" x14ac:dyDescent="0.25">
      <c r="B30" s="1610" t="s">
        <v>391</v>
      </c>
      <c r="C30" s="1611"/>
      <c r="D30" s="1611"/>
      <c r="E30" s="1611"/>
      <c r="F30" s="1611"/>
      <c r="G30" s="1611"/>
      <c r="H30" s="1611"/>
      <c r="I30" s="1611"/>
      <c r="J30" s="1611"/>
      <c r="K30" s="1611"/>
      <c r="L30" s="1611"/>
      <c r="M30" s="1611"/>
      <c r="N30" s="1611"/>
      <c r="O30" s="1611"/>
      <c r="P30" s="1611"/>
      <c r="Q30" s="1611"/>
      <c r="R30" s="1611"/>
      <c r="S30" s="1611"/>
      <c r="T30" s="1611"/>
      <c r="U30" s="1611"/>
      <c r="V30" s="1611"/>
      <c r="W30" s="1611"/>
      <c r="X30" s="1611"/>
      <c r="Y30" s="1611"/>
      <c r="Z30" s="1612"/>
      <c r="AA30" s="1614">
        <v>10</v>
      </c>
      <c r="AB30" s="1615"/>
      <c r="AC30" s="1618">
        <v>2</v>
      </c>
      <c r="AD30" s="1619"/>
      <c r="AE30" s="1622">
        <f>AA30*AC30</f>
        <v>20</v>
      </c>
      <c r="AF30" s="1623"/>
      <c r="AG30" s="1624"/>
      <c r="BA30" s="1654"/>
      <c r="BB30" s="1654"/>
      <c r="BC30" s="1654"/>
      <c r="BD30" s="1654"/>
      <c r="BE30" s="1654"/>
      <c r="BF30" s="1654"/>
      <c r="BG30" s="1654"/>
    </row>
    <row r="31" spans="2:61" ht="15.75" customHeight="1" x14ac:dyDescent="0.25">
      <c r="B31" s="1613"/>
      <c r="C31" s="1611"/>
      <c r="D31" s="1611"/>
      <c r="E31" s="1611"/>
      <c r="F31" s="1611"/>
      <c r="G31" s="1611"/>
      <c r="H31" s="1611"/>
      <c r="I31" s="1611"/>
      <c r="J31" s="1611"/>
      <c r="K31" s="1611"/>
      <c r="L31" s="1611"/>
      <c r="M31" s="1611"/>
      <c r="N31" s="1611"/>
      <c r="O31" s="1611"/>
      <c r="P31" s="1611"/>
      <c r="Q31" s="1611"/>
      <c r="R31" s="1611"/>
      <c r="S31" s="1611"/>
      <c r="T31" s="1611"/>
      <c r="U31" s="1611"/>
      <c r="V31" s="1611"/>
      <c r="W31" s="1611"/>
      <c r="X31" s="1611"/>
      <c r="Y31" s="1611"/>
      <c r="Z31" s="1612"/>
      <c r="AA31" s="1616"/>
      <c r="AB31" s="1617"/>
      <c r="AC31" s="1620"/>
      <c r="AD31" s="1621"/>
      <c r="AE31" s="1625"/>
      <c r="AF31" s="1626"/>
      <c r="AG31" s="1627"/>
      <c r="BA31" s="1654"/>
      <c r="BB31" s="1654"/>
      <c r="BC31" s="1654"/>
      <c r="BD31" s="1654"/>
      <c r="BE31" s="1654"/>
      <c r="BF31" s="1654"/>
      <c r="BG31" s="1654"/>
    </row>
    <row r="32" spans="2:61" ht="18" customHeight="1" x14ac:dyDescent="0.25">
      <c r="B32" s="1610" t="s">
        <v>138</v>
      </c>
      <c r="C32" s="1611"/>
      <c r="D32" s="1611"/>
      <c r="E32" s="1611"/>
      <c r="F32" s="1611"/>
      <c r="G32" s="1611"/>
      <c r="H32" s="1611"/>
      <c r="I32" s="1611"/>
      <c r="J32" s="1611"/>
      <c r="K32" s="1611"/>
      <c r="L32" s="1611"/>
      <c r="M32" s="1611"/>
      <c r="N32" s="1611"/>
      <c r="O32" s="1611"/>
      <c r="P32" s="1611"/>
      <c r="Q32" s="1611"/>
      <c r="R32" s="1611"/>
      <c r="S32" s="1611"/>
      <c r="T32" s="1611"/>
      <c r="U32" s="1611"/>
      <c r="V32" s="1611"/>
      <c r="W32" s="1611"/>
      <c r="X32" s="1611"/>
      <c r="Y32" s="1611"/>
      <c r="Z32" s="1612"/>
      <c r="AA32" s="1565">
        <v>15</v>
      </c>
      <c r="AB32" s="1422"/>
      <c r="AC32" s="1566">
        <v>1</v>
      </c>
      <c r="AD32" s="1567"/>
      <c r="AE32" s="1568">
        <f>AA32*AC32</f>
        <v>15</v>
      </c>
      <c r="AF32" s="1569"/>
      <c r="AG32" s="1570"/>
      <c r="BA32" s="1654"/>
      <c r="BB32" s="1654"/>
      <c r="BC32" s="1654"/>
      <c r="BD32" s="1654"/>
      <c r="BE32" s="1654"/>
      <c r="BF32" s="1654"/>
      <c r="BG32" s="1654"/>
    </row>
    <row r="33" spans="2:59" ht="18.75" customHeight="1" x14ac:dyDescent="0.25">
      <c r="B33" s="1610" t="s">
        <v>139</v>
      </c>
      <c r="C33" s="1611"/>
      <c r="D33" s="1611"/>
      <c r="E33" s="1611"/>
      <c r="F33" s="1611"/>
      <c r="G33" s="1611"/>
      <c r="H33" s="1611"/>
      <c r="I33" s="1611"/>
      <c r="J33" s="1611"/>
      <c r="K33" s="1611"/>
      <c r="L33" s="1611"/>
      <c r="M33" s="1611"/>
      <c r="N33" s="1611"/>
      <c r="O33" s="1611"/>
      <c r="P33" s="1611"/>
      <c r="Q33" s="1611"/>
      <c r="R33" s="1611"/>
      <c r="S33" s="1611"/>
      <c r="T33" s="1611"/>
      <c r="U33" s="1611"/>
      <c r="V33" s="1611"/>
      <c r="W33" s="1611"/>
      <c r="X33" s="1611"/>
      <c r="Y33" s="1611"/>
      <c r="Z33" s="1612"/>
      <c r="AA33" s="1565">
        <v>30</v>
      </c>
      <c r="AB33" s="1421"/>
      <c r="AC33" s="1566">
        <v>0</v>
      </c>
      <c r="AD33" s="1567"/>
      <c r="AE33" s="1568">
        <f>AA33*AC33</f>
        <v>0</v>
      </c>
      <c r="AF33" s="1569"/>
      <c r="AG33" s="1570"/>
      <c r="BA33" s="1654"/>
      <c r="BB33" s="1654"/>
      <c r="BC33" s="1654"/>
      <c r="BD33" s="1654"/>
      <c r="BE33" s="1654"/>
      <c r="BF33" s="1654"/>
      <c r="BG33" s="1654"/>
    </row>
    <row r="34" spans="2:59" ht="16.5" thickBot="1" x14ac:dyDescent="0.3">
      <c r="B34" s="1661" t="s">
        <v>110</v>
      </c>
      <c r="C34" s="1662"/>
      <c r="D34" s="1662"/>
      <c r="E34" s="1662"/>
      <c r="F34" s="1662"/>
      <c r="G34" s="1662"/>
      <c r="H34" s="1662"/>
      <c r="I34" s="1662"/>
      <c r="J34" s="1662"/>
      <c r="K34" s="1662"/>
      <c r="L34" s="1662"/>
      <c r="M34" s="1662"/>
      <c r="N34" s="1662"/>
      <c r="O34" s="1662"/>
      <c r="P34" s="1662"/>
      <c r="Q34" s="1662"/>
      <c r="R34" s="1662"/>
      <c r="S34" s="1662"/>
      <c r="T34" s="1662"/>
      <c r="U34" s="1662"/>
      <c r="V34" s="1662"/>
      <c r="W34" s="1662"/>
      <c r="X34" s="1662"/>
      <c r="Y34" s="1662"/>
      <c r="Z34" s="1662"/>
      <c r="AA34" s="1663"/>
      <c r="AB34" s="1663"/>
      <c r="AC34" s="1663"/>
      <c r="AD34" s="1664"/>
      <c r="AE34" s="1672">
        <f>SUM(AE27:AG33)</f>
        <v>75</v>
      </c>
      <c r="AF34" s="1673"/>
      <c r="AG34" s="1674"/>
      <c r="BA34" s="1654"/>
      <c r="BB34" s="1654"/>
      <c r="BC34" s="1654"/>
      <c r="BD34" s="1654"/>
      <c r="BE34" s="1654"/>
      <c r="BF34" s="1654"/>
      <c r="BG34" s="1654"/>
    </row>
    <row r="35" spans="2:59" ht="6" customHeight="1" thickTop="1" thickBot="1" x14ac:dyDescent="0.3">
      <c r="B35" s="1675"/>
      <c r="C35" s="1675"/>
      <c r="D35" s="1675"/>
      <c r="E35" s="1675"/>
      <c r="F35" s="1675"/>
      <c r="G35" s="1675"/>
      <c r="H35" s="1675"/>
      <c r="I35" s="1675"/>
      <c r="J35" s="1675"/>
      <c r="K35" s="1675"/>
      <c r="L35" s="1675"/>
      <c r="M35" s="1675"/>
      <c r="N35" s="1675"/>
      <c r="O35" s="1675"/>
      <c r="P35" s="1675"/>
      <c r="Q35" s="1675"/>
      <c r="R35" s="1675"/>
      <c r="S35" s="1675"/>
      <c r="T35" s="1675"/>
      <c r="U35" s="1675"/>
      <c r="V35" s="1675"/>
      <c r="W35" s="1675"/>
      <c r="X35" s="1675"/>
      <c r="Y35" s="1675"/>
      <c r="Z35" s="1675"/>
      <c r="AA35" s="1675"/>
      <c r="AB35" s="1675"/>
      <c r="AC35" s="1675"/>
      <c r="AD35" s="1675"/>
      <c r="AE35" s="1675"/>
      <c r="AF35" s="1675"/>
      <c r="AG35" s="1675"/>
    </row>
    <row r="36" spans="2:59" ht="19.5" thickTop="1" thickBot="1" x14ac:dyDescent="0.3">
      <c r="B36" s="1676" t="s">
        <v>527</v>
      </c>
      <c r="C36" s="1677"/>
      <c r="D36" s="1677"/>
      <c r="E36" s="1677"/>
      <c r="F36" s="1677"/>
      <c r="G36" s="1677"/>
      <c r="H36" s="1677"/>
      <c r="I36" s="1677"/>
      <c r="J36" s="1677"/>
      <c r="K36" s="1677"/>
      <c r="L36" s="1677"/>
      <c r="M36" s="1677"/>
      <c r="N36" s="1677"/>
      <c r="O36" s="1677"/>
      <c r="P36" s="1677"/>
      <c r="Q36" s="1677"/>
      <c r="R36" s="1677"/>
      <c r="S36" s="1677"/>
      <c r="T36" s="1677"/>
      <c r="U36" s="1677"/>
      <c r="V36" s="1677"/>
      <c r="W36" s="1677"/>
      <c r="X36" s="1677"/>
      <c r="Y36" s="1677"/>
      <c r="Z36" s="1677"/>
      <c r="AA36" s="1677"/>
      <c r="AB36" s="1678"/>
      <c r="AC36" s="116" t="s">
        <v>100</v>
      </c>
      <c r="AD36" s="117"/>
      <c r="AE36" s="1679" t="s">
        <v>101</v>
      </c>
      <c r="AF36" s="1680"/>
      <c r="AG36" s="1681"/>
    </row>
    <row r="37" spans="2:59" ht="15.75" thickBot="1" x14ac:dyDescent="0.3">
      <c r="B37" s="1656" t="s">
        <v>117</v>
      </c>
      <c r="C37" s="1657"/>
      <c r="D37" s="1657"/>
      <c r="E37" s="1657"/>
      <c r="F37" s="1657"/>
      <c r="G37" s="1657"/>
      <c r="H37" s="1657"/>
      <c r="I37" s="1657"/>
      <c r="J37" s="1657"/>
      <c r="K37" s="1657"/>
      <c r="L37" s="1657"/>
      <c r="M37" s="1657"/>
      <c r="N37" s="1657"/>
      <c r="O37" s="1657"/>
      <c r="P37" s="1657"/>
      <c r="Q37" s="1657"/>
      <c r="R37" s="1657"/>
      <c r="S37" s="1657"/>
      <c r="T37" s="1657"/>
      <c r="U37" s="1657"/>
      <c r="V37" s="1657"/>
      <c r="W37" s="1657"/>
      <c r="X37" s="1657"/>
      <c r="Y37" s="1657"/>
      <c r="Z37" s="1657"/>
      <c r="AA37" s="1657"/>
      <c r="AB37" s="1657"/>
      <c r="AC37" s="1682">
        <f>'Ficha de Controle FICHA 1'!AW23</f>
        <v>5</v>
      </c>
      <c r="AD37" s="1683"/>
      <c r="AE37" s="1658">
        <f>IF($AC$37&lt;8,5,0)</f>
        <v>5</v>
      </c>
      <c r="AF37" s="1659"/>
      <c r="AG37" s="1660"/>
    </row>
    <row r="38" spans="2:59" ht="15.75" thickBot="1" x14ac:dyDescent="0.3">
      <c r="B38" s="1656" t="s">
        <v>392</v>
      </c>
      <c r="C38" s="1657"/>
      <c r="D38" s="1657"/>
      <c r="E38" s="1657"/>
      <c r="F38" s="1657"/>
      <c r="G38" s="1657"/>
      <c r="H38" s="1657"/>
      <c r="I38" s="1657"/>
      <c r="J38" s="1657"/>
      <c r="K38" s="1657"/>
      <c r="L38" s="1657"/>
      <c r="M38" s="1657"/>
      <c r="N38" s="1657"/>
      <c r="O38" s="1657"/>
      <c r="P38" s="1657"/>
      <c r="Q38" s="1657"/>
      <c r="R38" s="1657"/>
      <c r="S38" s="1657"/>
      <c r="T38" s="1657"/>
      <c r="U38" s="1657"/>
      <c r="V38" s="1657"/>
      <c r="W38" s="1657"/>
      <c r="X38" s="1657"/>
      <c r="Y38" s="1657"/>
      <c r="Z38" s="1657"/>
      <c r="AA38" s="1657"/>
      <c r="AB38" s="1657"/>
      <c r="AC38" s="1684"/>
      <c r="AD38" s="1685"/>
      <c r="AE38" s="1658">
        <f>IF($AC$37&gt;7,IF($AC$37&lt;11,2,0),0)</f>
        <v>0</v>
      </c>
      <c r="AF38" s="1659"/>
      <c r="AG38" s="1660"/>
    </row>
    <row r="39" spans="2:59" ht="15.75" thickBot="1" x14ac:dyDescent="0.3">
      <c r="B39" s="1656" t="s">
        <v>144</v>
      </c>
      <c r="C39" s="1657"/>
      <c r="D39" s="1657"/>
      <c r="E39" s="1657"/>
      <c r="F39" s="1657"/>
      <c r="G39" s="1657"/>
      <c r="H39" s="1657"/>
      <c r="I39" s="1657"/>
      <c r="J39" s="1657"/>
      <c r="K39" s="1657"/>
      <c r="L39" s="1657"/>
      <c r="M39" s="1657"/>
      <c r="N39" s="1657"/>
      <c r="O39" s="1657"/>
      <c r="P39" s="1657"/>
      <c r="Q39" s="1657"/>
      <c r="R39" s="1657"/>
      <c r="S39" s="1657"/>
      <c r="T39" s="1657"/>
      <c r="U39" s="1657"/>
      <c r="V39" s="1657"/>
      <c r="W39" s="1657"/>
      <c r="X39" s="1657"/>
      <c r="Y39" s="1657"/>
      <c r="Z39" s="1657"/>
      <c r="AA39" s="1657"/>
      <c r="AB39" s="1657"/>
      <c r="AC39" s="1686"/>
      <c r="AD39" s="1687"/>
      <c r="AE39" s="1658">
        <f>IF($AC$37&gt;10,IF($AC$37&lt;13,0.5,0),0)</f>
        <v>0</v>
      </c>
      <c r="AF39" s="1659"/>
      <c r="AG39" s="1660"/>
    </row>
    <row r="40" spans="2:59" ht="16.5" thickBot="1" x14ac:dyDescent="0.3">
      <c r="B40" s="1661" t="s">
        <v>110</v>
      </c>
      <c r="C40" s="1662"/>
      <c r="D40" s="1662"/>
      <c r="E40" s="1662"/>
      <c r="F40" s="1662"/>
      <c r="G40" s="1662"/>
      <c r="H40" s="1662"/>
      <c r="I40" s="1662"/>
      <c r="J40" s="1662"/>
      <c r="K40" s="1662"/>
      <c r="L40" s="1662"/>
      <c r="M40" s="1662"/>
      <c r="N40" s="1662"/>
      <c r="O40" s="1662"/>
      <c r="P40" s="1662"/>
      <c r="Q40" s="1662"/>
      <c r="R40" s="1662"/>
      <c r="S40" s="1662"/>
      <c r="T40" s="1662"/>
      <c r="U40" s="1662"/>
      <c r="V40" s="1662"/>
      <c r="W40" s="1662"/>
      <c r="X40" s="1662"/>
      <c r="Y40" s="1662"/>
      <c r="Z40" s="1662"/>
      <c r="AA40" s="1663"/>
      <c r="AB40" s="1663"/>
      <c r="AC40" s="1663"/>
      <c r="AD40" s="1664"/>
      <c r="AE40" s="1665">
        <f>SUM(AE37:AG39)</f>
        <v>5</v>
      </c>
      <c r="AF40" s="1666"/>
      <c r="AG40" s="1667"/>
    </row>
    <row r="41" spans="2:59" ht="16.5" thickTop="1" thickBot="1" x14ac:dyDescent="0.3">
      <c r="V41" s="1657"/>
      <c r="W41" s="1657"/>
      <c r="X41" s="1657"/>
      <c r="Y41" s="1657"/>
      <c r="Z41" s="1657"/>
      <c r="AA41" s="1657"/>
      <c r="AB41" s="1657"/>
      <c r="AC41" s="1657"/>
      <c r="AD41" s="1657"/>
      <c r="AE41" s="1657"/>
      <c r="AF41" s="1657"/>
      <c r="AG41" s="1657"/>
      <c r="AH41" s="1657"/>
      <c r="AI41" s="1657"/>
      <c r="AJ41" s="1657"/>
      <c r="AK41" s="1657"/>
      <c r="AL41" s="1657"/>
      <c r="AM41" s="1657"/>
      <c r="AN41" s="1657"/>
      <c r="AO41" s="1657"/>
      <c r="AP41" s="1657"/>
      <c r="AQ41" s="1657"/>
      <c r="AR41" s="1657"/>
      <c r="AS41" s="1657"/>
    </row>
    <row r="42" spans="2:59" ht="15.75" customHeight="1" thickTop="1" x14ac:dyDescent="0.25">
      <c r="M42" s="1150" t="s">
        <v>182</v>
      </c>
      <c r="N42" s="1150"/>
      <c r="O42" s="1150"/>
      <c r="P42" s="1150"/>
      <c r="Q42" s="1150"/>
      <c r="R42" s="1150"/>
      <c r="S42" s="1150"/>
      <c r="T42" s="1150"/>
      <c r="U42" s="1150"/>
      <c r="V42" s="1150"/>
      <c r="W42" s="1150"/>
      <c r="X42" s="1150"/>
      <c r="Y42" s="1150"/>
      <c r="Z42" s="1150"/>
      <c r="AA42" s="1150"/>
      <c r="AB42" s="1150"/>
      <c r="AC42" s="1150"/>
      <c r="AD42" s="1668">
        <f>AE24+AE34+AE40</f>
        <v>80</v>
      </c>
      <c r="AE42" s="1668"/>
      <c r="AF42" s="1668"/>
      <c r="AG42" s="1669"/>
    </row>
    <row r="43" spans="2:59" ht="15" customHeight="1" x14ac:dyDescent="0.25">
      <c r="M43" s="1150"/>
      <c r="N43" s="1150"/>
      <c r="O43" s="1150"/>
      <c r="P43" s="1150"/>
      <c r="Q43" s="1150"/>
      <c r="R43" s="1150"/>
      <c r="S43" s="1150"/>
      <c r="T43" s="1150"/>
      <c r="U43" s="1150"/>
      <c r="V43" s="1150"/>
      <c r="W43" s="1150"/>
      <c r="X43" s="1150"/>
      <c r="Y43" s="1150"/>
      <c r="Z43" s="1150"/>
      <c r="AA43" s="1150"/>
      <c r="AB43" s="1150"/>
      <c r="AC43" s="1150"/>
      <c r="AD43" s="1670"/>
      <c r="AE43" s="1670"/>
      <c r="AF43" s="1670"/>
      <c r="AG43" s="1671"/>
    </row>
    <row r="44" spans="2:59" ht="31.5" customHeight="1" thickBot="1" x14ac:dyDescent="0.3">
      <c r="M44" s="1655" t="s">
        <v>181</v>
      </c>
      <c r="N44" s="1655"/>
      <c r="O44" s="1655"/>
      <c r="P44" s="1655"/>
      <c r="Q44" s="1655"/>
      <c r="R44" s="1655"/>
      <c r="S44" s="1655"/>
      <c r="T44" s="1655"/>
      <c r="U44" s="1655"/>
      <c r="V44" s="1655"/>
      <c r="W44" s="1655"/>
      <c r="X44" s="1655"/>
      <c r="Y44" s="1655"/>
      <c r="Z44" s="1655"/>
      <c r="AA44" s="1655"/>
      <c r="AB44" s="1655"/>
      <c r="AC44" s="1655"/>
      <c r="AD44" s="1628">
        <f>AE25+AE34+AE40</f>
        <v>80</v>
      </c>
      <c r="AE44" s="1629"/>
      <c r="AF44" s="1629"/>
      <c r="AG44" s="1629"/>
    </row>
    <row r="45" spans="2:59" ht="18" customHeight="1" x14ac:dyDescent="0.25">
      <c r="B45" s="1642" t="s">
        <v>111</v>
      </c>
      <c r="C45" s="1643"/>
      <c r="D45" s="1643"/>
      <c r="E45" s="1643"/>
      <c r="F45" s="1643"/>
      <c r="G45" s="1643"/>
      <c r="H45" s="1643"/>
      <c r="I45" s="1643"/>
      <c r="J45" s="1643"/>
      <c r="K45" s="1643"/>
      <c r="L45" s="1643"/>
      <c r="M45" s="1644"/>
      <c r="N45" s="1644"/>
      <c r="O45" s="1644"/>
      <c r="P45" s="1644"/>
      <c r="Q45" s="1645"/>
      <c r="R45" s="118"/>
      <c r="S45" s="1630"/>
      <c r="T45" s="1631"/>
      <c r="U45" s="1631"/>
      <c r="V45" s="1631"/>
      <c r="W45" s="1631"/>
      <c r="X45" s="1631"/>
      <c r="Y45" s="1631"/>
      <c r="Z45" s="1631"/>
      <c r="AA45" s="1631"/>
      <c r="AB45" s="1631"/>
      <c r="AC45" s="1631"/>
      <c r="AD45" s="1632"/>
      <c r="AE45" s="1633"/>
      <c r="AF45" s="102"/>
      <c r="AG45" s="103"/>
    </row>
    <row r="46" spans="2:59" x14ac:dyDescent="0.25">
      <c r="B46" s="1634" t="s">
        <v>136</v>
      </c>
      <c r="C46" s="1635"/>
      <c r="D46" s="1635"/>
      <c r="E46" s="1635"/>
      <c r="F46" s="1635"/>
      <c r="G46" s="1635"/>
      <c r="H46" s="1635"/>
      <c r="I46" s="593"/>
      <c r="J46" s="593"/>
      <c r="K46" s="1635"/>
      <c r="L46" s="1635"/>
      <c r="M46" s="1635"/>
      <c r="N46" s="1635"/>
      <c r="O46" s="1635"/>
      <c r="P46" s="1635"/>
      <c r="Q46" s="1636"/>
      <c r="R46" s="118"/>
      <c r="S46" s="1634" t="s">
        <v>113</v>
      </c>
      <c r="T46" s="1635"/>
      <c r="U46" s="1637" t="s">
        <v>114</v>
      </c>
      <c r="V46" s="1637"/>
      <c r="W46" s="1637"/>
      <c r="X46" s="1637"/>
      <c r="Y46" s="1637"/>
      <c r="Z46" s="1637"/>
      <c r="AA46" s="594"/>
      <c r="AB46" s="594"/>
      <c r="AC46" s="594"/>
      <c r="AD46" s="594"/>
      <c r="AE46" s="594"/>
      <c r="AF46" s="594"/>
      <c r="AG46" s="595"/>
    </row>
    <row r="47" spans="2:59" x14ac:dyDescent="0.25">
      <c r="B47" s="1638" t="s">
        <v>137</v>
      </c>
      <c r="C47" s="1639"/>
      <c r="D47" s="1639"/>
      <c r="E47" s="1639"/>
      <c r="F47" s="1639"/>
      <c r="G47" s="1639"/>
      <c r="H47" s="1639"/>
      <c r="I47" s="98"/>
      <c r="J47" s="98"/>
      <c r="K47" s="98"/>
      <c r="L47" s="98"/>
      <c r="M47" s="98"/>
      <c r="N47" s="98"/>
      <c r="O47" s="98"/>
      <c r="P47" s="98"/>
      <c r="Q47" s="99"/>
      <c r="R47" s="119"/>
      <c r="S47" s="1634" t="s">
        <v>113</v>
      </c>
      <c r="T47" s="1635"/>
      <c r="U47" s="1637" t="s">
        <v>115</v>
      </c>
      <c r="V47" s="1637"/>
      <c r="W47" s="1637"/>
      <c r="X47" s="1637"/>
      <c r="Y47" s="1637"/>
      <c r="Z47" s="1637"/>
      <c r="AA47" s="1637"/>
      <c r="AB47" s="1637"/>
      <c r="AC47" s="1637"/>
      <c r="AD47" s="1637"/>
      <c r="AE47" s="1637"/>
      <c r="AF47" s="1637"/>
      <c r="AG47" s="1648"/>
    </row>
    <row r="48" spans="2:59" ht="15.75" thickBot="1" x14ac:dyDescent="0.3">
      <c r="B48" s="1640"/>
      <c r="C48" s="1641"/>
      <c r="D48" s="1641"/>
      <c r="E48" s="1641"/>
      <c r="F48" s="1641"/>
      <c r="G48" s="1641"/>
      <c r="H48" s="1641"/>
      <c r="I48" s="1641"/>
      <c r="J48" s="1641"/>
      <c r="K48" s="1641"/>
      <c r="L48" s="1641"/>
      <c r="M48" s="1641"/>
      <c r="N48" s="1641"/>
      <c r="O48" s="1641"/>
      <c r="P48" s="1641"/>
      <c r="Q48" s="100"/>
      <c r="R48" s="118"/>
      <c r="S48" s="104"/>
      <c r="T48" s="105"/>
      <c r="U48" s="596"/>
      <c r="V48" s="596"/>
      <c r="W48" s="596"/>
      <c r="X48" s="596"/>
      <c r="Y48" s="596"/>
      <c r="Z48" s="596"/>
      <c r="AA48" s="596"/>
      <c r="AB48" s="596"/>
      <c r="AC48" s="596"/>
      <c r="AD48" s="596"/>
      <c r="AE48" s="596"/>
      <c r="AF48" s="596"/>
      <c r="AG48" s="106"/>
    </row>
    <row r="49" spans="2:33" x14ac:dyDescent="0.25">
      <c r="B49" s="1649" t="s">
        <v>116</v>
      </c>
      <c r="C49" s="1650"/>
      <c r="D49" s="1650"/>
      <c r="E49" s="1650"/>
      <c r="F49" s="1650"/>
      <c r="G49" s="1650"/>
      <c r="H49" s="1650"/>
      <c r="I49" s="1650"/>
      <c r="J49" s="1650"/>
      <c r="K49" s="1650"/>
      <c r="L49" s="1650"/>
      <c r="M49" s="1650"/>
      <c r="N49" s="1650"/>
      <c r="O49" s="1650"/>
      <c r="P49" s="1650"/>
      <c r="Q49" s="100"/>
      <c r="S49" s="104"/>
      <c r="T49" s="105"/>
      <c r="U49" s="1639" t="s">
        <v>70</v>
      </c>
      <c r="V49" s="1639"/>
      <c r="W49" s="1650"/>
      <c r="X49" s="1650"/>
      <c r="Y49" s="1650"/>
      <c r="Z49" s="1650"/>
      <c r="AA49" s="1650"/>
      <c r="AB49" s="1650"/>
      <c r="AC49" s="1650"/>
      <c r="AD49" s="1650"/>
      <c r="AE49" s="1650"/>
      <c r="AF49" s="1650"/>
      <c r="AG49" s="1651"/>
    </row>
    <row r="50" spans="2:33" ht="15.75" thickBot="1" x14ac:dyDescent="0.3">
      <c r="B50" s="1652"/>
      <c r="C50" s="1653"/>
      <c r="D50" s="1653"/>
      <c r="E50" s="1653"/>
      <c r="F50" s="1653"/>
      <c r="G50" s="1653"/>
      <c r="H50" s="1653"/>
      <c r="I50" s="1653"/>
      <c r="J50" s="1653"/>
      <c r="K50" s="1653"/>
      <c r="L50" s="1653"/>
      <c r="M50" s="1653"/>
      <c r="N50" s="1653"/>
      <c r="O50" s="1653"/>
      <c r="P50" s="1653"/>
      <c r="Q50" s="101"/>
      <c r="S50" s="107"/>
      <c r="T50" s="108"/>
      <c r="U50" s="597"/>
      <c r="V50" s="597"/>
      <c r="W50" s="597"/>
      <c r="X50" s="597"/>
      <c r="Y50" s="597"/>
      <c r="Z50" s="597"/>
      <c r="AA50" s="597"/>
      <c r="AB50" s="597"/>
      <c r="AC50" s="597"/>
      <c r="AD50" s="597"/>
      <c r="AE50" s="597"/>
      <c r="AF50" s="597"/>
      <c r="AG50" s="109"/>
    </row>
    <row r="51" spans="2:33" x14ac:dyDescent="0.25">
      <c r="B51" s="35"/>
      <c r="C51" s="35"/>
      <c r="D51" s="35"/>
      <c r="E51" s="35"/>
      <c r="F51" s="35"/>
      <c r="G51" s="35"/>
      <c r="H51" s="35"/>
      <c r="I51" s="35"/>
      <c r="J51" s="35"/>
      <c r="K51" s="35"/>
      <c r="L51" s="35"/>
      <c r="M51" s="35"/>
      <c r="N51" s="35"/>
      <c r="O51" s="35"/>
      <c r="P51" s="35"/>
      <c r="U51" s="33"/>
      <c r="V51" s="33"/>
      <c r="W51" s="1646"/>
      <c r="X51" s="1646"/>
      <c r="Y51" s="1646"/>
      <c r="Z51" s="1646"/>
      <c r="AA51" s="1646"/>
      <c r="AB51" s="1646"/>
      <c r="AC51" s="1646"/>
      <c r="AD51" s="1646"/>
      <c r="AE51" s="1646"/>
      <c r="AF51" s="1646"/>
      <c r="AG51" s="1646"/>
    </row>
    <row r="52" spans="2:33" ht="20.25" x14ac:dyDescent="0.3">
      <c r="B52" s="35"/>
      <c r="C52" s="44"/>
      <c r="D52" s="44"/>
      <c r="E52" s="44"/>
      <c r="F52" s="44"/>
      <c r="G52" s="44"/>
      <c r="H52" s="35"/>
      <c r="I52" s="35"/>
      <c r="J52" s="35"/>
      <c r="K52" s="35"/>
      <c r="L52" s="35"/>
      <c r="M52" s="35"/>
      <c r="N52" s="35"/>
      <c r="O52" s="35"/>
      <c r="P52" s="35"/>
      <c r="U52" s="33"/>
      <c r="V52" s="33"/>
      <c r="W52" s="1646"/>
      <c r="X52" s="1646"/>
      <c r="Y52" s="1646"/>
      <c r="Z52" s="1646"/>
      <c r="AA52" s="1646"/>
      <c r="AB52" s="1646"/>
      <c r="AC52" s="1646"/>
      <c r="AD52" s="1646"/>
      <c r="AE52" s="1646"/>
      <c r="AF52" s="1646"/>
      <c r="AG52" s="1646"/>
    </row>
    <row r="53" spans="2:33" x14ac:dyDescent="0.25">
      <c r="B53" s="34"/>
      <c r="C53" s="1647"/>
      <c r="D53" s="1647"/>
      <c r="E53" s="1647"/>
      <c r="F53" s="1647"/>
      <c r="G53" s="1647"/>
      <c r="H53" s="1647"/>
      <c r="I53" s="1647"/>
      <c r="J53" s="1647"/>
      <c r="K53" s="1647"/>
      <c r="L53" s="1647"/>
      <c r="M53" s="1647"/>
      <c r="N53" s="1647"/>
      <c r="O53" s="1647"/>
      <c r="P53" s="1647"/>
      <c r="Q53" s="1647"/>
      <c r="R53" s="1647"/>
      <c r="S53" s="1647"/>
      <c r="T53" s="1647"/>
      <c r="U53" s="1647"/>
      <c r="V53" s="1647"/>
      <c r="W53" s="1647"/>
      <c r="X53" s="1647"/>
      <c r="Y53" s="1647"/>
      <c r="Z53" s="1647"/>
      <c r="AA53" s="1647"/>
      <c r="AB53" s="1647"/>
      <c r="AC53" s="1647"/>
      <c r="AD53" s="1647"/>
      <c r="AE53" s="1647"/>
      <c r="AF53" s="1647"/>
      <c r="AG53" s="1647"/>
    </row>
    <row r="54" spans="2:33" x14ac:dyDescent="0.25">
      <c r="B54" s="36" t="str">
        <f>E7</f>
        <v>MARIVA BARROSO DE OLIVEIRA PAIVA</v>
      </c>
      <c r="C54" s="1647"/>
      <c r="D54" s="1647"/>
      <c r="E54" s="1647"/>
      <c r="F54" s="1647"/>
      <c r="G54" s="1647"/>
      <c r="H54" s="1647"/>
      <c r="I54" s="1647"/>
      <c r="J54" s="1647"/>
      <c r="K54" s="1647"/>
      <c r="L54" s="1647"/>
      <c r="M54" s="1647"/>
      <c r="N54" s="1647"/>
      <c r="O54" s="1647"/>
      <c r="P54" s="1647"/>
      <c r="Q54" s="1647"/>
      <c r="R54" s="1647"/>
      <c r="S54" s="1647"/>
      <c r="T54" s="1647"/>
      <c r="U54" s="1647"/>
      <c r="V54" s="1647"/>
      <c r="W54" s="1647"/>
      <c r="X54" s="1647"/>
      <c r="Y54" s="1647"/>
      <c r="Z54" s="1647"/>
      <c r="AA54" s="1647"/>
      <c r="AB54" s="1647"/>
      <c r="AC54" s="1647"/>
      <c r="AD54" s="1647"/>
      <c r="AE54" s="1647"/>
      <c r="AF54" s="1647"/>
      <c r="AG54" s="1647"/>
    </row>
    <row r="55" spans="2:33" x14ac:dyDescent="0.25">
      <c r="B55" s="37"/>
      <c r="C55" s="1647"/>
      <c r="D55" s="1647"/>
      <c r="E55" s="1647"/>
      <c r="F55" s="1647"/>
      <c r="G55" s="1647"/>
      <c r="H55" s="1647"/>
      <c r="I55" s="1647"/>
      <c r="J55" s="1647"/>
      <c r="K55" s="1647"/>
      <c r="L55" s="1647"/>
      <c r="M55" s="1647"/>
      <c r="N55" s="1647"/>
      <c r="O55" s="1647"/>
      <c r="P55" s="1647"/>
      <c r="Q55" s="1647"/>
      <c r="R55" s="1647"/>
      <c r="S55" s="1647"/>
      <c r="T55" s="1647"/>
      <c r="U55" s="1647"/>
      <c r="V55" s="1647"/>
      <c r="W55" s="1647"/>
      <c r="X55" s="1647"/>
      <c r="Y55" s="1647"/>
      <c r="Z55" s="1647"/>
      <c r="AA55" s="1647"/>
      <c r="AB55" s="1647"/>
      <c r="AC55" s="1647"/>
      <c r="AD55" s="1647"/>
      <c r="AE55" s="1647"/>
      <c r="AF55" s="1647"/>
      <c r="AG55" s="1647"/>
    </row>
    <row r="56" spans="2:33" x14ac:dyDescent="0.25">
      <c r="C56" s="1647"/>
      <c r="D56" s="1647"/>
      <c r="E56" s="1647"/>
      <c r="F56" s="1647"/>
      <c r="G56" s="1647"/>
      <c r="H56" s="1647"/>
      <c r="I56" s="1647"/>
      <c r="J56" s="1647"/>
      <c r="K56" s="1647"/>
      <c r="L56" s="1647"/>
      <c r="M56" s="1647"/>
      <c r="N56" s="1647"/>
      <c r="O56" s="1647"/>
      <c r="P56" s="1647"/>
      <c r="Q56" s="1647"/>
      <c r="R56" s="1647"/>
      <c r="S56" s="1647"/>
      <c r="T56" s="1647"/>
      <c r="U56" s="1647"/>
      <c r="V56" s="1647"/>
      <c r="W56" s="1647"/>
      <c r="X56" s="1647"/>
      <c r="Y56" s="1647"/>
      <c r="Z56" s="1647"/>
      <c r="AA56" s="1647"/>
      <c r="AB56" s="1647"/>
      <c r="AC56" s="1647"/>
      <c r="AD56" s="1647"/>
      <c r="AE56" s="1647"/>
      <c r="AF56" s="1647"/>
      <c r="AG56" s="1647"/>
    </row>
    <row r="57" spans="2:33" x14ac:dyDescent="0.25">
      <c r="C57" s="1647"/>
      <c r="D57" s="1647"/>
      <c r="E57" s="1647"/>
      <c r="F57" s="1647"/>
      <c r="G57" s="1647"/>
      <c r="H57" s="1647"/>
      <c r="I57" s="1647"/>
      <c r="J57" s="1647"/>
      <c r="K57" s="1647"/>
      <c r="L57" s="1647"/>
      <c r="M57" s="1647"/>
      <c r="N57" s="1647"/>
      <c r="O57" s="1647"/>
      <c r="P57" s="1647"/>
      <c r="Q57" s="1647"/>
      <c r="R57" s="1647"/>
      <c r="S57" s="1647"/>
      <c r="T57" s="1647"/>
      <c r="U57" s="1647"/>
      <c r="V57" s="1647"/>
      <c r="W57" s="1647"/>
      <c r="X57" s="1647"/>
      <c r="Y57" s="1647"/>
      <c r="Z57" s="1647"/>
      <c r="AA57" s="1647"/>
      <c r="AB57" s="1647"/>
      <c r="AC57" s="1647"/>
      <c r="AD57" s="1647"/>
      <c r="AE57" s="1647"/>
      <c r="AF57" s="1647"/>
      <c r="AG57" s="1647"/>
    </row>
    <row r="58" spans="2:33" x14ac:dyDescent="0.25">
      <c r="C58" s="1647"/>
      <c r="D58" s="1647"/>
      <c r="E58" s="1647"/>
      <c r="F58" s="1647"/>
      <c r="G58" s="1647"/>
      <c r="H58" s="1647"/>
      <c r="I58" s="1647"/>
      <c r="J58" s="1647"/>
      <c r="K58" s="1647"/>
      <c r="L58" s="1647"/>
      <c r="M58" s="1647"/>
      <c r="N58" s="1647"/>
      <c r="O58" s="1647"/>
      <c r="P58" s="1647"/>
      <c r="Q58" s="1647"/>
      <c r="R58" s="1647"/>
      <c r="S58" s="1647"/>
      <c r="T58" s="1647"/>
      <c r="U58" s="1647"/>
      <c r="V58" s="1647"/>
      <c r="W58" s="1647"/>
      <c r="X58" s="1647"/>
      <c r="Y58" s="1647"/>
      <c r="Z58" s="1647"/>
      <c r="AA58" s="1647"/>
      <c r="AB58" s="1647"/>
      <c r="AC58" s="1647"/>
      <c r="AD58" s="1647"/>
      <c r="AE58" s="1647"/>
      <c r="AF58" s="1647"/>
      <c r="AG58" s="1647"/>
    </row>
    <row r="59" spans="2:33" x14ac:dyDescent="0.25">
      <c r="C59" s="1647"/>
      <c r="D59" s="1647"/>
      <c r="E59" s="1647"/>
      <c r="F59" s="1647"/>
      <c r="G59" s="1647"/>
      <c r="H59" s="1647"/>
      <c r="I59" s="1647"/>
      <c r="J59" s="1647"/>
      <c r="K59" s="1647"/>
      <c r="L59" s="1647"/>
      <c r="M59" s="1647"/>
      <c r="N59" s="1647"/>
      <c r="O59" s="1647"/>
      <c r="P59" s="1647"/>
      <c r="Q59" s="1647"/>
      <c r="R59" s="1647"/>
      <c r="S59" s="1647"/>
      <c r="T59" s="1647"/>
      <c r="U59" s="1647"/>
      <c r="V59" s="1647"/>
      <c r="W59" s="1647"/>
      <c r="X59" s="1647"/>
      <c r="Y59" s="1647"/>
      <c r="Z59" s="1647"/>
      <c r="AA59" s="1647"/>
      <c r="AB59" s="1647"/>
      <c r="AC59" s="1647"/>
      <c r="AD59" s="1647"/>
      <c r="AE59" s="1647"/>
      <c r="AF59" s="1647"/>
      <c r="AG59" s="1647"/>
    </row>
    <row r="60" spans="2:33" x14ac:dyDescent="0.25">
      <c r="C60" s="1647"/>
      <c r="D60" s="1647"/>
      <c r="E60" s="1647"/>
      <c r="F60" s="1647"/>
      <c r="G60" s="1647"/>
      <c r="H60" s="1647"/>
      <c r="I60" s="1647"/>
      <c r="J60" s="1647"/>
      <c r="K60" s="1647"/>
      <c r="L60" s="1647"/>
      <c r="M60" s="1647"/>
      <c r="N60" s="1647"/>
      <c r="O60" s="1647"/>
      <c r="P60" s="1647"/>
      <c r="Q60" s="1647"/>
      <c r="R60" s="1647"/>
      <c r="S60" s="1647"/>
      <c r="T60" s="1647"/>
      <c r="U60" s="1647"/>
      <c r="V60" s="1647"/>
      <c r="W60" s="1647"/>
      <c r="X60" s="1647"/>
      <c r="Y60" s="1647"/>
      <c r="Z60" s="1647"/>
      <c r="AA60" s="1647"/>
      <c r="AB60" s="1647"/>
      <c r="AC60" s="1647"/>
      <c r="AD60" s="1647"/>
      <c r="AE60" s="1647"/>
      <c r="AF60" s="1647"/>
      <c r="AG60" s="1647"/>
    </row>
    <row r="61" spans="2:33" x14ac:dyDescent="0.25">
      <c r="C61" s="1647"/>
      <c r="D61" s="1647"/>
      <c r="E61" s="1647"/>
      <c r="F61" s="1647"/>
      <c r="G61" s="1647"/>
      <c r="H61" s="1647"/>
      <c r="I61" s="1647"/>
      <c r="J61" s="1647"/>
      <c r="K61" s="1647"/>
      <c r="L61" s="1647"/>
      <c r="M61" s="1647"/>
      <c r="N61" s="1647"/>
      <c r="O61" s="1647"/>
      <c r="P61" s="1647"/>
      <c r="Q61" s="1647"/>
      <c r="R61" s="1647"/>
      <c r="S61" s="1647"/>
      <c r="T61" s="1647"/>
      <c r="U61" s="1647"/>
      <c r="V61" s="1647"/>
      <c r="W61" s="1647"/>
      <c r="X61" s="1647"/>
      <c r="Y61" s="1647"/>
      <c r="Z61" s="1647"/>
      <c r="AA61" s="1647"/>
      <c r="AB61" s="1647"/>
      <c r="AC61" s="1647"/>
      <c r="AD61" s="1647"/>
      <c r="AE61" s="1647"/>
      <c r="AF61" s="1647"/>
      <c r="AG61" s="1647"/>
    </row>
    <row r="62" spans="2:33" x14ac:dyDescent="0.25">
      <c r="C62" s="1647"/>
      <c r="D62" s="1647"/>
      <c r="E62" s="1647"/>
      <c r="F62" s="1647"/>
      <c r="G62" s="1647"/>
      <c r="H62" s="1647"/>
      <c r="I62" s="1647"/>
      <c r="J62" s="1647"/>
      <c r="K62" s="1647"/>
      <c r="L62" s="1647"/>
      <c r="M62" s="1647"/>
      <c r="N62" s="1647"/>
      <c r="O62" s="1647"/>
      <c r="P62" s="1647"/>
      <c r="Q62" s="1647"/>
      <c r="R62" s="1647"/>
      <c r="S62" s="1647"/>
      <c r="T62" s="1647"/>
      <c r="U62" s="1647"/>
      <c r="V62" s="1647"/>
      <c r="W62" s="1647"/>
      <c r="X62" s="1647"/>
      <c r="Y62" s="1647"/>
      <c r="Z62" s="1647"/>
      <c r="AA62" s="1647"/>
      <c r="AB62" s="1647"/>
      <c r="AC62" s="1647"/>
      <c r="AD62" s="1647"/>
      <c r="AE62" s="1647"/>
      <c r="AF62" s="1647"/>
      <c r="AG62" s="1647"/>
    </row>
    <row r="63" spans="2:33" x14ac:dyDescent="0.25">
      <c r="C63" s="1647"/>
      <c r="D63" s="1647"/>
      <c r="E63" s="1647"/>
      <c r="F63" s="1647"/>
      <c r="G63" s="1647"/>
      <c r="H63" s="1647"/>
      <c r="I63" s="1647"/>
      <c r="J63" s="1647"/>
      <c r="K63" s="1647"/>
      <c r="L63" s="1647"/>
      <c r="M63" s="1647"/>
      <c r="N63" s="1647"/>
      <c r="O63" s="1647"/>
      <c r="P63" s="1647"/>
      <c r="Q63" s="1647"/>
      <c r="R63" s="1647"/>
      <c r="S63" s="1647"/>
      <c r="T63" s="1647"/>
      <c r="U63" s="1647"/>
      <c r="V63" s="1647"/>
      <c r="W63" s="1647"/>
      <c r="X63" s="1647"/>
      <c r="Y63" s="1647"/>
      <c r="Z63" s="1647"/>
      <c r="AA63" s="1647"/>
      <c r="AB63" s="1647"/>
      <c r="AC63" s="1647"/>
      <c r="AD63" s="1647"/>
      <c r="AE63" s="1647"/>
      <c r="AF63" s="1647"/>
      <c r="AG63" s="1647"/>
    </row>
    <row r="64" spans="2:33" x14ac:dyDescent="0.25">
      <c r="C64" s="1647"/>
      <c r="D64" s="1647"/>
      <c r="E64" s="1647"/>
      <c r="F64" s="1647"/>
      <c r="G64" s="1647"/>
      <c r="H64" s="1647"/>
      <c r="I64" s="1647"/>
      <c r="J64" s="1647"/>
      <c r="K64" s="1647"/>
      <c r="L64" s="1647"/>
      <c r="M64" s="1647"/>
      <c r="N64" s="1647"/>
      <c r="O64" s="1647"/>
      <c r="P64" s="1647"/>
      <c r="Q64" s="1647"/>
      <c r="R64" s="1647"/>
      <c r="S64" s="1647"/>
      <c r="T64" s="1647"/>
      <c r="U64" s="1647"/>
      <c r="V64" s="1647"/>
      <c r="W64" s="1647"/>
      <c r="X64" s="1647"/>
      <c r="Y64" s="1647"/>
      <c r="Z64" s="1647"/>
      <c r="AA64" s="1647"/>
      <c r="AB64" s="1647"/>
      <c r="AC64" s="1647"/>
      <c r="AD64" s="1647"/>
      <c r="AE64" s="1647"/>
      <c r="AF64" s="1647"/>
      <c r="AG64" s="1647"/>
    </row>
    <row r="65" spans="3:33" x14ac:dyDescent="0.25">
      <c r="C65" s="1647"/>
      <c r="D65" s="1647"/>
      <c r="E65" s="1647"/>
      <c r="F65" s="1647"/>
      <c r="G65" s="1647"/>
      <c r="H65" s="1647"/>
      <c r="I65" s="1647"/>
      <c r="J65" s="1647"/>
      <c r="K65" s="1647"/>
      <c r="L65" s="1647"/>
      <c r="M65" s="1647"/>
      <c r="N65" s="1647"/>
      <c r="O65" s="1647"/>
      <c r="P65" s="1647"/>
      <c r="Q65" s="1647"/>
      <c r="R65" s="1647"/>
      <c r="S65" s="1647"/>
      <c r="T65" s="1647"/>
      <c r="U65" s="1647"/>
      <c r="V65" s="1647"/>
      <c r="W65" s="1647"/>
      <c r="X65" s="1647"/>
      <c r="Y65" s="1647"/>
      <c r="Z65" s="1647"/>
      <c r="AA65" s="1647"/>
      <c r="AB65" s="1647"/>
      <c r="AC65" s="1647"/>
      <c r="AD65" s="1647"/>
      <c r="AE65" s="1647"/>
      <c r="AF65" s="1647"/>
      <c r="AG65" s="1647"/>
    </row>
    <row r="66" spans="3:33" x14ac:dyDescent="0.25">
      <c r="C66" s="1647"/>
      <c r="D66" s="1647"/>
      <c r="E66" s="1647"/>
      <c r="F66" s="1647"/>
      <c r="G66" s="1647"/>
      <c r="H66" s="1647"/>
      <c r="I66" s="1647"/>
      <c r="J66" s="1647"/>
      <c r="K66" s="1647"/>
      <c r="L66" s="1647"/>
      <c r="M66" s="1647"/>
      <c r="N66" s="1647"/>
      <c r="O66" s="1647"/>
      <c r="P66" s="1647"/>
      <c r="Q66" s="1647"/>
      <c r="R66" s="1647"/>
      <c r="S66" s="1647"/>
      <c r="T66" s="1647"/>
      <c r="U66" s="1647"/>
      <c r="V66" s="1647"/>
      <c r="W66" s="1647"/>
      <c r="X66" s="1647"/>
      <c r="Y66" s="1647"/>
      <c r="Z66" s="1647"/>
      <c r="AA66" s="1647"/>
      <c r="AB66" s="1647"/>
      <c r="AC66" s="1647"/>
      <c r="AD66" s="1647"/>
      <c r="AE66" s="1647"/>
      <c r="AF66" s="1647"/>
      <c r="AG66" s="1647"/>
    </row>
    <row r="67" spans="3:33" x14ac:dyDescent="0.25">
      <c r="C67" s="1647"/>
      <c r="D67" s="1647"/>
      <c r="E67" s="1647"/>
      <c r="F67" s="1647"/>
      <c r="G67" s="1647"/>
      <c r="H67" s="1647"/>
      <c r="I67" s="1647"/>
      <c r="J67" s="1647"/>
      <c r="K67" s="1647"/>
      <c r="L67" s="1647"/>
      <c r="M67" s="1647"/>
      <c r="N67" s="1647"/>
      <c r="O67" s="1647"/>
      <c r="P67" s="1647"/>
      <c r="Q67" s="1647"/>
      <c r="R67" s="1647"/>
      <c r="S67" s="1647"/>
      <c r="T67" s="1647"/>
      <c r="U67" s="1647"/>
      <c r="V67" s="1647"/>
      <c r="W67" s="1647"/>
      <c r="X67" s="1647"/>
      <c r="Y67" s="1647"/>
      <c r="Z67" s="1647"/>
      <c r="AA67" s="1647"/>
      <c r="AB67" s="1647"/>
      <c r="AC67" s="1647"/>
      <c r="AD67" s="1647"/>
      <c r="AE67" s="1647"/>
      <c r="AF67" s="1647"/>
      <c r="AG67" s="1647"/>
    </row>
    <row r="68" spans="3:33" x14ac:dyDescent="0.25">
      <c r="C68" s="1647"/>
      <c r="D68" s="1647"/>
      <c r="E68" s="1647"/>
      <c r="F68" s="1647"/>
      <c r="G68" s="1647"/>
      <c r="H68" s="1647"/>
      <c r="I68" s="1647"/>
      <c r="J68" s="1647"/>
      <c r="K68" s="1647"/>
      <c r="L68" s="1647"/>
      <c r="M68" s="1647"/>
      <c r="N68" s="1647"/>
      <c r="O68" s="1647"/>
      <c r="P68" s="1647"/>
      <c r="Q68" s="1647"/>
      <c r="R68" s="1647"/>
      <c r="S68" s="1647"/>
      <c r="T68" s="1647"/>
      <c r="U68" s="1647"/>
      <c r="V68" s="1647"/>
      <c r="W68" s="1647"/>
      <c r="X68" s="1647"/>
      <c r="Y68" s="1647"/>
      <c r="Z68" s="1647"/>
      <c r="AA68" s="1647"/>
      <c r="AB68" s="1647"/>
      <c r="AC68" s="1647"/>
      <c r="AD68" s="1647"/>
      <c r="AE68" s="1647"/>
      <c r="AF68" s="1647"/>
      <c r="AG68" s="1647"/>
    </row>
    <row r="69" spans="3:33" x14ac:dyDescent="0.25">
      <c r="C69" s="1647"/>
      <c r="D69" s="1647"/>
      <c r="E69" s="1647"/>
      <c r="F69" s="1647"/>
      <c r="G69" s="1647"/>
      <c r="H69" s="1647"/>
      <c r="I69" s="1647"/>
      <c r="J69" s="1647"/>
      <c r="K69" s="1647"/>
      <c r="L69" s="1647"/>
      <c r="M69" s="1647"/>
      <c r="N69" s="1647"/>
      <c r="O69" s="1647"/>
      <c r="P69" s="1647"/>
      <c r="Q69" s="1647"/>
      <c r="R69" s="1647"/>
      <c r="S69" s="1647"/>
      <c r="T69" s="1647"/>
      <c r="U69" s="1647"/>
      <c r="V69" s="1647"/>
      <c r="W69" s="1647"/>
      <c r="X69" s="1647"/>
      <c r="Y69" s="1647"/>
      <c r="Z69" s="1647"/>
      <c r="AA69" s="1647"/>
      <c r="AB69" s="1647"/>
      <c r="AC69" s="1647"/>
      <c r="AD69" s="1647"/>
      <c r="AE69" s="1647"/>
      <c r="AF69" s="1647"/>
      <c r="AG69" s="1647"/>
    </row>
    <row r="70" spans="3:33" x14ac:dyDescent="0.25">
      <c r="C70" s="1647"/>
      <c r="D70" s="1647"/>
      <c r="E70" s="1647"/>
      <c r="F70" s="1647"/>
      <c r="G70" s="1647"/>
      <c r="H70" s="1647"/>
      <c r="I70" s="1647"/>
      <c r="J70" s="1647"/>
      <c r="K70" s="1647"/>
      <c r="L70" s="1647"/>
      <c r="M70" s="1647"/>
      <c r="N70" s="1647"/>
      <c r="O70" s="1647"/>
      <c r="P70" s="1647"/>
      <c r="Q70" s="1647"/>
      <c r="R70" s="1647"/>
      <c r="S70" s="1647"/>
      <c r="T70" s="1647"/>
      <c r="U70" s="1647"/>
      <c r="V70" s="1647"/>
      <c r="W70" s="1647"/>
      <c r="X70" s="1647"/>
      <c r="Y70" s="1647"/>
      <c r="Z70" s="1647"/>
      <c r="AA70" s="1647"/>
      <c r="AB70" s="1647"/>
      <c r="AC70" s="1647"/>
      <c r="AD70" s="1647"/>
      <c r="AE70" s="1647"/>
      <c r="AF70" s="1647"/>
      <c r="AG70" s="1647"/>
    </row>
    <row r="71" spans="3:33" x14ac:dyDescent="0.25">
      <c r="C71" s="1647"/>
      <c r="D71" s="1647"/>
      <c r="E71" s="1647"/>
      <c r="F71" s="1647"/>
      <c r="G71" s="1647"/>
      <c r="H71" s="1647"/>
      <c r="I71" s="1647"/>
      <c r="J71" s="1647"/>
      <c r="K71" s="1647"/>
      <c r="L71" s="1647"/>
      <c r="M71" s="1647"/>
      <c r="N71" s="1647"/>
      <c r="O71" s="1647"/>
      <c r="P71" s="1647"/>
      <c r="Q71" s="1647"/>
      <c r="R71" s="1647"/>
      <c r="S71" s="1647"/>
      <c r="T71" s="1647"/>
      <c r="U71" s="1647"/>
      <c r="V71" s="1647"/>
      <c r="W71" s="1647"/>
      <c r="X71" s="1647"/>
      <c r="Y71" s="1647"/>
      <c r="Z71" s="1647"/>
      <c r="AA71" s="1647"/>
      <c r="AB71" s="1647"/>
      <c r="AC71" s="1647"/>
      <c r="AD71" s="1647"/>
      <c r="AE71" s="1647"/>
      <c r="AF71" s="1647"/>
      <c r="AG71" s="1647"/>
    </row>
    <row r="72" spans="3:33" x14ac:dyDescent="0.25">
      <c r="C72" s="1647"/>
      <c r="D72" s="1647"/>
      <c r="E72" s="1647"/>
      <c r="F72" s="1647"/>
      <c r="G72" s="1647"/>
      <c r="H72" s="1647"/>
      <c r="I72" s="1647"/>
      <c r="J72" s="1647"/>
      <c r="K72" s="1647"/>
      <c r="L72" s="1647"/>
      <c r="M72" s="1647"/>
      <c r="N72" s="1647"/>
      <c r="O72" s="1647"/>
      <c r="P72" s="1647"/>
      <c r="Q72" s="1647"/>
      <c r="R72" s="1647"/>
      <c r="S72" s="1647"/>
      <c r="T72" s="1647"/>
      <c r="U72" s="1647"/>
      <c r="V72" s="1647"/>
      <c r="W72" s="1647"/>
      <c r="X72" s="1647"/>
      <c r="Y72" s="1647"/>
      <c r="Z72" s="1647"/>
      <c r="AA72" s="1647"/>
      <c r="AB72" s="1647"/>
      <c r="AC72" s="1647"/>
      <c r="AD72" s="1647"/>
      <c r="AE72" s="1647"/>
      <c r="AF72" s="1647"/>
      <c r="AG72" s="1647"/>
    </row>
    <row r="73" spans="3:33" x14ac:dyDescent="0.25">
      <c r="C73" s="1647"/>
      <c r="D73" s="1647"/>
      <c r="E73" s="1647"/>
      <c r="F73" s="1647"/>
      <c r="G73" s="1647"/>
      <c r="H73" s="1647"/>
      <c r="I73" s="1647"/>
      <c r="J73" s="1647"/>
      <c r="K73" s="1647"/>
      <c r="L73" s="1647"/>
      <c r="M73" s="1647"/>
      <c r="N73" s="1647"/>
      <c r="O73" s="1647"/>
      <c r="P73" s="1647"/>
      <c r="Q73" s="1647"/>
      <c r="R73" s="1647"/>
      <c r="S73" s="1647"/>
      <c r="T73" s="1647"/>
      <c r="U73" s="1647"/>
      <c r="V73" s="1647"/>
      <c r="W73" s="1647"/>
      <c r="X73" s="1647"/>
      <c r="Y73" s="1647"/>
      <c r="Z73" s="1647"/>
      <c r="AA73" s="1647"/>
      <c r="AB73" s="1647"/>
      <c r="AC73" s="1647"/>
      <c r="AD73" s="1647"/>
      <c r="AE73" s="1647"/>
      <c r="AF73" s="1647"/>
      <c r="AG73" s="1647"/>
    </row>
    <row r="74" spans="3:33" x14ac:dyDescent="0.25">
      <c r="C74" s="1647"/>
      <c r="D74" s="1647"/>
      <c r="E74" s="1647"/>
      <c r="F74" s="1647"/>
      <c r="G74" s="1647"/>
      <c r="H74" s="1647"/>
      <c r="I74" s="1647"/>
      <c r="J74" s="1647"/>
      <c r="K74" s="1647"/>
      <c r="L74" s="1647"/>
      <c r="M74" s="1647"/>
      <c r="N74" s="1647"/>
      <c r="O74" s="1647"/>
      <c r="P74" s="1647"/>
      <c r="Q74" s="1647"/>
      <c r="R74" s="1647"/>
      <c r="S74" s="1647"/>
      <c r="T74" s="1647"/>
      <c r="U74" s="1647"/>
      <c r="V74" s="1647"/>
      <c r="W74" s="1647"/>
      <c r="X74" s="1647"/>
      <c r="Y74" s="1647"/>
      <c r="Z74" s="1647"/>
      <c r="AA74" s="1647"/>
      <c r="AB74" s="1647"/>
      <c r="AC74" s="1647"/>
      <c r="AD74" s="1647"/>
      <c r="AE74" s="1647"/>
      <c r="AF74" s="1647"/>
      <c r="AG74" s="1647"/>
    </row>
    <row r="75" spans="3:33" x14ac:dyDescent="0.25">
      <c r="C75" s="1647"/>
      <c r="D75" s="1647"/>
      <c r="E75" s="1647"/>
      <c r="F75" s="1647"/>
      <c r="G75" s="1647"/>
      <c r="H75" s="1647"/>
      <c r="I75" s="1647"/>
      <c r="J75" s="1647"/>
      <c r="K75" s="1647"/>
      <c r="L75" s="1647"/>
      <c r="M75" s="1647"/>
      <c r="N75" s="1647"/>
      <c r="O75" s="1647"/>
      <c r="P75" s="1647"/>
      <c r="Q75" s="1647"/>
      <c r="R75" s="1647"/>
      <c r="S75" s="1647"/>
      <c r="T75" s="1647"/>
      <c r="U75" s="1647"/>
      <c r="V75" s="1647"/>
      <c r="W75" s="1647"/>
      <c r="X75" s="1647"/>
      <c r="Y75" s="1647"/>
      <c r="Z75" s="1647"/>
      <c r="AA75" s="1647"/>
      <c r="AB75" s="1647"/>
      <c r="AC75" s="1647"/>
      <c r="AD75" s="1647"/>
      <c r="AE75" s="1647"/>
      <c r="AF75" s="1647"/>
      <c r="AG75" s="1647"/>
    </row>
    <row r="76" spans="3:33" x14ac:dyDescent="0.25">
      <c r="C76" s="1647"/>
      <c r="D76" s="1647"/>
      <c r="E76" s="1647"/>
      <c r="F76" s="1647"/>
      <c r="G76" s="1647"/>
      <c r="H76" s="1647"/>
      <c r="I76" s="1647"/>
      <c r="J76" s="1647"/>
      <c r="K76" s="1647"/>
      <c r="L76" s="1647"/>
      <c r="M76" s="1647"/>
      <c r="N76" s="1647"/>
      <c r="O76" s="1647"/>
      <c r="P76" s="1647"/>
      <c r="Q76" s="1647"/>
      <c r="R76" s="1647"/>
      <c r="S76" s="1647"/>
      <c r="T76" s="1647"/>
      <c r="U76" s="1647"/>
      <c r="V76" s="1647"/>
      <c r="W76" s="1647"/>
      <c r="X76" s="1647"/>
      <c r="Y76" s="1647"/>
      <c r="Z76" s="1647"/>
      <c r="AA76" s="1647"/>
      <c r="AB76" s="1647"/>
      <c r="AC76" s="1647"/>
      <c r="AD76" s="1647"/>
      <c r="AE76" s="1647"/>
      <c r="AF76" s="1647"/>
      <c r="AG76" s="1647"/>
    </row>
    <row r="77" spans="3:33" x14ac:dyDescent="0.25">
      <c r="C77" s="1647"/>
      <c r="D77" s="1647"/>
      <c r="E77" s="1647"/>
      <c r="F77" s="1647"/>
      <c r="G77" s="1647"/>
      <c r="H77" s="1647"/>
      <c r="I77" s="1647"/>
      <c r="J77" s="1647"/>
      <c r="K77" s="1647"/>
      <c r="L77" s="1647"/>
      <c r="M77" s="1647"/>
      <c r="N77" s="1647"/>
      <c r="O77" s="1647"/>
      <c r="P77" s="1647"/>
      <c r="Q77" s="1647"/>
      <c r="R77" s="1647"/>
      <c r="S77" s="1647"/>
      <c r="T77" s="1647"/>
      <c r="U77" s="1647"/>
      <c r="V77" s="1647"/>
      <c r="W77" s="1647"/>
      <c r="X77" s="1647"/>
      <c r="Y77" s="1647"/>
      <c r="Z77" s="1647"/>
      <c r="AA77" s="1647"/>
      <c r="AB77" s="1647"/>
      <c r="AC77" s="1647"/>
      <c r="AD77" s="1647"/>
      <c r="AE77" s="1647"/>
      <c r="AF77" s="1647"/>
      <c r="AG77" s="1647"/>
    </row>
    <row r="78" spans="3:33" x14ac:dyDescent="0.25">
      <c r="C78" s="1647"/>
      <c r="D78" s="1647"/>
      <c r="E78" s="1647"/>
      <c r="F78" s="1647"/>
      <c r="G78" s="1647"/>
      <c r="H78" s="1647"/>
      <c r="I78" s="1647"/>
      <c r="J78" s="1647"/>
      <c r="K78" s="1647"/>
      <c r="L78" s="1647"/>
      <c r="M78" s="1647"/>
      <c r="N78" s="1647"/>
      <c r="O78" s="1647"/>
      <c r="P78" s="1647"/>
      <c r="Q78" s="1647"/>
      <c r="R78" s="1647"/>
      <c r="S78" s="1647"/>
      <c r="T78" s="1647"/>
      <c r="U78" s="1647"/>
      <c r="V78" s="1647"/>
      <c r="W78" s="1647"/>
      <c r="X78" s="1647"/>
      <c r="Y78" s="1647"/>
      <c r="Z78" s="1647"/>
      <c r="AA78" s="1647"/>
      <c r="AB78" s="1647"/>
      <c r="AC78" s="1647"/>
      <c r="AD78" s="1647"/>
      <c r="AE78" s="1647"/>
      <c r="AF78" s="1647"/>
      <c r="AG78" s="1647"/>
    </row>
    <row r="79" spans="3:33" x14ac:dyDescent="0.25">
      <c r="C79" s="1647"/>
      <c r="D79" s="1647"/>
      <c r="E79" s="1647"/>
      <c r="F79" s="1647"/>
      <c r="G79" s="1647"/>
      <c r="H79" s="1647"/>
      <c r="I79" s="1647"/>
      <c r="J79" s="1647"/>
      <c r="K79" s="1647"/>
      <c r="L79" s="1647"/>
      <c r="M79" s="1647"/>
      <c r="N79" s="1647"/>
      <c r="O79" s="1647"/>
      <c r="P79" s="1647"/>
      <c r="Q79" s="1647"/>
      <c r="R79" s="1647"/>
      <c r="S79" s="1647"/>
      <c r="T79" s="1647"/>
      <c r="U79" s="1647"/>
      <c r="V79" s="1647"/>
      <c r="W79" s="1647"/>
      <c r="X79" s="1647"/>
      <c r="Y79" s="1647"/>
      <c r="Z79" s="1647"/>
      <c r="AA79" s="1647"/>
      <c r="AB79" s="1647"/>
      <c r="AC79" s="1647"/>
      <c r="AD79" s="1647"/>
      <c r="AE79" s="1647"/>
      <c r="AF79" s="1647"/>
      <c r="AG79" s="1647"/>
    </row>
    <row r="80" spans="3:33" x14ac:dyDescent="0.25">
      <c r="C80" s="1647"/>
      <c r="D80" s="1647"/>
      <c r="E80" s="1647"/>
      <c r="F80" s="1647"/>
      <c r="G80" s="1647"/>
      <c r="H80" s="1647"/>
      <c r="I80" s="1647"/>
      <c r="J80" s="1647"/>
      <c r="K80" s="1647"/>
      <c r="L80" s="1647"/>
      <c r="M80" s="1647"/>
      <c r="N80" s="1647"/>
      <c r="O80" s="1647"/>
      <c r="P80" s="1647"/>
      <c r="Q80" s="1647"/>
      <c r="R80" s="1647"/>
      <c r="S80" s="1647"/>
      <c r="T80" s="1647"/>
      <c r="U80" s="1647"/>
      <c r="V80" s="1647"/>
      <c r="W80" s="1647"/>
      <c r="X80" s="1647"/>
      <c r="Y80" s="1647"/>
      <c r="Z80" s="1647"/>
      <c r="AA80" s="1647"/>
      <c r="AB80" s="1647"/>
      <c r="AC80" s="1647"/>
      <c r="AD80" s="1647"/>
      <c r="AE80" s="1647"/>
      <c r="AF80" s="1647"/>
      <c r="AG80" s="1647"/>
    </row>
    <row r="81" spans="3:33" x14ac:dyDescent="0.25">
      <c r="C81" s="1647"/>
      <c r="D81" s="1647"/>
      <c r="E81" s="1647"/>
      <c r="F81" s="1647"/>
      <c r="G81" s="1647"/>
      <c r="H81" s="1647"/>
      <c r="I81" s="1647"/>
      <c r="J81" s="1647"/>
      <c r="K81" s="1647"/>
      <c r="L81" s="1647"/>
      <c r="M81" s="1647"/>
      <c r="N81" s="1647"/>
      <c r="O81" s="1647"/>
      <c r="P81" s="1647"/>
      <c r="Q81" s="1647"/>
      <c r="R81" s="1647"/>
      <c r="S81" s="1647"/>
      <c r="T81" s="1647"/>
      <c r="U81" s="1647"/>
      <c r="V81" s="1647"/>
      <c r="W81" s="1647"/>
      <c r="X81" s="1647"/>
      <c r="Y81" s="1647"/>
      <c r="Z81" s="1647"/>
      <c r="AA81" s="1647"/>
      <c r="AB81" s="1647"/>
      <c r="AC81" s="1647"/>
      <c r="AD81" s="1647"/>
      <c r="AE81" s="1647"/>
      <c r="AF81" s="1647"/>
      <c r="AG81" s="1647"/>
    </row>
    <row r="82" spans="3:33" x14ac:dyDescent="0.25">
      <c r="C82" s="1647"/>
      <c r="D82" s="1647"/>
      <c r="E82" s="1647"/>
      <c r="F82" s="1647"/>
      <c r="G82" s="1647"/>
      <c r="H82" s="1647"/>
      <c r="I82" s="1647"/>
      <c r="J82" s="1647"/>
      <c r="K82" s="1647"/>
      <c r="L82" s="1647"/>
      <c r="M82" s="1647"/>
      <c r="N82" s="1647"/>
      <c r="O82" s="1647"/>
      <c r="P82" s="1647"/>
      <c r="Q82" s="1647"/>
      <c r="R82" s="1647"/>
      <c r="S82" s="1647"/>
      <c r="T82" s="1647"/>
      <c r="U82" s="1647"/>
      <c r="V82" s="1647"/>
      <c r="W82" s="1647"/>
      <c r="X82" s="1647"/>
      <c r="Y82" s="1647"/>
      <c r="Z82" s="1647"/>
      <c r="AA82" s="1647"/>
      <c r="AB82" s="1647"/>
      <c r="AC82" s="1647"/>
      <c r="AD82" s="1647"/>
      <c r="AE82" s="1647"/>
      <c r="AF82" s="1647"/>
      <c r="AG82" s="1647"/>
    </row>
    <row r="83" spans="3:33" x14ac:dyDescent="0.25">
      <c r="C83" s="1647"/>
      <c r="D83" s="1647"/>
      <c r="E83" s="1647"/>
      <c r="F83" s="1647"/>
      <c r="G83" s="1647"/>
      <c r="H83" s="1647"/>
      <c r="I83" s="1647"/>
      <c r="J83" s="1647"/>
      <c r="K83" s="1647"/>
      <c r="L83" s="1647"/>
      <c r="M83" s="1647"/>
      <c r="N83" s="1647"/>
      <c r="O83" s="1647"/>
      <c r="P83" s="1647"/>
      <c r="Q83" s="1647"/>
      <c r="R83" s="1647"/>
      <c r="S83" s="1647"/>
      <c r="T83" s="1647"/>
      <c r="U83" s="1647"/>
      <c r="V83" s="1647"/>
      <c r="W83" s="1647"/>
      <c r="X83" s="1647"/>
      <c r="Y83" s="1647"/>
      <c r="Z83" s="1647"/>
      <c r="AA83" s="1647"/>
      <c r="AB83" s="1647"/>
      <c r="AC83" s="1647"/>
      <c r="AD83" s="1647"/>
      <c r="AE83" s="1647"/>
      <c r="AF83" s="1647"/>
      <c r="AG83" s="1647"/>
    </row>
    <row r="84" spans="3:33" x14ac:dyDescent="0.25">
      <c r="C84" s="1647"/>
      <c r="D84" s="1647"/>
      <c r="E84" s="1647"/>
      <c r="F84" s="1647"/>
      <c r="G84" s="1647"/>
      <c r="H84" s="1647"/>
      <c r="I84" s="1647"/>
      <c r="J84" s="1647"/>
      <c r="K84" s="1647"/>
      <c r="L84" s="1647"/>
      <c r="M84" s="1647"/>
      <c r="N84" s="1647"/>
      <c r="O84" s="1647"/>
      <c r="P84" s="1647"/>
      <c r="Q84" s="1647"/>
      <c r="R84" s="1647"/>
      <c r="S84" s="1647"/>
      <c r="T84" s="1647"/>
      <c r="U84" s="1647"/>
      <c r="V84" s="1647"/>
      <c r="W84" s="1647"/>
      <c r="X84" s="1647"/>
      <c r="Y84" s="1647"/>
      <c r="Z84" s="1647"/>
      <c r="AA84" s="1647"/>
      <c r="AB84" s="1647"/>
      <c r="AC84" s="1647"/>
      <c r="AD84" s="1647"/>
      <c r="AE84" s="1647"/>
      <c r="AF84" s="1647"/>
      <c r="AG84" s="1647"/>
    </row>
    <row r="85" spans="3:33" x14ac:dyDescent="0.25">
      <c r="C85" s="1647"/>
      <c r="D85" s="1647"/>
      <c r="E85" s="1647"/>
      <c r="F85" s="1647"/>
      <c r="G85" s="1647"/>
      <c r="H85" s="1647"/>
      <c r="I85" s="1647"/>
      <c r="J85" s="1647"/>
      <c r="K85" s="1647"/>
      <c r="L85" s="1647"/>
      <c r="M85" s="1647"/>
      <c r="N85" s="1647"/>
      <c r="O85" s="1647"/>
      <c r="P85" s="1647"/>
      <c r="Q85" s="1647"/>
      <c r="R85" s="1647"/>
      <c r="S85" s="1647"/>
      <c r="T85" s="1647"/>
      <c r="U85" s="1647"/>
      <c r="V85" s="1647"/>
      <c r="W85" s="1647"/>
      <c r="X85" s="1647"/>
      <c r="Y85" s="1647"/>
      <c r="Z85" s="1647"/>
      <c r="AA85" s="1647"/>
      <c r="AB85" s="1647"/>
      <c r="AC85" s="1647"/>
      <c r="AD85" s="1647"/>
      <c r="AE85" s="1647"/>
      <c r="AF85" s="1647"/>
      <c r="AG85" s="1647"/>
    </row>
    <row r="86" spans="3:33" x14ac:dyDescent="0.25">
      <c r="C86" s="1647"/>
      <c r="D86" s="1647"/>
      <c r="E86" s="1647"/>
      <c r="F86" s="1647"/>
      <c r="G86" s="1647"/>
      <c r="H86" s="1647"/>
      <c r="I86" s="1647"/>
      <c r="J86" s="1647"/>
      <c r="K86" s="1647"/>
      <c r="L86" s="1647"/>
      <c r="M86" s="1647"/>
      <c r="N86" s="1647"/>
      <c r="O86" s="1647"/>
      <c r="P86" s="1647"/>
      <c r="Q86" s="1647"/>
      <c r="R86" s="1647"/>
      <c r="S86" s="1647"/>
      <c r="T86" s="1647"/>
      <c r="U86" s="1647"/>
      <c r="V86" s="1647"/>
      <c r="W86" s="1647"/>
      <c r="X86" s="1647"/>
      <c r="Y86" s="1647"/>
      <c r="Z86" s="1647"/>
      <c r="AA86" s="1647"/>
      <c r="AB86" s="1647"/>
      <c r="AC86" s="1647"/>
      <c r="AD86" s="1647"/>
      <c r="AE86" s="1647"/>
      <c r="AF86" s="1647"/>
      <c r="AG86" s="1647"/>
    </row>
    <row r="87" spans="3:33" x14ac:dyDescent="0.25">
      <c r="C87" s="1647"/>
      <c r="D87" s="1647"/>
      <c r="E87" s="1647"/>
      <c r="F87" s="1647"/>
      <c r="G87" s="1647"/>
      <c r="H87" s="1647"/>
      <c r="I87" s="1647"/>
      <c r="J87" s="1647"/>
      <c r="K87" s="1647"/>
      <c r="L87" s="1647"/>
      <c r="M87" s="1647"/>
      <c r="N87" s="1647"/>
      <c r="O87" s="1647"/>
      <c r="P87" s="1647"/>
      <c r="Q87" s="1647"/>
      <c r="R87" s="1647"/>
      <c r="S87" s="1647"/>
      <c r="T87" s="1647"/>
      <c r="U87" s="1647"/>
      <c r="V87" s="1647"/>
      <c r="W87" s="1647"/>
      <c r="X87" s="1647"/>
      <c r="Y87" s="1647"/>
      <c r="Z87" s="1647"/>
      <c r="AA87" s="1647"/>
      <c r="AB87" s="1647"/>
      <c r="AC87" s="1647"/>
      <c r="AD87" s="1647"/>
      <c r="AE87" s="1647"/>
      <c r="AF87" s="1647"/>
      <c r="AG87" s="1647"/>
    </row>
    <row r="88" spans="3:33" x14ac:dyDescent="0.25">
      <c r="C88" s="1647"/>
      <c r="D88" s="1647"/>
      <c r="E88" s="1647"/>
      <c r="F88" s="1647"/>
      <c r="G88" s="1647"/>
      <c r="H88" s="1647"/>
      <c r="I88" s="1647"/>
      <c r="J88" s="1647"/>
      <c r="K88" s="1647"/>
      <c r="L88" s="1647"/>
      <c r="M88" s="1647"/>
      <c r="N88" s="1647"/>
      <c r="O88" s="1647"/>
      <c r="P88" s="1647"/>
      <c r="Q88" s="1647"/>
      <c r="R88" s="1647"/>
      <c r="S88" s="1647"/>
      <c r="T88" s="1647"/>
      <c r="U88" s="1647"/>
      <c r="V88" s="1647"/>
      <c r="W88" s="1647"/>
      <c r="X88" s="1647"/>
      <c r="Y88" s="1647"/>
      <c r="Z88" s="1647"/>
      <c r="AA88" s="1647"/>
      <c r="AB88" s="1647"/>
      <c r="AC88" s="1647"/>
      <c r="AD88" s="1647"/>
      <c r="AE88" s="1647"/>
      <c r="AF88" s="1647"/>
      <c r="AG88" s="1647"/>
    </row>
    <row r="89" spans="3:33" x14ac:dyDescent="0.25">
      <c r="C89" s="1647"/>
      <c r="D89" s="1647"/>
      <c r="E89" s="1647"/>
      <c r="F89" s="1647"/>
      <c r="G89" s="1647"/>
      <c r="H89" s="1647"/>
      <c r="I89" s="1647"/>
      <c r="J89" s="1647"/>
      <c r="K89" s="1647"/>
      <c r="L89" s="1647"/>
      <c r="M89" s="1647"/>
      <c r="N89" s="1647"/>
      <c r="O89" s="1647"/>
      <c r="P89" s="1647"/>
      <c r="Q89" s="1647"/>
      <c r="R89" s="1647"/>
      <c r="S89" s="1647"/>
      <c r="T89" s="1647"/>
      <c r="U89" s="1647"/>
      <c r="V89" s="1647"/>
      <c r="W89" s="1647"/>
      <c r="X89" s="1647"/>
      <c r="Y89" s="1647"/>
      <c r="Z89" s="1647"/>
      <c r="AA89" s="1647"/>
      <c r="AB89" s="1647"/>
      <c r="AC89" s="1647"/>
      <c r="AD89" s="1647"/>
      <c r="AE89" s="1647"/>
      <c r="AF89" s="1647"/>
      <c r="AG89" s="1647"/>
    </row>
    <row r="90" spans="3:33" x14ac:dyDescent="0.25">
      <c r="C90" s="1647"/>
      <c r="D90" s="1647"/>
      <c r="E90" s="1647"/>
      <c r="F90" s="1647"/>
      <c r="G90" s="1647"/>
      <c r="H90" s="1647"/>
      <c r="I90" s="1647"/>
      <c r="J90" s="1647"/>
      <c r="K90" s="1647"/>
      <c r="L90" s="1647"/>
      <c r="M90" s="1647"/>
      <c r="N90" s="1647"/>
      <c r="O90" s="1647"/>
      <c r="P90" s="1647"/>
      <c r="Q90" s="1647"/>
      <c r="R90" s="1647"/>
      <c r="S90" s="1647"/>
      <c r="T90" s="1647"/>
      <c r="U90" s="1647"/>
      <c r="V90" s="1647"/>
      <c r="W90" s="1647"/>
      <c r="X90" s="1647"/>
      <c r="Y90" s="1647"/>
      <c r="Z90" s="1647"/>
      <c r="AA90" s="1647"/>
      <c r="AB90" s="1647"/>
      <c r="AC90" s="1647"/>
      <c r="AD90" s="1647"/>
      <c r="AE90" s="1647"/>
      <c r="AF90" s="1647"/>
      <c r="AG90" s="1647"/>
    </row>
    <row r="91" spans="3:33" x14ac:dyDescent="0.25">
      <c r="C91" s="1647"/>
      <c r="D91" s="1647"/>
      <c r="E91" s="1647"/>
      <c r="F91" s="1647"/>
      <c r="G91" s="1647"/>
      <c r="H91" s="1647"/>
      <c r="I91" s="1647"/>
      <c r="J91" s="1647"/>
      <c r="K91" s="1647"/>
      <c r="L91" s="1647"/>
      <c r="M91" s="1647"/>
      <c r="N91" s="1647"/>
      <c r="O91" s="1647"/>
      <c r="P91" s="1647"/>
      <c r="Q91" s="1647"/>
      <c r="R91" s="1647"/>
      <c r="S91" s="1647"/>
      <c r="T91" s="1647"/>
      <c r="U91" s="1647"/>
      <c r="V91" s="1647"/>
      <c r="W91" s="1647"/>
      <c r="X91" s="1647"/>
      <c r="Y91" s="1647"/>
      <c r="Z91" s="1647"/>
      <c r="AA91" s="1647"/>
      <c r="AB91" s="1647"/>
      <c r="AC91" s="1647"/>
      <c r="AD91" s="1647"/>
      <c r="AE91" s="1647"/>
      <c r="AF91" s="1647"/>
      <c r="AG91" s="1647"/>
    </row>
    <row r="92" spans="3:33" x14ac:dyDescent="0.25">
      <c r="C92" s="1647"/>
      <c r="D92" s="1647"/>
      <c r="E92" s="1647"/>
      <c r="F92" s="1647"/>
      <c r="G92" s="1647"/>
      <c r="H92" s="1647"/>
      <c r="I92" s="1647"/>
      <c r="J92" s="1647"/>
      <c r="K92" s="1647"/>
      <c r="L92" s="1647"/>
      <c r="M92" s="1647"/>
      <c r="N92" s="1647"/>
      <c r="O92" s="1647"/>
      <c r="P92" s="1647"/>
      <c r="Q92" s="1647"/>
      <c r="R92" s="1647"/>
      <c r="S92" s="1647"/>
      <c r="T92" s="1647"/>
      <c r="U92" s="1647"/>
      <c r="V92" s="1647"/>
      <c r="W92" s="1647"/>
      <c r="X92" s="1647"/>
      <c r="Y92" s="1647"/>
      <c r="Z92" s="1647"/>
      <c r="AA92" s="1647"/>
      <c r="AB92" s="1647"/>
      <c r="AC92" s="1647"/>
      <c r="AD92" s="1647"/>
      <c r="AE92" s="1647"/>
      <c r="AF92" s="1647"/>
      <c r="AG92" s="1647"/>
    </row>
    <row r="93" spans="3:33" x14ac:dyDescent="0.25">
      <c r="C93" s="1647"/>
      <c r="D93" s="1647"/>
      <c r="E93" s="1647"/>
      <c r="F93" s="1647"/>
      <c r="G93" s="1647"/>
      <c r="H93" s="1647"/>
      <c r="I93" s="1647"/>
      <c r="J93" s="1647"/>
      <c r="K93" s="1647"/>
      <c r="L93" s="1647"/>
      <c r="M93" s="1647"/>
      <c r="N93" s="1647"/>
      <c r="O93" s="1647"/>
      <c r="P93" s="1647"/>
      <c r="Q93" s="1647"/>
      <c r="R93" s="1647"/>
      <c r="S93" s="1647"/>
      <c r="T93" s="1647"/>
      <c r="U93" s="1647"/>
      <c r="V93" s="1647"/>
      <c r="W93" s="1647"/>
      <c r="X93" s="1647"/>
      <c r="Y93" s="1647"/>
      <c r="Z93" s="1647"/>
      <c r="AA93" s="1647"/>
      <c r="AB93" s="1647"/>
      <c r="AC93" s="1647"/>
      <c r="AD93" s="1647"/>
      <c r="AE93" s="1647"/>
      <c r="AF93" s="1647"/>
      <c r="AG93" s="1647"/>
    </row>
    <row r="94" spans="3:33" x14ac:dyDescent="0.25">
      <c r="C94" s="1647"/>
      <c r="D94" s="1647"/>
      <c r="E94" s="1647"/>
      <c r="F94" s="1647"/>
      <c r="G94" s="1647"/>
      <c r="H94" s="1647"/>
      <c r="I94" s="1647"/>
      <c r="J94" s="1647"/>
      <c r="K94" s="1647"/>
      <c r="L94" s="1647"/>
      <c r="M94" s="1647"/>
      <c r="N94" s="1647"/>
      <c r="O94" s="1647"/>
      <c r="P94" s="1647"/>
      <c r="Q94" s="1647"/>
      <c r="R94" s="1647"/>
      <c r="S94" s="1647"/>
      <c r="T94" s="1647"/>
      <c r="U94" s="1647"/>
      <c r="V94" s="1647"/>
      <c r="W94" s="1647"/>
      <c r="X94" s="1647"/>
      <c r="Y94" s="1647"/>
      <c r="Z94" s="1647"/>
      <c r="AA94" s="1647"/>
      <c r="AB94" s="1647"/>
      <c r="AC94" s="1647"/>
      <c r="AD94" s="1647"/>
      <c r="AE94" s="1647"/>
      <c r="AF94" s="1647"/>
      <c r="AG94" s="1647"/>
    </row>
    <row r="95" spans="3:33" x14ac:dyDescent="0.25">
      <c r="C95" s="1647"/>
      <c r="D95" s="1647"/>
      <c r="E95" s="1647"/>
      <c r="F95" s="1647"/>
      <c r="G95" s="1647"/>
      <c r="H95" s="1647"/>
      <c r="I95" s="1647"/>
      <c r="J95" s="1647"/>
      <c r="K95" s="1647"/>
      <c r="L95" s="1647"/>
      <c r="M95" s="1647"/>
      <c r="N95" s="1647"/>
      <c r="O95" s="1647"/>
      <c r="P95" s="1647"/>
      <c r="Q95" s="1647"/>
      <c r="R95" s="1647"/>
      <c r="S95" s="1647"/>
      <c r="T95" s="1647"/>
      <c r="U95" s="1647"/>
      <c r="V95" s="1647"/>
      <c r="W95" s="1647"/>
      <c r="X95" s="1647"/>
      <c r="Y95" s="1647"/>
      <c r="Z95" s="1647"/>
      <c r="AA95" s="1647"/>
      <c r="AB95" s="1647"/>
      <c r="AC95" s="1647"/>
      <c r="AD95" s="1647"/>
      <c r="AE95" s="1647"/>
      <c r="AF95" s="1647"/>
      <c r="AG95" s="1647"/>
    </row>
    <row r="96" spans="3:33" x14ac:dyDescent="0.25">
      <c r="C96" s="1647"/>
      <c r="D96" s="1647"/>
      <c r="E96" s="1647"/>
      <c r="F96" s="1647"/>
      <c r="G96" s="1647"/>
      <c r="H96" s="1647"/>
      <c r="I96" s="1647"/>
      <c r="J96" s="1647"/>
      <c r="K96" s="1647"/>
      <c r="L96" s="1647"/>
      <c r="M96" s="1647"/>
      <c r="N96" s="1647"/>
      <c r="O96" s="1647"/>
      <c r="P96" s="1647"/>
      <c r="Q96" s="1647"/>
      <c r="R96" s="1647"/>
      <c r="S96" s="1647"/>
      <c r="T96" s="1647"/>
      <c r="U96" s="1647"/>
      <c r="V96" s="1647"/>
      <c r="W96" s="1647"/>
      <c r="X96" s="1647"/>
      <c r="Y96" s="1647"/>
      <c r="Z96" s="1647"/>
      <c r="AA96" s="1647"/>
      <c r="AB96" s="1647"/>
      <c r="AC96" s="1647"/>
      <c r="AD96" s="1647"/>
      <c r="AE96" s="1647"/>
      <c r="AF96" s="1647"/>
      <c r="AG96" s="1647"/>
    </row>
    <row r="97" spans="3:33" x14ac:dyDescent="0.25">
      <c r="C97" s="1647"/>
      <c r="D97" s="1647"/>
      <c r="E97" s="1647"/>
      <c r="F97" s="1647"/>
      <c r="G97" s="1647"/>
      <c r="H97" s="1647"/>
      <c r="I97" s="1647"/>
      <c r="J97" s="1647"/>
      <c r="K97" s="1647"/>
      <c r="L97" s="1647"/>
      <c r="M97" s="1647"/>
      <c r="N97" s="1647"/>
      <c r="O97" s="1647"/>
      <c r="P97" s="1647"/>
      <c r="Q97" s="1647"/>
      <c r="R97" s="1647"/>
      <c r="S97" s="1647"/>
      <c r="T97" s="1647"/>
      <c r="U97" s="1647"/>
      <c r="V97" s="1647"/>
      <c r="W97" s="1647"/>
      <c r="X97" s="1647"/>
      <c r="Y97" s="1647"/>
      <c r="Z97" s="1647"/>
      <c r="AA97" s="1647"/>
      <c r="AB97" s="1647"/>
      <c r="AC97" s="1647"/>
      <c r="AD97" s="1647"/>
      <c r="AE97" s="1647"/>
      <c r="AF97" s="1647"/>
      <c r="AG97" s="1647"/>
    </row>
    <row r="98" spans="3:33" x14ac:dyDescent="0.25">
      <c r="C98" s="1647"/>
      <c r="D98" s="1647"/>
      <c r="E98" s="1647"/>
      <c r="F98" s="1647"/>
      <c r="G98" s="1647"/>
      <c r="H98" s="1647"/>
      <c r="I98" s="1647"/>
      <c r="J98" s="1647"/>
      <c r="K98" s="1647"/>
      <c r="L98" s="1647"/>
      <c r="M98" s="1647"/>
      <c r="N98" s="1647"/>
      <c r="O98" s="1647"/>
      <c r="P98" s="1647"/>
      <c r="Q98" s="1647"/>
      <c r="R98" s="1647"/>
      <c r="S98" s="1647"/>
      <c r="T98" s="1647"/>
      <c r="U98" s="1647"/>
      <c r="V98" s="1647"/>
      <c r="W98" s="1647"/>
      <c r="X98" s="1647"/>
      <c r="Y98" s="1647"/>
      <c r="Z98" s="1647"/>
      <c r="AA98" s="1647"/>
      <c r="AB98" s="1647"/>
      <c r="AC98" s="1647"/>
      <c r="AD98" s="1647"/>
      <c r="AE98" s="1647"/>
      <c r="AF98" s="1647"/>
      <c r="AG98" s="1647"/>
    </row>
    <row r="99" spans="3:33" x14ac:dyDescent="0.25">
      <c r="C99" s="1647"/>
      <c r="D99" s="1647"/>
      <c r="E99" s="1647"/>
      <c r="F99" s="1647"/>
      <c r="G99" s="1647"/>
      <c r="H99" s="1647"/>
      <c r="I99" s="1647"/>
      <c r="J99" s="1647"/>
      <c r="K99" s="1647"/>
      <c r="L99" s="1647"/>
      <c r="M99" s="1647"/>
      <c r="N99" s="1647"/>
      <c r="O99" s="1647"/>
      <c r="P99" s="1647"/>
      <c r="Q99" s="1647"/>
      <c r="R99" s="1647"/>
      <c r="S99" s="1647"/>
      <c r="T99" s="1647"/>
      <c r="U99" s="1647"/>
      <c r="V99" s="1647"/>
      <c r="W99" s="1647"/>
      <c r="X99" s="1647"/>
      <c r="Y99" s="1647"/>
      <c r="Z99" s="1647"/>
      <c r="AA99" s="1647"/>
      <c r="AB99" s="1647"/>
      <c r="AC99" s="1647"/>
      <c r="AD99" s="1647"/>
      <c r="AE99" s="1647"/>
      <c r="AF99" s="1647"/>
      <c r="AG99" s="1647"/>
    </row>
    <row r="100" spans="3:33" x14ac:dyDescent="0.25">
      <c r="C100" s="1647"/>
      <c r="D100" s="1647"/>
      <c r="E100" s="1647"/>
      <c r="F100" s="1647"/>
      <c r="G100" s="1647"/>
      <c r="H100" s="1647"/>
      <c r="I100" s="1647"/>
      <c r="J100" s="1647"/>
      <c r="K100" s="1647"/>
      <c r="L100" s="1647"/>
      <c r="M100" s="1647"/>
      <c r="N100" s="1647"/>
      <c r="O100" s="1647"/>
      <c r="P100" s="1647"/>
      <c r="Q100" s="1647"/>
      <c r="R100" s="1647"/>
      <c r="S100" s="1647"/>
      <c r="T100" s="1647"/>
      <c r="U100" s="1647"/>
      <c r="V100" s="1647"/>
      <c r="W100" s="1647"/>
      <c r="X100" s="1647"/>
      <c r="Y100" s="1647"/>
      <c r="Z100" s="1647"/>
      <c r="AA100" s="1647"/>
      <c r="AB100" s="1647"/>
      <c r="AC100" s="1647"/>
      <c r="AD100" s="1647"/>
      <c r="AE100" s="1647"/>
      <c r="AF100" s="1647"/>
      <c r="AG100" s="1647"/>
    </row>
    <row r="101" spans="3:33" x14ac:dyDescent="0.25">
      <c r="C101" s="1647"/>
      <c r="D101" s="1647"/>
      <c r="E101" s="1647"/>
      <c r="F101" s="1647"/>
      <c r="G101" s="1647"/>
      <c r="H101" s="1647"/>
      <c r="I101" s="1647"/>
      <c r="J101" s="1647"/>
      <c r="K101" s="1647"/>
      <c r="L101" s="1647"/>
      <c r="M101" s="1647"/>
      <c r="N101" s="1647"/>
      <c r="O101" s="1647"/>
      <c r="P101" s="1647"/>
      <c r="Q101" s="1647"/>
      <c r="R101" s="1647"/>
      <c r="S101" s="1647"/>
      <c r="T101" s="1647"/>
      <c r="U101" s="1647"/>
      <c r="V101" s="1647"/>
      <c r="W101" s="1647"/>
      <c r="X101" s="1647"/>
      <c r="Y101" s="1647"/>
      <c r="Z101" s="1647"/>
      <c r="AA101" s="1647"/>
      <c r="AB101" s="1647"/>
      <c r="AC101" s="1647"/>
      <c r="AD101" s="1647"/>
      <c r="AE101" s="1647"/>
      <c r="AF101" s="1647"/>
      <c r="AG101" s="1647"/>
    </row>
    <row r="102" spans="3:33" x14ac:dyDescent="0.25">
      <c r="C102" s="1647"/>
      <c r="D102" s="1647"/>
      <c r="E102" s="1647"/>
      <c r="F102" s="1647"/>
      <c r="G102" s="1647"/>
      <c r="H102" s="1647"/>
      <c r="I102" s="1647"/>
      <c r="J102" s="1647"/>
      <c r="K102" s="1647"/>
      <c r="L102" s="1647"/>
      <c r="M102" s="1647"/>
      <c r="N102" s="1647"/>
      <c r="O102" s="1647"/>
      <c r="P102" s="1647"/>
      <c r="Q102" s="1647"/>
      <c r="R102" s="1647"/>
      <c r="S102" s="1647"/>
      <c r="T102" s="1647"/>
      <c r="U102" s="1647"/>
      <c r="V102" s="1647"/>
      <c r="W102" s="1647"/>
      <c r="X102" s="1647"/>
      <c r="Y102" s="1647"/>
      <c r="Z102" s="1647"/>
      <c r="AA102" s="1647"/>
      <c r="AB102" s="1647"/>
      <c r="AC102" s="1647"/>
      <c r="AD102" s="1647"/>
      <c r="AE102" s="1647"/>
      <c r="AF102" s="1647"/>
      <c r="AG102" s="1647"/>
    </row>
    <row r="103" spans="3:33" x14ac:dyDescent="0.25">
      <c r="C103" s="1647"/>
      <c r="D103" s="1647"/>
      <c r="E103" s="1647"/>
      <c r="F103" s="1647"/>
      <c r="G103" s="1647"/>
      <c r="H103" s="1647"/>
      <c r="I103" s="1647"/>
      <c r="J103" s="1647"/>
      <c r="K103" s="1647"/>
      <c r="L103" s="1647"/>
      <c r="M103" s="1647"/>
      <c r="N103" s="1647"/>
      <c r="O103" s="1647"/>
      <c r="P103" s="1647"/>
      <c r="Q103" s="1647"/>
      <c r="R103" s="1647"/>
      <c r="S103" s="1647"/>
      <c r="T103" s="1647"/>
      <c r="U103" s="1647"/>
      <c r="V103" s="1647"/>
      <c r="W103" s="1647"/>
      <c r="X103" s="1647"/>
      <c r="Y103" s="1647"/>
      <c r="Z103" s="1647"/>
      <c r="AA103" s="1647"/>
      <c r="AB103" s="1647"/>
      <c r="AC103" s="1647"/>
      <c r="AD103" s="1647"/>
      <c r="AE103" s="1647"/>
      <c r="AF103" s="1647"/>
      <c r="AG103" s="1647"/>
    </row>
    <row r="104" spans="3:33" x14ac:dyDescent="0.25">
      <c r="C104" s="1647"/>
      <c r="D104" s="1647"/>
      <c r="E104" s="1647"/>
      <c r="F104" s="1647"/>
      <c r="G104" s="1647"/>
      <c r="H104" s="1647"/>
      <c r="I104" s="1647"/>
      <c r="J104" s="1647"/>
      <c r="K104" s="1647"/>
      <c r="L104" s="1647"/>
      <c r="M104" s="1647"/>
      <c r="N104" s="1647"/>
      <c r="O104" s="1647"/>
      <c r="P104" s="1647"/>
      <c r="Q104" s="1647"/>
      <c r="R104" s="1647"/>
      <c r="S104" s="1647"/>
      <c r="T104" s="1647"/>
      <c r="U104" s="1647"/>
      <c r="V104" s="1647"/>
      <c r="W104" s="1647"/>
      <c r="X104" s="1647"/>
      <c r="Y104" s="1647"/>
      <c r="Z104" s="1647"/>
      <c r="AA104" s="1647"/>
      <c r="AB104" s="1647"/>
      <c r="AC104" s="1647"/>
      <c r="AD104" s="1647"/>
      <c r="AE104" s="1647"/>
      <c r="AF104" s="1647"/>
      <c r="AG104" s="1647"/>
    </row>
    <row r="105" spans="3:33" x14ac:dyDescent="0.25">
      <c r="C105" s="1647"/>
      <c r="D105" s="1647"/>
      <c r="E105" s="1647"/>
      <c r="F105" s="1647"/>
      <c r="G105" s="1647"/>
      <c r="H105" s="1647"/>
      <c r="I105" s="1647"/>
      <c r="J105" s="1647"/>
      <c r="K105" s="1647"/>
      <c r="L105" s="1647"/>
      <c r="M105" s="1647"/>
      <c r="N105" s="1647"/>
      <c r="O105" s="1647"/>
      <c r="P105" s="1647"/>
      <c r="Q105" s="1647"/>
      <c r="R105" s="1647"/>
      <c r="S105" s="1647"/>
      <c r="T105" s="1647"/>
      <c r="U105" s="1647"/>
      <c r="V105" s="1647"/>
      <c r="W105" s="1647"/>
      <c r="X105" s="1647"/>
      <c r="Y105" s="1647"/>
      <c r="Z105" s="1647"/>
      <c r="AA105" s="1647"/>
      <c r="AB105" s="1647"/>
      <c r="AC105" s="1647"/>
      <c r="AD105" s="1647"/>
      <c r="AE105" s="1647"/>
      <c r="AF105" s="1647"/>
      <c r="AG105" s="1647"/>
    </row>
    <row r="106" spans="3:33" x14ac:dyDescent="0.25">
      <c r="C106" s="1647"/>
      <c r="D106" s="1647"/>
      <c r="E106" s="1647"/>
      <c r="F106" s="1647"/>
      <c r="G106" s="1647"/>
      <c r="H106" s="1647"/>
      <c r="I106" s="1647"/>
      <c r="J106" s="1647"/>
      <c r="K106" s="1647"/>
      <c r="L106" s="1647"/>
      <c r="M106" s="1647"/>
      <c r="N106" s="1647"/>
      <c r="O106" s="1647"/>
      <c r="P106" s="1647"/>
      <c r="Q106" s="1647"/>
      <c r="R106" s="1647"/>
      <c r="S106" s="1647"/>
      <c r="T106" s="1647"/>
      <c r="U106" s="1647"/>
      <c r="V106" s="1647"/>
      <c r="W106" s="1647"/>
      <c r="X106" s="1647"/>
      <c r="Y106" s="1647"/>
      <c r="Z106" s="1647"/>
      <c r="AA106" s="1647"/>
      <c r="AB106" s="1647"/>
      <c r="AC106" s="1647"/>
      <c r="AD106" s="1647"/>
      <c r="AE106" s="1647"/>
      <c r="AF106" s="1647"/>
      <c r="AG106" s="1647"/>
    </row>
    <row r="107" spans="3:33" x14ac:dyDescent="0.25">
      <c r="C107" s="1647"/>
      <c r="D107" s="1647"/>
      <c r="E107" s="1647"/>
      <c r="F107" s="1647"/>
      <c r="G107" s="1647"/>
      <c r="H107" s="1647"/>
      <c r="I107" s="1647"/>
      <c r="J107" s="1647"/>
      <c r="K107" s="1647"/>
      <c r="L107" s="1647"/>
      <c r="M107" s="1647"/>
      <c r="N107" s="1647"/>
      <c r="O107" s="1647"/>
      <c r="P107" s="1647"/>
      <c r="Q107" s="1647"/>
      <c r="R107" s="1647"/>
      <c r="S107" s="1647"/>
      <c r="T107" s="1647"/>
      <c r="U107" s="1647"/>
      <c r="V107" s="1647"/>
      <c r="W107" s="1647"/>
      <c r="X107" s="1647"/>
      <c r="Y107" s="1647"/>
      <c r="Z107" s="1647"/>
      <c r="AA107" s="1647"/>
      <c r="AB107" s="1647"/>
      <c r="AC107" s="1647"/>
      <c r="AD107" s="1647"/>
      <c r="AE107" s="1647"/>
      <c r="AF107" s="1647"/>
      <c r="AG107" s="1647"/>
    </row>
    <row r="108" spans="3:33" x14ac:dyDescent="0.25">
      <c r="C108" s="1647"/>
      <c r="D108" s="1647"/>
      <c r="E108" s="1647"/>
      <c r="F108" s="1647"/>
      <c r="G108" s="1647"/>
      <c r="H108" s="1647"/>
      <c r="I108" s="1647"/>
      <c r="J108" s="1647"/>
      <c r="K108" s="1647"/>
      <c r="L108" s="1647"/>
      <c r="M108" s="1647"/>
      <c r="N108" s="1647"/>
      <c r="O108" s="1647"/>
      <c r="P108" s="1647"/>
      <c r="Q108" s="1647"/>
      <c r="R108" s="1647"/>
      <c r="S108" s="1647"/>
      <c r="T108" s="1647"/>
      <c r="U108" s="1647"/>
      <c r="V108" s="1647"/>
      <c r="W108" s="1647"/>
      <c r="X108" s="1647"/>
      <c r="Y108" s="1647"/>
      <c r="Z108" s="1647"/>
      <c r="AA108" s="1647"/>
      <c r="AB108" s="1647"/>
      <c r="AC108" s="1647"/>
      <c r="AD108" s="1647"/>
      <c r="AE108" s="1647"/>
      <c r="AF108" s="1647"/>
      <c r="AG108" s="1647"/>
    </row>
    <row r="109" spans="3:33" x14ac:dyDescent="0.25">
      <c r="C109" s="1647"/>
      <c r="D109" s="1647"/>
      <c r="E109" s="1647"/>
      <c r="F109" s="1647"/>
      <c r="G109" s="1647"/>
      <c r="H109" s="1647"/>
      <c r="I109" s="1647"/>
      <c r="J109" s="1647"/>
      <c r="K109" s="1647"/>
      <c r="L109" s="1647"/>
      <c r="M109" s="1647"/>
      <c r="N109" s="1647"/>
      <c r="O109" s="1647"/>
      <c r="P109" s="1647"/>
      <c r="Q109" s="1647"/>
      <c r="R109" s="1647"/>
      <c r="S109" s="1647"/>
      <c r="T109" s="1647"/>
      <c r="U109" s="1647"/>
      <c r="V109" s="1647"/>
      <c r="W109" s="1647"/>
      <c r="X109" s="1647"/>
      <c r="Y109" s="1647"/>
      <c r="Z109" s="1647"/>
      <c r="AA109" s="1647"/>
      <c r="AB109" s="1647"/>
      <c r="AC109" s="1647"/>
      <c r="AD109" s="1647"/>
      <c r="AE109" s="1647"/>
      <c r="AF109" s="1647"/>
      <c r="AG109" s="1647"/>
    </row>
    <row r="110" spans="3:33" x14ac:dyDescent="0.25">
      <c r="C110" s="1647"/>
      <c r="D110" s="1647"/>
      <c r="E110" s="1647"/>
      <c r="F110" s="1647"/>
      <c r="G110" s="1647"/>
      <c r="H110" s="1647"/>
      <c r="I110" s="1647"/>
      <c r="J110" s="1647"/>
      <c r="K110" s="1647"/>
      <c r="L110" s="1647"/>
      <c r="M110" s="1647"/>
      <c r="N110" s="1647"/>
      <c r="O110" s="1647"/>
      <c r="P110" s="1647"/>
      <c r="Q110" s="1647"/>
      <c r="R110" s="1647"/>
      <c r="S110" s="1647"/>
      <c r="T110" s="1647"/>
      <c r="U110" s="1647"/>
      <c r="V110" s="1647"/>
      <c r="W110" s="1647"/>
      <c r="X110" s="1647"/>
      <c r="Y110" s="1647"/>
      <c r="Z110" s="1647"/>
      <c r="AA110" s="1647"/>
      <c r="AB110" s="1647"/>
      <c r="AC110" s="1647"/>
      <c r="AD110" s="1647"/>
      <c r="AE110" s="1647"/>
      <c r="AF110" s="1647"/>
      <c r="AG110" s="1647"/>
    </row>
    <row r="111" spans="3:33" x14ac:dyDescent="0.25">
      <c r="C111" s="1647"/>
      <c r="D111" s="1647"/>
      <c r="E111" s="1647"/>
      <c r="F111" s="1647"/>
      <c r="G111" s="1647"/>
      <c r="H111" s="1647"/>
      <c r="I111" s="1647"/>
      <c r="J111" s="1647"/>
      <c r="K111" s="1647"/>
      <c r="L111" s="1647"/>
      <c r="M111" s="1647"/>
      <c r="N111" s="1647"/>
      <c r="O111" s="1647"/>
      <c r="P111" s="1647"/>
      <c r="Q111" s="1647"/>
      <c r="R111" s="1647"/>
      <c r="S111" s="1647"/>
      <c r="T111" s="1647"/>
      <c r="U111" s="1647"/>
      <c r="V111" s="1647"/>
      <c r="W111" s="1647"/>
      <c r="X111" s="1647"/>
      <c r="Y111" s="1647"/>
      <c r="Z111" s="1647"/>
      <c r="AA111" s="1647"/>
      <c r="AB111" s="1647"/>
      <c r="AC111" s="1647"/>
      <c r="AD111" s="1647"/>
      <c r="AE111" s="1647"/>
      <c r="AF111" s="1647"/>
      <c r="AG111" s="1647"/>
    </row>
    <row r="112" spans="3:33" x14ac:dyDescent="0.25">
      <c r="C112" s="1647"/>
      <c r="D112" s="1647"/>
      <c r="E112" s="1647"/>
      <c r="F112" s="1647"/>
      <c r="G112" s="1647"/>
      <c r="H112" s="1647"/>
      <c r="I112" s="1647"/>
      <c r="J112" s="1647"/>
      <c r="K112" s="1647"/>
      <c r="L112" s="1647"/>
      <c r="M112" s="1647"/>
      <c r="N112" s="1647"/>
      <c r="O112" s="1647"/>
      <c r="P112" s="1647"/>
      <c r="Q112" s="1647"/>
      <c r="R112" s="1647"/>
      <c r="S112" s="1647"/>
      <c r="T112" s="1647"/>
      <c r="U112" s="1647"/>
      <c r="V112" s="1647"/>
      <c r="W112" s="1647"/>
      <c r="X112" s="1647"/>
      <c r="Y112" s="1647"/>
      <c r="Z112" s="1647"/>
      <c r="AA112" s="1647"/>
      <c r="AB112" s="1647"/>
      <c r="AC112" s="1647"/>
      <c r="AD112" s="1647"/>
      <c r="AE112" s="1647"/>
      <c r="AF112" s="1647"/>
      <c r="AG112" s="1647"/>
    </row>
    <row r="113" spans="3:33" x14ac:dyDescent="0.25">
      <c r="C113" s="1647"/>
      <c r="D113" s="1647"/>
      <c r="E113" s="1647"/>
      <c r="F113" s="1647"/>
      <c r="G113" s="1647"/>
      <c r="H113" s="1647"/>
      <c r="I113" s="1647"/>
      <c r="J113" s="1647"/>
      <c r="K113" s="1647"/>
      <c r="L113" s="1647"/>
      <c r="M113" s="1647"/>
      <c r="N113" s="1647"/>
      <c r="O113" s="1647"/>
      <c r="P113" s="1647"/>
      <c r="Q113" s="1647"/>
      <c r="R113" s="1647"/>
      <c r="S113" s="1647"/>
      <c r="T113" s="1647"/>
      <c r="U113" s="1647"/>
      <c r="V113" s="1647"/>
      <c r="W113" s="1647"/>
      <c r="X113" s="1647"/>
      <c r="Y113" s="1647"/>
      <c r="Z113" s="1647"/>
      <c r="AA113" s="1647"/>
      <c r="AB113" s="1647"/>
      <c r="AC113" s="1647"/>
      <c r="AD113" s="1647"/>
      <c r="AE113" s="1647"/>
      <c r="AF113" s="1647"/>
      <c r="AG113" s="1647"/>
    </row>
    <row r="114" spans="3:33" x14ac:dyDescent="0.25">
      <c r="C114" s="1647"/>
      <c r="D114" s="1647"/>
      <c r="E114" s="1647"/>
      <c r="F114" s="1647"/>
      <c r="G114" s="1647"/>
      <c r="H114" s="1647"/>
      <c r="I114" s="1647"/>
      <c r="J114" s="1647"/>
      <c r="K114" s="1647"/>
      <c r="L114" s="1647"/>
      <c r="M114" s="1647"/>
      <c r="N114" s="1647"/>
      <c r="O114" s="1647"/>
      <c r="P114" s="1647"/>
      <c r="Q114" s="1647"/>
      <c r="R114" s="1647"/>
      <c r="S114" s="1647"/>
      <c r="T114" s="1647"/>
      <c r="U114" s="1647"/>
      <c r="V114" s="1647"/>
      <c r="W114" s="1647"/>
      <c r="X114" s="1647"/>
      <c r="Y114" s="1647"/>
      <c r="Z114" s="1647"/>
      <c r="AA114" s="1647"/>
      <c r="AB114" s="1647"/>
      <c r="AC114" s="1647"/>
      <c r="AD114" s="1647"/>
      <c r="AE114" s="1647"/>
      <c r="AF114" s="1647"/>
      <c r="AG114" s="1647"/>
    </row>
    <row r="115" spans="3:33" x14ac:dyDescent="0.25">
      <c r="C115" s="1647"/>
      <c r="D115" s="1647"/>
      <c r="E115" s="1647"/>
      <c r="F115" s="1647"/>
      <c r="G115" s="1647"/>
      <c r="H115" s="1647"/>
      <c r="I115" s="1647"/>
      <c r="J115" s="1647"/>
      <c r="K115" s="1647"/>
      <c r="L115" s="1647"/>
      <c r="M115" s="1647"/>
      <c r="N115" s="1647"/>
      <c r="O115" s="1647"/>
      <c r="P115" s="1647"/>
      <c r="Q115" s="1647"/>
      <c r="R115" s="1647"/>
      <c r="S115" s="1647"/>
      <c r="T115" s="1647"/>
      <c r="U115" s="1647"/>
      <c r="V115" s="1647"/>
      <c r="W115" s="1647"/>
      <c r="X115" s="1647"/>
      <c r="Y115" s="1647"/>
      <c r="Z115" s="1647"/>
      <c r="AA115" s="1647"/>
      <c r="AB115" s="1647"/>
      <c r="AC115" s="1647"/>
      <c r="AD115" s="1647"/>
      <c r="AE115" s="1647"/>
      <c r="AF115" s="1647"/>
      <c r="AG115" s="1647"/>
    </row>
    <row r="116" spans="3:33" x14ac:dyDescent="0.25">
      <c r="C116" s="1647"/>
      <c r="D116" s="1647"/>
      <c r="E116" s="1647"/>
      <c r="F116" s="1647"/>
      <c r="G116" s="1647"/>
      <c r="H116" s="1647"/>
      <c r="I116" s="1647"/>
      <c r="J116" s="1647"/>
      <c r="K116" s="1647"/>
      <c r="L116" s="1647"/>
      <c r="M116" s="1647"/>
      <c r="N116" s="1647"/>
      <c r="O116" s="1647"/>
      <c r="P116" s="1647"/>
      <c r="Q116" s="1647"/>
      <c r="R116" s="1647"/>
      <c r="S116" s="1647"/>
      <c r="T116" s="1647"/>
      <c r="U116" s="1647"/>
      <c r="V116" s="1647"/>
      <c r="W116" s="1647"/>
      <c r="X116" s="1647"/>
      <c r="Y116" s="1647"/>
      <c r="Z116" s="1647"/>
      <c r="AA116" s="1647"/>
      <c r="AB116" s="1647"/>
      <c r="AC116" s="1647"/>
      <c r="AD116" s="1647"/>
      <c r="AE116" s="1647"/>
      <c r="AF116" s="1647"/>
      <c r="AG116" s="1647"/>
    </row>
    <row r="117" spans="3:33" x14ac:dyDescent="0.25">
      <c r="C117" s="1647"/>
      <c r="D117" s="1647"/>
      <c r="E117" s="1647"/>
      <c r="F117" s="1647"/>
      <c r="G117" s="1647"/>
      <c r="H117" s="1647"/>
      <c r="I117" s="1647"/>
      <c r="J117" s="1647"/>
      <c r="K117" s="1647"/>
      <c r="L117" s="1647"/>
      <c r="M117" s="1647"/>
      <c r="N117" s="1647"/>
      <c r="O117" s="1647"/>
      <c r="P117" s="1647"/>
      <c r="Q117" s="1647"/>
      <c r="R117" s="1647"/>
      <c r="S117" s="1647"/>
      <c r="T117" s="1647"/>
      <c r="U117" s="1647"/>
      <c r="V117" s="1647"/>
      <c r="W117" s="1647"/>
      <c r="X117" s="1647"/>
      <c r="Y117" s="1647"/>
      <c r="Z117" s="1647"/>
      <c r="AA117" s="1647"/>
      <c r="AB117" s="1647"/>
      <c r="AC117" s="1647"/>
      <c r="AD117" s="1647"/>
      <c r="AE117" s="1647"/>
      <c r="AF117" s="1647"/>
      <c r="AG117" s="1647"/>
    </row>
    <row r="118" spans="3:33" x14ac:dyDescent="0.25">
      <c r="C118" s="1647"/>
      <c r="D118" s="1647"/>
      <c r="E118" s="1647"/>
      <c r="F118" s="1647"/>
      <c r="G118" s="1647"/>
      <c r="H118" s="1647"/>
      <c r="I118" s="1647"/>
      <c r="J118" s="1647"/>
      <c r="K118" s="1647"/>
      <c r="L118" s="1647"/>
      <c r="M118" s="1647"/>
      <c r="N118" s="1647"/>
      <c r="O118" s="1647"/>
      <c r="P118" s="1647"/>
      <c r="Q118" s="1647"/>
      <c r="R118" s="1647"/>
      <c r="S118" s="1647"/>
      <c r="T118" s="1647"/>
      <c r="U118" s="1647"/>
      <c r="V118" s="1647"/>
      <c r="W118" s="1647"/>
      <c r="X118" s="1647"/>
      <c r="Y118" s="1647"/>
      <c r="Z118" s="1647"/>
      <c r="AA118" s="1647"/>
      <c r="AB118" s="1647"/>
      <c r="AC118" s="1647"/>
      <c r="AD118" s="1647"/>
      <c r="AE118" s="1647"/>
      <c r="AF118" s="1647"/>
      <c r="AG118" s="1647"/>
    </row>
    <row r="119" spans="3:33" x14ac:dyDescent="0.25">
      <c r="C119" s="1647"/>
      <c r="D119" s="1647"/>
      <c r="E119" s="1647"/>
      <c r="F119" s="1647"/>
      <c r="G119" s="1647"/>
      <c r="H119" s="1647"/>
      <c r="I119" s="1647"/>
      <c r="J119" s="1647"/>
      <c r="K119" s="1647"/>
      <c r="L119" s="1647"/>
      <c r="M119" s="1647"/>
      <c r="N119" s="1647"/>
      <c r="O119" s="1647"/>
      <c r="P119" s="1647"/>
      <c r="Q119" s="1647"/>
      <c r="R119" s="1647"/>
      <c r="S119" s="1647"/>
      <c r="T119" s="1647"/>
      <c r="U119" s="1647"/>
      <c r="V119" s="1647"/>
      <c r="W119" s="1647"/>
      <c r="X119" s="1647"/>
      <c r="Y119" s="1647"/>
      <c r="Z119" s="1647"/>
      <c r="AA119" s="1647"/>
      <c r="AB119" s="1647"/>
      <c r="AC119" s="1647"/>
      <c r="AD119" s="1647"/>
      <c r="AE119" s="1647"/>
      <c r="AF119" s="1647"/>
      <c r="AG119" s="1647"/>
    </row>
    <row r="120" spans="3:33" x14ac:dyDescent="0.25">
      <c r="C120" s="1647"/>
      <c r="D120" s="1647"/>
      <c r="E120" s="1647"/>
      <c r="F120" s="1647"/>
      <c r="G120" s="1647"/>
      <c r="H120" s="1647"/>
      <c r="I120" s="1647"/>
      <c r="J120" s="1647"/>
      <c r="K120" s="1647"/>
      <c r="L120" s="1647"/>
      <c r="M120" s="1647"/>
      <c r="N120" s="1647"/>
      <c r="O120" s="1647"/>
      <c r="P120" s="1647"/>
      <c r="Q120" s="1647"/>
      <c r="R120" s="1647"/>
      <c r="S120" s="1647"/>
      <c r="T120" s="1647"/>
      <c r="U120" s="1647"/>
      <c r="V120" s="1647"/>
      <c r="W120" s="1647"/>
      <c r="X120" s="1647"/>
      <c r="Y120" s="1647"/>
      <c r="Z120" s="1647"/>
      <c r="AA120" s="1647"/>
      <c r="AB120" s="1647"/>
      <c r="AC120" s="1647"/>
      <c r="AD120" s="1647"/>
      <c r="AE120" s="1647"/>
      <c r="AF120" s="1647"/>
      <c r="AG120" s="1647"/>
    </row>
    <row r="121" spans="3:33" x14ac:dyDescent="0.25">
      <c r="C121" s="1647"/>
      <c r="D121" s="1647"/>
      <c r="E121" s="1647"/>
      <c r="F121" s="1647"/>
      <c r="G121" s="1647"/>
      <c r="H121" s="1647"/>
      <c r="I121" s="1647"/>
      <c r="J121" s="1647"/>
      <c r="K121" s="1647"/>
      <c r="L121" s="1647"/>
      <c r="M121" s="1647"/>
      <c r="N121" s="1647"/>
      <c r="O121" s="1647"/>
      <c r="P121" s="1647"/>
      <c r="Q121" s="1647"/>
      <c r="R121" s="1647"/>
      <c r="S121" s="1647"/>
      <c r="T121" s="1647"/>
      <c r="U121" s="1647"/>
      <c r="V121" s="1647"/>
      <c r="W121" s="1647"/>
      <c r="X121" s="1647"/>
      <c r="Y121" s="1647"/>
      <c r="Z121" s="1647"/>
      <c r="AA121" s="1647"/>
      <c r="AB121" s="1647"/>
      <c r="AC121" s="1647"/>
      <c r="AD121" s="1647"/>
      <c r="AE121" s="1647"/>
      <c r="AF121" s="1647"/>
      <c r="AG121" s="1647"/>
    </row>
    <row r="122" spans="3:33" x14ac:dyDescent="0.25">
      <c r="C122" s="1647"/>
      <c r="D122" s="1647"/>
      <c r="E122" s="1647"/>
      <c r="F122" s="1647"/>
      <c r="G122" s="1647"/>
      <c r="H122" s="1647"/>
      <c r="I122" s="1647"/>
      <c r="J122" s="1647"/>
      <c r="K122" s="1647"/>
      <c r="L122" s="1647"/>
      <c r="M122" s="1647"/>
      <c r="N122" s="1647"/>
      <c r="O122" s="1647"/>
      <c r="P122" s="1647"/>
      <c r="Q122" s="1647"/>
      <c r="R122" s="1647"/>
      <c r="S122" s="1647"/>
      <c r="T122" s="1647"/>
      <c r="U122" s="1647"/>
      <c r="V122" s="1647"/>
      <c r="W122" s="1647"/>
      <c r="X122" s="1647"/>
      <c r="Y122" s="1647"/>
      <c r="Z122" s="1647"/>
      <c r="AA122" s="1647"/>
      <c r="AB122" s="1647"/>
      <c r="AC122" s="1647"/>
      <c r="AD122" s="1647"/>
      <c r="AE122" s="1647"/>
      <c r="AF122" s="1647"/>
      <c r="AG122" s="1647"/>
    </row>
    <row r="123" spans="3:33" x14ac:dyDescent="0.25">
      <c r="C123" s="1647"/>
      <c r="D123" s="1647"/>
      <c r="E123" s="1647"/>
      <c r="F123" s="1647"/>
      <c r="G123" s="1647"/>
      <c r="H123" s="1647"/>
      <c r="I123" s="1647"/>
      <c r="J123" s="1647"/>
      <c r="K123" s="1647"/>
      <c r="L123" s="1647"/>
      <c r="M123" s="1647"/>
      <c r="N123" s="1647"/>
      <c r="O123" s="1647"/>
      <c r="P123" s="1647"/>
      <c r="Q123" s="1647"/>
      <c r="R123" s="1647"/>
      <c r="S123" s="1647"/>
      <c r="T123" s="1647"/>
      <c r="U123" s="1647"/>
      <c r="V123" s="1647"/>
      <c r="W123" s="1647"/>
      <c r="X123" s="1647"/>
      <c r="Y123" s="1647"/>
      <c r="Z123" s="1647"/>
      <c r="AA123" s="1647"/>
      <c r="AB123" s="1647"/>
      <c r="AC123" s="1647"/>
      <c r="AD123" s="1647"/>
      <c r="AE123" s="1647"/>
      <c r="AF123" s="1647"/>
      <c r="AG123" s="1647"/>
    </row>
    <row r="124" spans="3:33" x14ac:dyDescent="0.25">
      <c r="C124" s="1647"/>
      <c r="D124" s="1647"/>
      <c r="E124" s="1647"/>
      <c r="F124" s="1647"/>
      <c r="G124" s="1647"/>
      <c r="H124" s="1647"/>
      <c r="I124" s="1647"/>
      <c r="J124" s="1647"/>
      <c r="K124" s="1647"/>
      <c r="L124" s="1647"/>
      <c r="M124" s="1647"/>
      <c r="N124" s="1647"/>
      <c r="O124" s="1647"/>
      <c r="P124" s="1647"/>
      <c r="Q124" s="1647"/>
      <c r="R124" s="1647"/>
      <c r="S124" s="1647"/>
      <c r="T124" s="1647"/>
      <c r="U124" s="1647"/>
      <c r="V124" s="1647"/>
      <c r="W124" s="1647"/>
      <c r="X124" s="1647"/>
      <c r="Y124" s="1647"/>
      <c r="Z124" s="1647"/>
      <c r="AA124" s="1647"/>
      <c r="AB124" s="1647"/>
      <c r="AC124" s="1647"/>
      <c r="AD124" s="1647"/>
      <c r="AE124" s="1647"/>
      <c r="AF124" s="1647"/>
      <c r="AG124" s="1647"/>
    </row>
    <row r="125" spans="3:33" x14ac:dyDescent="0.25">
      <c r="C125" s="1647"/>
      <c r="D125" s="1647"/>
      <c r="E125" s="1647"/>
      <c r="F125" s="1647"/>
      <c r="G125" s="1647"/>
      <c r="H125" s="1647"/>
      <c r="I125" s="1647"/>
      <c r="J125" s="1647"/>
      <c r="K125" s="1647"/>
      <c r="L125" s="1647"/>
      <c r="M125" s="1647"/>
      <c r="N125" s="1647"/>
      <c r="O125" s="1647"/>
      <c r="P125" s="1647"/>
      <c r="Q125" s="1647"/>
      <c r="R125" s="1647"/>
      <c r="S125" s="1647"/>
      <c r="T125" s="1647"/>
      <c r="U125" s="1647"/>
      <c r="V125" s="1647"/>
      <c r="W125" s="1647"/>
      <c r="X125" s="1647"/>
      <c r="Y125" s="1647"/>
      <c r="Z125" s="1647"/>
      <c r="AA125" s="1647"/>
      <c r="AB125" s="1647"/>
      <c r="AC125" s="1647"/>
      <c r="AD125" s="1647"/>
      <c r="AE125" s="1647"/>
      <c r="AF125" s="1647"/>
      <c r="AG125" s="1647"/>
    </row>
    <row r="126" spans="3:33" x14ac:dyDescent="0.25">
      <c r="C126" s="1647"/>
      <c r="D126" s="1647"/>
      <c r="E126" s="1647"/>
      <c r="F126" s="1647"/>
      <c r="G126" s="1647"/>
      <c r="H126" s="1647"/>
      <c r="I126" s="1647"/>
      <c r="J126" s="1647"/>
      <c r="K126" s="1647"/>
      <c r="L126" s="1647"/>
      <c r="M126" s="1647"/>
      <c r="N126" s="1647"/>
      <c r="O126" s="1647"/>
      <c r="P126" s="1647"/>
      <c r="Q126" s="1647"/>
      <c r="R126" s="1647"/>
      <c r="S126" s="1647"/>
      <c r="T126" s="1647"/>
      <c r="U126" s="1647"/>
      <c r="V126" s="1647"/>
      <c r="W126" s="1647"/>
      <c r="X126" s="1647"/>
      <c r="Y126" s="1647"/>
      <c r="Z126" s="1647"/>
      <c r="AA126" s="1647"/>
      <c r="AB126" s="1647"/>
      <c r="AC126" s="1647"/>
      <c r="AD126" s="1647"/>
      <c r="AE126" s="1647"/>
      <c r="AF126" s="1647"/>
      <c r="AG126" s="1647"/>
    </row>
  </sheetData>
  <sheetProtection selectLockedCells="1"/>
  <dataConsolidate/>
  <mergeCells count="136">
    <mergeCell ref="BA26:BG34"/>
    <mergeCell ref="M44:AC44"/>
    <mergeCell ref="M42:AC43"/>
    <mergeCell ref="B39:AB39"/>
    <mergeCell ref="AE39:AG39"/>
    <mergeCell ref="B40:AD40"/>
    <mergeCell ref="AE40:AG40"/>
    <mergeCell ref="V41:AS41"/>
    <mergeCell ref="AD42:AG43"/>
    <mergeCell ref="B34:AD34"/>
    <mergeCell ref="AE34:AG34"/>
    <mergeCell ref="B35:AG35"/>
    <mergeCell ref="B36:AB36"/>
    <mergeCell ref="AE36:AG36"/>
    <mergeCell ref="B37:AB37"/>
    <mergeCell ref="AC37:AD39"/>
    <mergeCell ref="AE37:AG37"/>
    <mergeCell ref="B38:AB38"/>
    <mergeCell ref="AE38:AG38"/>
    <mergeCell ref="B27:Z27"/>
    <mergeCell ref="AA27:AB27"/>
    <mergeCell ref="AC27:AD27"/>
    <mergeCell ref="AE27:AG27"/>
    <mergeCell ref="B28:Z28"/>
    <mergeCell ref="W51:AG51"/>
    <mergeCell ref="W52:AG52"/>
    <mergeCell ref="C53:AG126"/>
    <mergeCell ref="S47:T47"/>
    <mergeCell ref="U47:Z47"/>
    <mergeCell ref="AA47:AG47"/>
    <mergeCell ref="B49:P49"/>
    <mergeCell ref="U49:AG49"/>
    <mergeCell ref="B50:P50"/>
    <mergeCell ref="AD44:AG44"/>
    <mergeCell ref="S45:AE45"/>
    <mergeCell ref="B46:H46"/>
    <mergeCell ref="K46:Q46"/>
    <mergeCell ref="S46:T46"/>
    <mergeCell ref="U46:Z46"/>
    <mergeCell ref="B47:H47"/>
    <mergeCell ref="B48:P48"/>
    <mergeCell ref="B45:Q45"/>
    <mergeCell ref="AE32:AG32"/>
    <mergeCell ref="B33:Z33"/>
    <mergeCell ref="AA33:AB33"/>
    <mergeCell ref="AC33:AD33"/>
    <mergeCell ref="AE33:AG33"/>
    <mergeCell ref="B29:Z29"/>
    <mergeCell ref="AA29:AB29"/>
    <mergeCell ref="AC29:AD29"/>
    <mergeCell ref="AE29:AG29"/>
    <mergeCell ref="B30:Z31"/>
    <mergeCell ref="AA30:AB31"/>
    <mergeCell ref="AC30:AD31"/>
    <mergeCell ref="AE30:AG31"/>
    <mergeCell ref="B32:Z32"/>
    <mergeCell ref="AA32:AB32"/>
    <mergeCell ref="AC32:AD32"/>
    <mergeCell ref="AA28:AB28"/>
    <mergeCell ref="AC28:AD28"/>
    <mergeCell ref="AE28:AG28"/>
    <mergeCell ref="B26:Z26"/>
    <mergeCell ref="AA26:AB26"/>
    <mergeCell ref="AC26:AD26"/>
    <mergeCell ref="AE26:AG26"/>
    <mergeCell ref="BB2:BI24"/>
    <mergeCell ref="B4:AG4"/>
    <mergeCell ref="B5:AG5"/>
    <mergeCell ref="B7:D7"/>
    <mergeCell ref="E7:AD7"/>
    <mergeCell ref="AE7:AF7"/>
    <mergeCell ref="B8:C8"/>
    <mergeCell ref="D8:J8"/>
    <mergeCell ref="B15:L15"/>
    <mergeCell ref="M15:AB15"/>
    <mergeCell ref="B16:AB16"/>
    <mergeCell ref="D2:AG2"/>
    <mergeCell ref="B11:I11"/>
    <mergeCell ref="J11:S11"/>
    <mergeCell ref="AC11:AG11"/>
    <mergeCell ref="B12:I13"/>
    <mergeCell ref="AC16:AG16"/>
    <mergeCell ref="B18:Q18"/>
    <mergeCell ref="R18:AB18"/>
    <mergeCell ref="AC17:AG17"/>
    <mergeCell ref="AE20:AG20"/>
    <mergeCell ref="B23:U23"/>
    <mergeCell ref="V23:X23"/>
    <mergeCell ref="Y23:AA23"/>
    <mergeCell ref="AB23:AD23"/>
    <mergeCell ref="AE23:AG23"/>
    <mergeCell ref="B19:AA19"/>
    <mergeCell ref="B21:U21"/>
    <mergeCell ref="V21:X21"/>
    <mergeCell ref="AC18:AG18"/>
    <mergeCell ref="B25:AD25"/>
    <mergeCell ref="AB19:AD19"/>
    <mergeCell ref="AE19:AG19"/>
    <mergeCell ref="B20:U20"/>
    <mergeCell ref="V20:X20"/>
    <mergeCell ref="Y20:AA20"/>
    <mergeCell ref="AE25:AG25"/>
    <mergeCell ref="AB20:AD20"/>
    <mergeCell ref="Y21:AA21"/>
    <mergeCell ref="AB21:AD21"/>
    <mergeCell ref="AE21:AG21"/>
    <mergeCell ref="B22:U22"/>
    <mergeCell ref="V22:X22"/>
    <mergeCell ref="Y22:AA22"/>
    <mergeCell ref="AB22:AD22"/>
    <mergeCell ref="AE22:AG22"/>
    <mergeCell ref="B24:AD24"/>
    <mergeCell ref="AE24:AG24"/>
    <mergeCell ref="D3:AG3"/>
    <mergeCell ref="B2:C3"/>
    <mergeCell ref="B14:L14"/>
    <mergeCell ref="M14:AB14"/>
    <mergeCell ref="B17:AB17"/>
    <mergeCell ref="Q8:S8"/>
    <mergeCell ref="T8:U8"/>
    <mergeCell ref="V8:Y8"/>
    <mergeCell ref="Z8:AA8"/>
    <mergeCell ref="AB8:AE8"/>
    <mergeCell ref="T12:AB13"/>
    <mergeCell ref="AC12:AG13"/>
    <mergeCell ref="L8:P8"/>
    <mergeCell ref="B6:M6"/>
    <mergeCell ref="N6:AG6"/>
    <mergeCell ref="AC14:AG14"/>
    <mergeCell ref="AD15:AG15"/>
    <mergeCell ref="J12:S13"/>
    <mergeCell ref="B9:E9"/>
    <mergeCell ref="F9:AG9"/>
    <mergeCell ref="B10:F10"/>
    <mergeCell ref="J10:AG10"/>
    <mergeCell ref="T11:AB11"/>
  </mergeCells>
  <dataValidations count="4">
    <dataValidation type="list" allowBlank="1" showInputMessage="1" showErrorMessage="1" sqref="B17:AB17" xr:uid="{00000000-0002-0000-0300-000000000000}">
      <formula1>"40 horas,36 horas,30 horas,24 horas "</formula1>
    </dataValidation>
    <dataValidation type="list" allowBlank="1" showInputMessage="1" showErrorMessage="1" sqref="M15:AB15" xr:uid="{00000000-0002-0000-0300-000001000000}">
      <formula1>"Jornada Docente Integral,Jornada docente Intermediária,Jornada Docente Básica, Jornada Docente Mínima,Jornada Docente Reduzida"</formula1>
    </dataValidation>
    <dataValidation type="whole" operator="greaterThanOrEqual" allowBlank="1" showInputMessage="1" showErrorMessage="1" sqref="AC29:AD33" xr:uid="{00000000-0002-0000-0300-000002000000}">
      <formula1>0</formula1>
    </dataValidation>
    <dataValidation type="list" allowBlank="1" showInputMessage="1" showErrorMessage="1" sqref="AD15:AG15" xr:uid="{00000000-0002-0000-0300-000003000000}">
      <formula1>"SIM,NÃO"</formula1>
    </dataValidation>
  </dataValidations>
  <pageMargins left="0.511811024" right="0.511811024" top="0.78740157499999996" bottom="0.78740157499999996" header="0.31496062000000002" footer="0.31496062000000002"/>
  <pageSetup paperSize="9" scale="69" orientation="portrait" verticalDpi="300" r:id="rId1"/>
  <rowBreaks count="1" manualBreakCount="1">
    <brk id="51" max="32" man="1"/>
  </rowBreaks>
  <colBreaks count="2" manualBreakCount="2">
    <brk id="33" max="88" man="1"/>
    <brk id="34"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33"/>
  <sheetViews>
    <sheetView view="pageBreakPreview" zoomScale="35" zoomScaleNormal="50" zoomScaleSheetLayoutView="35" workbookViewId="0">
      <selection activeCell="E23" sqref="E23:V23"/>
    </sheetView>
  </sheetViews>
  <sheetFormatPr defaultRowHeight="15" x14ac:dyDescent="0.25"/>
  <cols>
    <col min="1" max="1" width="16.7109375" customWidth="1"/>
    <col min="2" max="2" width="9" bestFit="1" customWidth="1"/>
    <col min="3" max="3" width="42.28515625" customWidth="1"/>
    <col min="4" max="4" width="23.28515625" customWidth="1"/>
    <col min="5" max="16" width="16.42578125" customWidth="1"/>
    <col min="17" max="17" width="69.85546875" customWidth="1"/>
    <col min="18" max="23" width="9.42578125" bestFit="1" customWidth="1"/>
    <col min="24" max="24" width="9.5703125" bestFit="1" customWidth="1"/>
    <col min="25" max="25" width="10.5703125" bestFit="1" customWidth="1"/>
    <col min="26" max="26" width="15.140625" customWidth="1"/>
    <col min="27" max="27" width="45.7109375" customWidth="1"/>
    <col min="28" max="28" width="50.140625" customWidth="1"/>
    <col min="29" max="29" width="25.140625" customWidth="1"/>
  </cols>
  <sheetData>
    <row r="1" spans="1:35" ht="29.25" customHeight="1" x14ac:dyDescent="0.35">
      <c r="A1" s="1006" t="s">
        <v>344</v>
      </c>
      <c r="B1" s="1746"/>
      <c r="C1" s="120"/>
      <c r="D1" s="402"/>
      <c r="E1" s="423"/>
      <c r="F1" s="423"/>
      <c r="G1" s="423"/>
      <c r="H1" s="423"/>
      <c r="I1" s="423"/>
      <c r="J1" s="423"/>
      <c r="K1" s="423"/>
      <c r="L1" s="423"/>
      <c r="M1" s="423"/>
      <c r="N1" s="423"/>
      <c r="O1" s="423"/>
      <c r="P1" s="423"/>
      <c r="Q1" s="423"/>
      <c r="R1" s="423"/>
      <c r="S1" s="423"/>
      <c r="T1" s="423"/>
      <c r="U1" s="423"/>
      <c r="V1" s="423"/>
      <c r="W1" s="423"/>
      <c r="X1" s="120"/>
      <c r="Y1" s="120"/>
      <c r="Z1" s="120"/>
      <c r="AA1" s="120"/>
      <c r="AB1" s="120"/>
    </row>
    <row r="2" spans="1:35" ht="126" customHeight="1" thickBot="1" x14ac:dyDescent="0.6">
      <c r="A2" s="1746"/>
      <c r="B2" s="1746"/>
      <c r="C2" s="1761"/>
      <c r="D2" s="1762"/>
      <c r="E2" s="1762"/>
      <c r="F2" s="1762"/>
      <c r="G2" s="1762"/>
      <c r="H2" s="423"/>
      <c r="I2" s="1763" t="s">
        <v>501</v>
      </c>
      <c r="J2" s="1763"/>
      <c r="K2" s="1763"/>
      <c r="L2" s="1763"/>
      <c r="M2" s="1763"/>
      <c r="N2" s="1763"/>
      <c r="O2" s="1763"/>
      <c r="P2" s="1763"/>
      <c r="Q2" s="1763"/>
      <c r="R2" s="1763"/>
      <c r="S2" s="1763"/>
      <c r="T2" s="1763"/>
      <c r="U2" s="1763"/>
      <c r="V2" s="423"/>
      <c r="W2" s="423"/>
      <c r="X2" s="120"/>
      <c r="Y2" s="1724" t="s">
        <v>5</v>
      </c>
      <c r="Z2" s="1747"/>
      <c r="AA2" s="1748"/>
      <c r="AB2" s="568">
        <f>'Ficha de Controle FICHA 1'!BS3</f>
        <v>11887</v>
      </c>
      <c r="AC2" s="399" t="s">
        <v>416</v>
      </c>
    </row>
    <row r="3" spans="1:35" ht="78.75" customHeight="1" thickBot="1" x14ac:dyDescent="0.65">
      <c r="A3" s="1735" t="s">
        <v>578</v>
      </c>
      <c r="B3" s="1735"/>
      <c r="C3" s="1735"/>
      <c r="D3" s="1752" t="str">
        <f>'Ficha de Controle FICHA 1'!AL10</f>
        <v>EMEF JOSÉ CESÁRIO PEREIRA FILHO</v>
      </c>
      <c r="E3" s="1753"/>
      <c r="F3" s="1753"/>
      <c r="G3" s="1753"/>
      <c r="H3" s="1753"/>
      <c r="I3" s="1753"/>
      <c r="J3" s="1753"/>
      <c r="K3" s="1754"/>
      <c r="L3" s="1755" t="s">
        <v>578</v>
      </c>
      <c r="M3" s="1756"/>
      <c r="N3" s="1756"/>
      <c r="O3" s="1757"/>
      <c r="P3" s="1757"/>
      <c r="Q3" s="1758" t="str">
        <f>'Ficha de Controle FICHA 1'!A10</f>
        <v>EMEF JOSÉ CESÁRIO PEREIRA FILHO</v>
      </c>
      <c r="R3" s="1759"/>
      <c r="S3" s="1759"/>
      <c r="T3" s="1759"/>
      <c r="U3" s="1759"/>
      <c r="V3" s="1759"/>
      <c r="W3" s="1759"/>
      <c r="X3" s="1760"/>
      <c r="Y3" s="1749" t="s">
        <v>338</v>
      </c>
      <c r="Z3" s="1750"/>
      <c r="AA3" s="1750"/>
      <c r="AB3" s="1751"/>
    </row>
    <row r="4" spans="1:35" ht="82.5" customHeight="1" x14ac:dyDescent="0.9">
      <c r="A4" s="1735" t="s">
        <v>161</v>
      </c>
      <c r="B4" s="1735"/>
      <c r="C4" s="1735"/>
      <c r="D4" s="1736" t="str">
        <f>'Ficha de Controle FICHA 1'!A6</f>
        <v>MARIVA BARROSO DE OLIVEIRA PAIVA</v>
      </c>
      <c r="E4" s="1736"/>
      <c r="F4" s="1736"/>
      <c r="G4" s="1736"/>
      <c r="H4" s="1736"/>
      <c r="I4" s="1736"/>
      <c r="J4" s="1736"/>
      <c r="K4" s="1736"/>
      <c r="L4" s="1737"/>
      <c r="M4" s="1737"/>
      <c r="N4" s="1738"/>
      <c r="O4" s="1738"/>
      <c r="P4" s="1738"/>
      <c r="Q4" s="788" t="s">
        <v>180</v>
      </c>
      <c r="R4" s="1739" t="str">
        <f>'Ficha de Controle FICHA 1'!AU4</f>
        <v>Professor de Educação  Básica III</v>
      </c>
      <c r="S4" s="1739"/>
      <c r="T4" s="1739"/>
      <c r="U4" s="1739"/>
      <c r="V4" s="1739"/>
      <c r="W4" s="1739"/>
      <c r="X4" s="1740"/>
      <c r="Y4" s="1741" t="s">
        <v>579</v>
      </c>
      <c r="Z4" s="1742"/>
      <c r="AA4" s="1742"/>
      <c r="AB4" s="624" t="str">
        <f>'Ficha de Controle FICHA 1'!AY10</f>
        <v>Jornada Docente Intermediária</v>
      </c>
      <c r="AC4" s="1804" t="s">
        <v>475</v>
      </c>
      <c r="AD4" s="1805"/>
      <c r="AE4" s="1805"/>
      <c r="AF4" s="1805"/>
      <c r="AG4" s="1805"/>
    </row>
    <row r="5" spans="1:35" ht="72" customHeight="1" x14ac:dyDescent="0.25">
      <c r="A5" s="1725" t="s">
        <v>151</v>
      </c>
      <c r="B5" s="1725"/>
      <c r="C5" s="1725"/>
      <c r="D5" s="1743" t="str">
        <f>'Ficha de Controle FICHA 1'!A8</f>
        <v>Líng.Port.</v>
      </c>
      <c r="E5" s="1743"/>
      <c r="F5" s="1743"/>
      <c r="G5" s="1743"/>
      <c r="H5" s="1743"/>
      <c r="I5" s="1743"/>
      <c r="J5" s="1743"/>
      <c r="K5" s="1743"/>
      <c r="L5" s="1743"/>
      <c r="M5" s="1743"/>
      <c r="N5" s="1743"/>
      <c r="O5" s="1743"/>
      <c r="P5" s="1743"/>
      <c r="Q5" s="789" t="s">
        <v>97</v>
      </c>
      <c r="R5" s="1744" t="str">
        <f>'Ficha de Controle FICHA 1'!AO6</f>
        <v>Concursado</v>
      </c>
      <c r="S5" s="1744"/>
      <c r="T5" s="1744"/>
      <c r="U5" s="1744"/>
      <c r="V5" s="1744"/>
      <c r="W5" s="1744"/>
      <c r="X5" s="1745"/>
      <c r="Y5" s="1741" t="s">
        <v>580</v>
      </c>
      <c r="Z5" s="1742"/>
      <c r="AA5" s="1742"/>
      <c r="AB5" s="694" t="s">
        <v>537</v>
      </c>
      <c r="AC5" s="1803" t="s">
        <v>474</v>
      </c>
      <c r="AD5" s="1803"/>
      <c r="AE5" s="1803"/>
      <c r="AF5" s="1803"/>
      <c r="AG5" s="1803"/>
      <c r="AH5" s="1803"/>
      <c r="AI5" s="1803"/>
    </row>
    <row r="6" spans="1:35" ht="62.25" customHeight="1" thickBot="1" x14ac:dyDescent="0.6">
      <c r="A6" s="1725" t="s">
        <v>163</v>
      </c>
      <c r="B6" s="1725"/>
      <c r="C6" s="1725"/>
      <c r="D6" s="1726" t="str">
        <f>'Ficha de Controle FICHA 1'!T8</f>
        <v>Inglês</v>
      </c>
      <c r="E6" s="1726"/>
      <c r="F6" s="1726"/>
      <c r="G6" s="1726"/>
      <c r="H6" s="1726"/>
      <c r="I6" s="1726"/>
      <c r="J6" s="1726"/>
      <c r="K6" s="1726"/>
      <c r="L6" s="1726"/>
      <c r="M6" s="1726"/>
      <c r="N6" s="1726"/>
      <c r="O6" s="1726"/>
      <c r="P6" s="1726"/>
      <c r="Q6" s="1727" t="s">
        <v>177</v>
      </c>
      <c r="R6" s="1728"/>
      <c r="S6" s="1728"/>
      <c r="T6" s="1728"/>
      <c r="U6" s="1729"/>
      <c r="V6" s="1730"/>
      <c r="W6" s="1730"/>
      <c r="X6" s="1731"/>
      <c r="Y6" s="1732" t="s">
        <v>581</v>
      </c>
      <c r="Z6" s="1733"/>
      <c r="AA6" s="1734"/>
      <c r="AB6" s="695" t="s">
        <v>541</v>
      </c>
      <c r="AC6" s="1803"/>
      <c r="AD6" s="1803"/>
      <c r="AE6" s="1803"/>
      <c r="AF6" s="1803"/>
      <c r="AG6" s="1803"/>
      <c r="AH6" s="1803"/>
      <c r="AI6" s="1803"/>
    </row>
    <row r="7" spans="1:35" ht="60" customHeight="1" x14ac:dyDescent="0.25">
      <c r="A7" s="1715" t="s">
        <v>164</v>
      </c>
      <c r="B7" s="1715" t="s">
        <v>165</v>
      </c>
      <c r="C7" s="1715" t="s">
        <v>166</v>
      </c>
      <c r="D7" s="1716" t="s">
        <v>167</v>
      </c>
      <c r="E7" s="1718" t="s">
        <v>168</v>
      </c>
      <c r="F7" s="1718"/>
      <c r="G7" s="1718"/>
      <c r="H7" s="1718"/>
      <c r="I7" s="1719" t="s">
        <v>169</v>
      </c>
      <c r="J7" s="1720"/>
      <c r="K7" s="1720"/>
      <c r="L7" s="1720"/>
      <c r="M7" s="1721" t="s">
        <v>498</v>
      </c>
      <c r="N7" s="1722"/>
      <c r="O7" s="1722"/>
      <c r="P7" s="1723"/>
      <c r="Q7" s="1724" t="s">
        <v>74</v>
      </c>
      <c r="R7" s="1704" t="s">
        <v>170</v>
      </c>
      <c r="S7" s="1705"/>
      <c r="T7" s="1706"/>
      <c r="U7" s="1707" t="s">
        <v>171</v>
      </c>
      <c r="V7" s="1708"/>
      <c r="W7" s="1709"/>
      <c r="X7" s="1710" t="s">
        <v>172</v>
      </c>
      <c r="Y7" s="1711"/>
      <c r="Z7" s="1712"/>
      <c r="AA7" s="1713" t="s">
        <v>173</v>
      </c>
      <c r="AB7" s="1808" t="s">
        <v>347</v>
      </c>
      <c r="AC7" s="1803"/>
      <c r="AD7" s="1803"/>
      <c r="AE7" s="1803"/>
      <c r="AF7" s="1803"/>
      <c r="AG7" s="1803"/>
      <c r="AH7" s="1803"/>
      <c r="AI7" s="1803"/>
    </row>
    <row r="8" spans="1:35" ht="45" customHeight="1" x14ac:dyDescent="0.4">
      <c r="A8" s="1715"/>
      <c r="B8" s="1715"/>
      <c r="C8" s="1715"/>
      <c r="D8" s="1717"/>
      <c r="E8" s="382" t="s">
        <v>174</v>
      </c>
      <c r="F8" s="382" t="s">
        <v>255</v>
      </c>
      <c r="G8" s="382" t="s">
        <v>256</v>
      </c>
      <c r="H8" s="382" t="s">
        <v>257</v>
      </c>
      <c r="I8" s="382" t="s">
        <v>174</v>
      </c>
      <c r="J8" s="382" t="s">
        <v>255</v>
      </c>
      <c r="K8" s="382" t="s">
        <v>256</v>
      </c>
      <c r="L8" s="382" t="s">
        <v>257</v>
      </c>
      <c r="M8" s="621" t="s">
        <v>174</v>
      </c>
      <c r="N8" s="382" t="s">
        <v>255</v>
      </c>
      <c r="O8" s="382" t="s">
        <v>256</v>
      </c>
      <c r="P8" s="382" t="s">
        <v>257</v>
      </c>
      <c r="Q8" s="1724"/>
      <c r="R8" s="320" t="s">
        <v>82</v>
      </c>
      <c r="S8" s="121" t="s">
        <v>83</v>
      </c>
      <c r="T8" s="374" t="s">
        <v>84</v>
      </c>
      <c r="U8" s="320" t="s">
        <v>82</v>
      </c>
      <c r="V8" s="121" t="s">
        <v>83</v>
      </c>
      <c r="W8" s="321" t="s">
        <v>84</v>
      </c>
      <c r="X8" s="377" t="s">
        <v>82</v>
      </c>
      <c r="Y8" s="121" t="s">
        <v>83</v>
      </c>
      <c r="Z8" s="622" t="s">
        <v>500</v>
      </c>
      <c r="AA8" s="1714"/>
      <c r="AB8" s="1809"/>
      <c r="AC8" s="1803"/>
      <c r="AD8" s="1803"/>
      <c r="AE8" s="1803"/>
      <c r="AF8" s="1803"/>
      <c r="AG8" s="1803"/>
      <c r="AH8" s="1803"/>
      <c r="AI8" s="1803"/>
    </row>
    <row r="9" spans="1:35" ht="60" customHeight="1" x14ac:dyDescent="0.4">
      <c r="A9" s="696">
        <v>45327</v>
      </c>
      <c r="B9" s="697" t="s">
        <v>518</v>
      </c>
      <c r="C9" s="698" t="s">
        <v>535</v>
      </c>
      <c r="D9" s="699" t="s">
        <v>538</v>
      </c>
      <c r="E9" s="581">
        <v>28</v>
      </c>
      <c r="F9" s="581">
        <v>2</v>
      </c>
      <c r="G9" s="581">
        <v>4</v>
      </c>
      <c r="H9" s="581">
        <v>9.1999999999999993</v>
      </c>
      <c r="I9" s="581">
        <v>2</v>
      </c>
      <c r="J9" s="581">
        <v>0</v>
      </c>
      <c r="K9" s="581">
        <v>0</v>
      </c>
      <c r="L9" s="581">
        <v>0</v>
      </c>
      <c r="M9" s="582"/>
      <c r="N9" s="583"/>
      <c r="O9" s="583"/>
      <c r="P9" s="583"/>
      <c r="Q9" s="825" t="s">
        <v>572</v>
      </c>
      <c r="R9" s="711">
        <v>30</v>
      </c>
      <c r="S9" s="602"/>
      <c r="T9" s="603"/>
      <c r="U9" s="601"/>
      <c r="V9" s="602"/>
      <c r="W9" s="604"/>
      <c r="X9" s="605"/>
      <c r="Y9" s="606"/>
      <c r="Z9" s="712">
        <v>2</v>
      </c>
      <c r="AA9" s="615"/>
      <c r="AB9" s="616"/>
      <c r="AC9" s="1803"/>
      <c r="AD9" s="1803"/>
      <c r="AE9" s="1803"/>
      <c r="AF9" s="1803"/>
      <c r="AG9" s="1803"/>
      <c r="AH9" s="1803"/>
      <c r="AI9" s="1803"/>
    </row>
    <row r="10" spans="1:35" ht="60" customHeight="1" x14ac:dyDescent="0.4">
      <c r="A10" s="700"/>
      <c r="B10" s="697"/>
      <c r="C10" s="698"/>
      <c r="D10" s="699"/>
      <c r="E10" s="581"/>
      <c r="F10" s="581"/>
      <c r="G10" s="581"/>
      <c r="H10" s="581"/>
      <c r="I10" s="581"/>
      <c r="J10" s="581"/>
      <c r="K10" s="581"/>
      <c r="L10" s="581"/>
      <c r="M10" s="582"/>
      <c r="N10" s="583"/>
      <c r="O10" s="583"/>
      <c r="P10" s="583"/>
      <c r="Q10" s="617"/>
      <c r="R10" s="601"/>
      <c r="S10" s="602"/>
      <c r="T10" s="603"/>
      <c r="U10" s="601"/>
      <c r="V10" s="602"/>
      <c r="W10" s="604"/>
      <c r="X10" s="605"/>
      <c r="Y10" s="606"/>
      <c r="Z10" s="607"/>
      <c r="AA10" s="615"/>
      <c r="AB10" s="616"/>
      <c r="AC10" s="1803"/>
      <c r="AD10" s="1803"/>
      <c r="AE10" s="1803"/>
      <c r="AF10" s="1803"/>
      <c r="AG10" s="1803"/>
      <c r="AH10" s="1803"/>
      <c r="AI10" s="1803"/>
    </row>
    <row r="11" spans="1:35" ht="60" customHeight="1" x14ac:dyDescent="0.4">
      <c r="A11" s="701"/>
      <c r="B11" s="697"/>
      <c r="C11" s="698"/>
      <c r="D11" s="699"/>
      <c r="E11" s="581"/>
      <c r="F11" s="581"/>
      <c r="G11" s="581"/>
      <c r="H11" s="581"/>
      <c r="I11" s="581"/>
      <c r="J11" s="581"/>
      <c r="K11" s="581"/>
      <c r="L11" s="581"/>
      <c r="M11" s="582"/>
      <c r="N11" s="583"/>
      <c r="O11" s="583"/>
      <c r="P11" s="583"/>
      <c r="Q11" s="592"/>
      <c r="R11" s="601"/>
      <c r="S11" s="602"/>
      <c r="T11" s="603"/>
      <c r="U11" s="601"/>
      <c r="V11" s="602"/>
      <c r="W11" s="604"/>
      <c r="X11" s="605"/>
      <c r="Y11" s="606"/>
      <c r="Z11" s="607"/>
      <c r="AA11" s="615"/>
      <c r="AB11" s="616"/>
      <c r="AC11" s="1803"/>
      <c r="AD11" s="1803"/>
      <c r="AE11" s="1803"/>
      <c r="AF11" s="1803"/>
      <c r="AG11" s="1803"/>
      <c r="AH11" s="1803"/>
      <c r="AI11" s="1803"/>
    </row>
    <row r="12" spans="1:35" ht="60" customHeight="1" x14ac:dyDescent="0.4">
      <c r="A12" s="702"/>
      <c r="B12" s="697"/>
      <c r="C12" s="698"/>
      <c r="D12" s="699"/>
      <c r="E12" s="581"/>
      <c r="F12" s="581"/>
      <c r="G12" s="581"/>
      <c r="H12" s="581"/>
      <c r="I12" s="581"/>
      <c r="J12" s="581"/>
      <c r="K12" s="581"/>
      <c r="L12" s="581"/>
      <c r="M12" s="582"/>
      <c r="N12" s="583"/>
      <c r="O12" s="583"/>
      <c r="P12" s="583"/>
      <c r="Q12" s="592"/>
      <c r="R12" s="601"/>
      <c r="S12" s="602"/>
      <c r="T12" s="603"/>
      <c r="U12" s="601"/>
      <c r="V12" s="602"/>
      <c r="W12" s="604"/>
      <c r="X12" s="605"/>
      <c r="Y12" s="606"/>
      <c r="Z12" s="607"/>
      <c r="AA12" s="615"/>
      <c r="AB12" s="616"/>
      <c r="AC12" s="1803"/>
      <c r="AD12" s="1803"/>
      <c r="AE12" s="1803"/>
      <c r="AF12" s="1803"/>
      <c r="AG12" s="1803"/>
      <c r="AH12" s="1803"/>
      <c r="AI12" s="1803"/>
    </row>
    <row r="13" spans="1:35" ht="60" customHeight="1" x14ac:dyDescent="0.4">
      <c r="A13" s="702"/>
      <c r="B13" s="697"/>
      <c r="C13" s="698"/>
      <c r="D13" s="699"/>
      <c r="E13" s="581"/>
      <c r="F13" s="581"/>
      <c r="G13" s="581"/>
      <c r="H13" s="581"/>
      <c r="I13" s="581"/>
      <c r="J13" s="581"/>
      <c r="K13" s="581"/>
      <c r="L13" s="581"/>
      <c r="M13" s="582"/>
      <c r="N13" s="583"/>
      <c r="O13" s="583"/>
      <c r="P13" s="583"/>
      <c r="Q13" s="705"/>
      <c r="R13" s="601"/>
      <c r="S13" s="602"/>
      <c r="T13" s="603"/>
      <c r="U13" s="601"/>
      <c r="V13" s="602"/>
      <c r="W13" s="604"/>
      <c r="X13" s="605"/>
      <c r="Y13" s="606"/>
      <c r="Z13" s="607"/>
      <c r="AA13" s="615"/>
      <c r="AB13" s="616"/>
      <c r="AC13" s="1803"/>
      <c r="AD13" s="1803"/>
      <c r="AE13" s="1803"/>
      <c r="AF13" s="1803"/>
      <c r="AG13" s="1803"/>
      <c r="AH13" s="1803"/>
      <c r="AI13" s="1803"/>
    </row>
    <row r="14" spans="1:35" ht="60" customHeight="1" x14ac:dyDescent="0.4">
      <c r="A14" s="702"/>
      <c r="B14" s="702"/>
      <c r="C14" s="698"/>
      <c r="D14" s="699"/>
      <c r="E14" s="581"/>
      <c r="F14" s="581"/>
      <c r="G14" s="581"/>
      <c r="H14" s="581"/>
      <c r="I14" s="581"/>
      <c r="J14" s="581"/>
      <c r="K14" s="581"/>
      <c r="L14" s="581"/>
      <c r="M14" s="582"/>
      <c r="N14" s="583"/>
      <c r="O14" s="583"/>
      <c r="P14" s="583"/>
      <c r="Q14" s="592"/>
      <c r="R14" s="601"/>
      <c r="S14" s="602"/>
      <c r="T14" s="603"/>
      <c r="U14" s="601"/>
      <c r="V14" s="602"/>
      <c r="W14" s="604"/>
      <c r="X14" s="605"/>
      <c r="Y14" s="606"/>
      <c r="Z14" s="607"/>
      <c r="AA14" s="615"/>
      <c r="AB14" s="616"/>
      <c r="AC14" s="1803"/>
      <c r="AD14" s="1803"/>
      <c r="AE14" s="1803"/>
      <c r="AF14" s="1803"/>
      <c r="AG14" s="1803"/>
      <c r="AH14" s="1803"/>
      <c r="AI14" s="1803"/>
    </row>
    <row r="15" spans="1:35" ht="60" customHeight="1" x14ac:dyDescent="0.4">
      <c r="A15" s="702"/>
      <c r="B15" s="702"/>
      <c r="C15" s="698"/>
      <c r="D15" s="699"/>
      <c r="E15" s="581"/>
      <c r="F15" s="581"/>
      <c r="G15" s="581"/>
      <c r="H15" s="581"/>
      <c r="I15" s="581"/>
      <c r="J15" s="581"/>
      <c r="K15" s="581"/>
      <c r="L15" s="581"/>
      <c r="M15" s="582"/>
      <c r="N15" s="583"/>
      <c r="O15" s="583"/>
      <c r="P15" s="583"/>
      <c r="Q15" s="592"/>
      <c r="R15" s="601"/>
      <c r="S15" s="602"/>
      <c r="T15" s="603"/>
      <c r="U15" s="601"/>
      <c r="V15" s="602"/>
      <c r="W15" s="604"/>
      <c r="X15" s="605"/>
      <c r="Y15" s="606"/>
      <c r="Z15" s="607"/>
      <c r="AA15" s="615"/>
      <c r="AB15" s="616"/>
      <c r="AC15" s="1803"/>
      <c r="AD15" s="1803"/>
      <c r="AE15" s="1803"/>
      <c r="AF15" s="1803"/>
      <c r="AG15" s="1803"/>
      <c r="AH15" s="1803"/>
      <c r="AI15" s="1803"/>
    </row>
    <row r="16" spans="1:35" ht="60" customHeight="1" x14ac:dyDescent="0.4">
      <c r="A16" s="702"/>
      <c r="B16" s="702"/>
      <c r="C16" s="616"/>
      <c r="D16" s="699"/>
      <c r="E16" s="581"/>
      <c r="F16" s="581"/>
      <c r="G16" s="581"/>
      <c r="H16" s="581"/>
      <c r="I16" s="581"/>
      <c r="J16" s="581"/>
      <c r="K16" s="581"/>
      <c r="L16" s="581"/>
      <c r="M16" s="582"/>
      <c r="N16" s="583"/>
      <c r="O16" s="583"/>
      <c r="P16" s="583"/>
      <c r="Q16" s="592"/>
      <c r="R16" s="601"/>
      <c r="S16" s="602"/>
      <c r="T16" s="603"/>
      <c r="U16" s="601"/>
      <c r="V16" s="602"/>
      <c r="W16" s="604"/>
      <c r="X16" s="605"/>
      <c r="Y16" s="606"/>
      <c r="Z16" s="607"/>
      <c r="AA16" s="615"/>
      <c r="AB16" s="616"/>
      <c r="AC16" s="1803"/>
      <c r="AD16" s="1803"/>
      <c r="AE16" s="1803"/>
      <c r="AF16" s="1803"/>
      <c r="AG16" s="1803"/>
      <c r="AH16" s="1803"/>
      <c r="AI16" s="1803"/>
    </row>
    <row r="17" spans="1:35" ht="132" customHeight="1" thickBot="1" x14ac:dyDescent="0.55000000000000004">
      <c r="A17" s="1794" t="s">
        <v>521</v>
      </c>
      <c r="B17" s="1795"/>
      <c r="C17" s="1795"/>
      <c r="D17" s="1796"/>
      <c r="E17" s="620">
        <f>SUM(E9+E10+E11+E12+E13+E14+E15+E16)</f>
        <v>28</v>
      </c>
      <c r="F17" s="620">
        <f>SUM(F9+F10+F11+F12+F13+F14+F15+F16)</f>
        <v>2</v>
      </c>
      <c r="G17" s="620">
        <f>SUM(G9+G10+G11+G12+G13+G14+G15+G16)</f>
        <v>4</v>
      </c>
      <c r="H17" s="620">
        <f>SUM(H9+H10+H11+H12+H13+H14+H15+H16)</f>
        <v>9.1999999999999993</v>
      </c>
      <c r="I17" s="620">
        <f>I9+I10+I11+I12+I13+I14+I15+I16</f>
        <v>2</v>
      </c>
      <c r="J17" s="620">
        <f t="shared" ref="J17:P17" si="0">J9+J10+J11+J12+J13+J14+J15+J16</f>
        <v>0</v>
      </c>
      <c r="K17" s="620">
        <f t="shared" si="0"/>
        <v>0</v>
      </c>
      <c r="L17" s="620">
        <f t="shared" si="0"/>
        <v>0</v>
      </c>
      <c r="M17" s="620">
        <f t="shared" si="0"/>
        <v>0</v>
      </c>
      <c r="N17" s="620">
        <f t="shared" si="0"/>
        <v>0</v>
      </c>
      <c r="O17" s="620">
        <f t="shared" si="0"/>
        <v>0</v>
      </c>
      <c r="P17" s="620">
        <f t="shared" si="0"/>
        <v>0</v>
      </c>
      <c r="Q17" s="249"/>
      <c r="R17" s="380">
        <f>SUM(R9:R16)</f>
        <v>30</v>
      </c>
      <c r="S17" s="380">
        <f t="shared" ref="S17:Z17" si="1">SUM(S9:S16)</f>
        <v>0</v>
      </c>
      <c r="T17" s="381">
        <f t="shared" si="1"/>
        <v>0</v>
      </c>
      <c r="U17" s="380">
        <f t="shared" si="1"/>
        <v>0</v>
      </c>
      <c r="V17" s="382">
        <f t="shared" si="1"/>
        <v>0</v>
      </c>
      <c r="W17" s="383">
        <f t="shared" si="1"/>
        <v>0</v>
      </c>
      <c r="X17" s="384">
        <f t="shared" si="1"/>
        <v>0</v>
      </c>
      <c r="Y17" s="380">
        <f t="shared" si="1"/>
        <v>0</v>
      </c>
      <c r="Z17" s="380">
        <f t="shared" si="1"/>
        <v>2</v>
      </c>
      <c r="AA17" s="1768" t="s">
        <v>175</v>
      </c>
      <c r="AB17" s="1769"/>
      <c r="AC17" s="1803"/>
      <c r="AD17" s="1803"/>
      <c r="AE17" s="1803"/>
      <c r="AF17" s="1803"/>
      <c r="AG17" s="1803"/>
      <c r="AH17" s="1803"/>
      <c r="AI17" s="1803"/>
    </row>
    <row r="18" spans="1:35" ht="67.5" customHeight="1" x14ac:dyDescent="0.55000000000000004">
      <c r="A18" s="123"/>
      <c r="B18" s="122"/>
      <c r="C18" s="1698"/>
      <c r="D18" s="1699"/>
      <c r="E18" s="1695">
        <f>E17</f>
        <v>28</v>
      </c>
      <c r="F18" s="1696"/>
      <c r="G18" s="1697">
        <f>F17+G17+H17</f>
        <v>15.2</v>
      </c>
      <c r="H18" s="1696"/>
      <c r="I18" s="1697">
        <f>I17</f>
        <v>2</v>
      </c>
      <c r="J18" s="1696"/>
      <c r="K18" s="1697">
        <f>J17+K17+L17</f>
        <v>0</v>
      </c>
      <c r="L18" s="1696"/>
      <c r="M18" s="1697">
        <f>M17</f>
        <v>0</v>
      </c>
      <c r="N18" s="1696"/>
      <c r="O18" s="1697">
        <f>N17+O17+P17</f>
        <v>0</v>
      </c>
      <c r="P18" s="1797"/>
      <c r="Q18" s="613"/>
      <c r="R18" s="322"/>
      <c r="S18" s="247"/>
      <c r="T18" s="375"/>
      <c r="U18" s="322"/>
      <c r="V18" s="247"/>
      <c r="W18" s="323"/>
      <c r="X18" s="378"/>
      <c r="Y18" s="248"/>
      <c r="Z18" s="329"/>
      <c r="AA18" s="1770"/>
      <c r="AB18" s="1771"/>
    </row>
    <row r="19" spans="1:35" ht="63.75" customHeight="1" x14ac:dyDescent="0.7">
      <c r="A19" s="123"/>
      <c r="B19" s="122"/>
      <c r="C19" s="1700" t="s">
        <v>383</v>
      </c>
      <c r="D19" s="1701"/>
      <c r="E19" s="1688">
        <f>E17+F17+G17+H17</f>
        <v>43.2</v>
      </c>
      <c r="F19" s="1689"/>
      <c r="G19" s="1689"/>
      <c r="H19" s="1690"/>
      <c r="I19" s="1691">
        <f>I17+J17+K17+L17</f>
        <v>2</v>
      </c>
      <c r="J19" s="1689"/>
      <c r="K19" s="1689"/>
      <c r="L19" s="1690"/>
      <c r="M19" s="1691">
        <f>M17+N17+O17+P17</f>
        <v>0</v>
      </c>
      <c r="N19" s="1702"/>
      <c r="O19" s="1702"/>
      <c r="P19" s="1703"/>
      <c r="Q19" s="614"/>
      <c r="R19" s="324"/>
      <c r="S19" s="122"/>
      <c r="T19" s="319"/>
      <c r="U19" s="324"/>
      <c r="V19" s="122"/>
      <c r="W19" s="325"/>
      <c r="X19" s="379"/>
      <c r="Y19" s="122"/>
      <c r="Z19" s="325"/>
      <c r="AA19" s="1772"/>
      <c r="AB19" s="1773"/>
    </row>
    <row r="20" spans="1:35" ht="81" customHeight="1" thickBot="1" x14ac:dyDescent="0.65">
      <c r="A20" s="1693" t="s">
        <v>179</v>
      </c>
      <c r="B20" s="1694"/>
      <c r="C20" s="547" t="str">
        <f>'Ficha de Controle FICHA 1'!BL10</f>
        <v>SIM</v>
      </c>
      <c r="D20" s="612" t="s">
        <v>502</v>
      </c>
      <c r="E20" s="1688">
        <f>E19*4.5</f>
        <v>194.4</v>
      </c>
      <c r="F20" s="1689"/>
      <c r="G20" s="1689"/>
      <c r="H20" s="1690"/>
      <c r="I20" s="1691">
        <f>I19*4.5</f>
        <v>9</v>
      </c>
      <c r="J20" s="1689"/>
      <c r="K20" s="1689"/>
      <c r="L20" s="1689"/>
      <c r="M20" s="1691">
        <f>M19*4.5</f>
        <v>0</v>
      </c>
      <c r="N20" s="1689"/>
      <c r="O20" s="1689"/>
      <c r="P20" s="1692"/>
      <c r="Q20" s="614"/>
      <c r="R20" s="326"/>
      <c r="S20" s="327"/>
      <c r="T20" s="376"/>
      <c r="U20" s="326"/>
      <c r="V20" s="327"/>
      <c r="W20" s="328"/>
      <c r="X20" s="609"/>
      <c r="Y20" s="610"/>
      <c r="Z20" s="611"/>
      <c r="AA20" s="618" t="s">
        <v>582</v>
      </c>
      <c r="AB20" s="619" t="str">
        <f>'Ficha de Controle FICHA 1'!H11</f>
        <v>Jornada Docente Intermediária</v>
      </c>
    </row>
    <row r="21" spans="1:35" ht="85.5" customHeight="1" thickBot="1" x14ac:dyDescent="0.8">
      <c r="A21" s="1792" t="s">
        <v>335</v>
      </c>
      <c r="B21" s="1793"/>
      <c r="C21" s="569">
        <f>E17+I17</f>
        <v>30</v>
      </c>
      <c r="D21" s="623" t="s">
        <v>503</v>
      </c>
      <c r="E21" s="1787">
        <f>E20*50/60</f>
        <v>162</v>
      </c>
      <c r="F21" s="1788"/>
      <c r="G21" s="1788"/>
      <c r="H21" s="1789"/>
      <c r="I21" s="1790">
        <f>I20*50/60</f>
        <v>7.5</v>
      </c>
      <c r="J21" s="1788"/>
      <c r="K21" s="1788"/>
      <c r="L21" s="1789"/>
      <c r="M21" s="1790">
        <f>M20*50/60</f>
        <v>0</v>
      </c>
      <c r="N21" s="1788"/>
      <c r="O21" s="1788"/>
      <c r="P21" s="1791"/>
      <c r="Q21" s="221"/>
      <c r="R21" s="120"/>
      <c r="S21" s="120"/>
      <c r="T21" s="120"/>
      <c r="U21" s="120"/>
      <c r="V21" s="120"/>
      <c r="W21" s="608"/>
      <c r="X21" s="1798" t="s">
        <v>496</v>
      </c>
      <c r="Y21" s="1799"/>
      <c r="Z21" s="1799"/>
      <c r="AA21" s="1799"/>
      <c r="AB21" s="1800"/>
    </row>
    <row r="22" spans="1:35" ht="96" customHeight="1" x14ac:dyDescent="0.6">
      <c r="A22" s="1776" t="s">
        <v>553</v>
      </c>
      <c r="B22" s="1777"/>
      <c r="C22" s="1777"/>
      <c r="D22" s="1778"/>
      <c r="E22" s="1779" t="str">
        <f>D3</f>
        <v>EMEF JOSÉ CESÁRIO PEREIRA FILHO</v>
      </c>
      <c r="F22" s="1780"/>
      <c r="G22" s="1780"/>
      <c r="H22" s="1780"/>
      <c r="I22" s="1780"/>
      <c r="J22" s="1780"/>
      <c r="K22" s="1780"/>
      <c r="L22" s="1780"/>
      <c r="M22" s="1780"/>
      <c r="N22" s="1780"/>
      <c r="O22" s="1780"/>
      <c r="P22" s="1780"/>
      <c r="Q22" s="1781"/>
      <c r="R22" s="1781"/>
      <c r="S22" s="1781"/>
      <c r="T22" s="1781"/>
      <c r="U22" s="1781"/>
      <c r="V22" s="1781"/>
      <c r="W22" s="374"/>
      <c r="X22" s="1782"/>
      <c r="Y22" s="1783"/>
      <c r="Z22" s="1783"/>
      <c r="AA22" s="1806" t="str">
        <f>'Ficha de Controle FICHA 1'!AY10</f>
        <v>Jornada Docente Intermediária</v>
      </c>
      <c r="AB22" s="1807"/>
    </row>
    <row r="23" spans="1:35" ht="97.5" customHeight="1" thickBot="1" x14ac:dyDescent="0.65">
      <c r="A23" s="1776" t="s">
        <v>578</v>
      </c>
      <c r="B23" s="1777"/>
      <c r="C23" s="1777"/>
      <c r="D23" s="1778"/>
      <c r="E23" s="1784" t="s">
        <v>517</v>
      </c>
      <c r="F23" s="1785"/>
      <c r="G23" s="1785"/>
      <c r="H23" s="1785"/>
      <c r="I23" s="1785"/>
      <c r="J23" s="1785"/>
      <c r="K23" s="1785"/>
      <c r="L23" s="1785"/>
      <c r="M23" s="1785"/>
      <c r="N23" s="1785"/>
      <c r="O23" s="1785"/>
      <c r="P23" s="1785"/>
      <c r="Q23" s="1785"/>
      <c r="R23" s="1785"/>
      <c r="S23" s="1785"/>
      <c r="T23" s="1785"/>
      <c r="U23" s="1785"/>
      <c r="V23" s="1786"/>
      <c r="W23" s="374" t="s">
        <v>112</v>
      </c>
      <c r="X23" s="1774">
        <v>45327</v>
      </c>
      <c r="Y23" s="1775"/>
      <c r="Z23" s="1775"/>
      <c r="AA23" s="1766" t="str">
        <f>'Ficha de Controle FICHA 1'!H11</f>
        <v>Jornada Docente Intermediária</v>
      </c>
      <c r="AB23" s="1767"/>
    </row>
    <row r="24" spans="1:35" ht="49.5" customHeight="1" x14ac:dyDescent="0.25">
      <c r="AA24" s="1801" t="s">
        <v>583</v>
      </c>
      <c r="AB24" s="1801"/>
    </row>
    <row r="25" spans="1:35" ht="25.5" customHeight="1" x14ac:dyDescent="0.25">
      <c r="AA25" s="1802"/>
      <c r="AB25" s="1802"/>
    </row>
    <row r="26" spans="1:35" ht="51" customHeight="1" x14ac:dyDescent="0.25">
      <c r="AA26" s="1802"/>
      <c r="AB26" s="1802"/>
    </row>
    <row r="27" spans="1:35" ht="103.9" customHeight="1" x14ac:dyDescent="0.25">
      <c r="A27" s="1764" t="s">
        <v>499</v>
      </c>
      <c r="B27" s="1765"/>
      <c r="C27" s="1765"/>
      <c r="D27" s="1765"/>
      <c r="E27" s="1765"/>
      <c r="F27" s="1765"/>
      <c r="G27" s="1765"/>
      <c r="H27" s="1765"/>
      <c r="I27" s="1765"/>
      <c r="J27" s="1765"/>
      <c r="K27" s="1765"/>
      <c r="L27" s="1765"/>
      <c r="M27" s="1765"/>
      <c r="N27" s="1765"/>
      <c r="O27" s="1765"/>
      <c r="P27" s="1765"/>
      <c r="Q27" s="1765"/>
      <c r="R27" s="1765"/>
      <c r="S27" s="1765"/>
      <c r="T27" s="1765"/>
      <c r="U27" s="1765"/>
      <c r="V27" s="1765"/>
      <c r="W27" s="1765"/>
      <c r="X27" s="1765"/>
      <c r="Y27" s="1765"/>
      <c r="Z27" s="1765"/>
      <c r="AA27" s="1765"/>
      <c r="AB27" s="1765"/>
    </row>
    <row r="28" spans="1:35" ht="40.5" customHeight="1" x14ac:dyDescent="0.25">
      <c r="A28" s="1765"/>
      <c r="B28" s="1765"/>
      <c r="C28" s="1765"/>
      <c r="D28" s="1765"/>
      <c r="E28" s="1765"/>
      <c r="F28" s="1765"/>
      <c r="G28" s="1765"/>
      <c r="H28" s="1765"/>
      <c r="I28" s="1765"/>
      <c r="J28" s="1765"/>
      <c r="K28" s="1765"/>
      <c r="L28" s="1765"/>
      <c r="M28" s="1765"/>
      <c r="N28" s="1765"/>
      <c r="O28" s="1765"/>
      <c r="P28" s="1765"/>
      <c r="Q28" s="1765"/>
      <c r="R28" s="1765"/>
      <c r="S28" s="1765"/>
      <c r="T28" s="1765"/>
      <c r="U28" s="1765"/>
      <c r="V28" s="1765"/>
      <c r="W28" s="1765"/>
      <c r="X28" s="1765"/>
      <c r="Y28" s="1765"/>
      <c r="Z28" s="1765"/>
      <c r="AA28" s="1765"/>
      <c r="AB28" s="1765"/>
    </row>
    <row r="29" spans="1:35" ht="55.5" customHeight="1" x14ac:dyDescent="0.25">
      <c r="A29" s="1765"/>
      <c r="B29" s="1765"/>
      <c r="C29" s="1765"/>
      <c r="D29" s="1765"/>
      <c r="E29" s="1765"/>
      <c r="F29" s="1765"/>
      <c r="G29" s="1765"/>
      <c r="H29" s="1765"/>
      <c r="I29" s="1765"/>
      <c r="J29" s="1765"/>
      <c r="K29" s="1765"/>
      <c r="L29" s="1765"/>
      <c r="M29" s="1765"/>
      <c r="N29" s="1765"/>
      <c r="O29" s="1765"/>
      <c r="P29" s="1765"/>
      <c r="Q29" s="1765"/>
      <c r="R29" s="1765"/>
      <c r="S29" s="1765"/>
      <c r="T29" s="1765"/>
      <c r="U29" s="1765"/>
      <c r="V29" s="1765"/>
      <c r="W29" s="1765"/>
      <c r="X29" s="1765"/>
      <c r="Y29" s="1765"/>
      <c r="Z29" s="1765"/>
      <c r="AA29" s="1765"/>
      <c r="AB29" s="1765"/>
    </row>
    <row r="30" spans="1:35" ht="27.75" customHeight="1" x14ac:dyDescent="0.25">
      <c r="A30" s="1765"/>
      <c r="B30" s="1765"/>
      <c r="C30" s="1765"/>
      <c r="D30" s="1765"/>
      <c r="E30" s="1765"/>
      <c r="F30" s="1765"/>
      <c r="G30" s="1765"/>
      <c r="H30" s="1765"/>
      <c r="I30" s="1765"/>
      <c r="J30" s="1765"/>
      <c r="K30" s="1765"/>
      <c r="L30" s="1765"/>
      <c r="M30" s="1765"/>
      <c r="N30" s="1765"/>
      <c r="O30" s="1765"/>
      <c r="P30" s="1765"/>
      <c r="Q30" s="1765"/>
      <c r="R30" s="1765"/>
      <c r="S30" s="1765"/>
      <c r="T30" s="1765"/>
      <c r="U30" s="1765"/>
      <c r="V30" s="1765"/>
      <c r="W30" s="1765"/>
      <c r="X30" s="1765"/>
      <c r="Y30" s="1765"/>
      <c r="Z30" s="1765"/>
      <c r="AA30" s="1765"/>
      <c r="AB30" s="1765"/>
    </row>
    <row r="31" spans="1:35" ht="40.5" customHeight="1" x14ac:dyDescent="0.25">
      <c r="A31" s="1765"/>
      <c r="B31" s="1765"/>
      <c r="C31" s="1765"/>
      <c r="D31" s="1765"/>
      <c r="E31" s="1765"/>
      <c r="F31" s="1765"/>
      <c r="G31" s="1765"/>
      <c r="H31" s="1765"/>
      <c r="I31" s="1765"/>
      <c r="J31" s="1765"/>
      <c r="K31" s="1765"/>
      <c r="L31" s="1765"/>
      <c r="M31" s="1765"/>
      <c r="N31" s="1765"/>
      <c r="O31" s="1765"/>
      <c r="P31" s="1765"/>
      <c r="Q31" s="1765"/>
      <c r="R31" s="1765"/>
      <c r="S31" s="1765"/>
      <c r="T31" s="1765"/>
      <c r="U31" s="1765"/>
      <c r="V31" s="1765"/>
      <c r="W31" s="1765"/>
      <c r="X31" s="1765"/>
      <c r="Y31" s="1765"/>
      <c r="Z31" s="1765"/>
      <c r="AA31" s="1765"/>
      <c r="AB31" s="1765"/>
    </row>
    <row r="32" spans="1:35" ht="75" customHeight="1" x14ac:dyDescent="0.25">
      <c r="A32" s="1765"/>
      <c r="B32" s="1765"/>
      <c r="C32" s="1765"/>
      <c r="D32" s="1765"/>
      <c r="E32" s="1765"/>
      <c r="F32" s="1765"/>
      <c r="G32" s="1765"/>
      <c r="H32" s="1765"/>
      <c r="I32" s="1765"/>
      <c r="J32" s="1765"/>
      <c r="K32" s="1765"/>
      <c r="L32" s="1765"/>
      <c r="M32" s="1765"/>
      <c r="N32" s="1765"/>
      <c r="O32" s="1765"/>
      <c r="P32" s="1765"/>
      <c r="Q32" s="1765"/>
      <c r="R32" s="1765"/>
      <c r="S32" s="1765"/>
      <c r="T32" s="1765"/>
      <c r="U32" s="1765"/>
      <c r="V32" s="1765"/>
      <c r="W32" s="1765"/>
      <c r="X32" s="1765"/>
      <c r="Y32" s="1765"/>
      <c r="Z32" s="1765"/>
      <c r="AA32" s="1765"/>
      <c r="AB32" s="1765"/>
    </row>
    <row r="33" ht="60" customHeight="1" x14ac:dyDescent="0.25"/>
  </sheetData>
  <sheetProtection selectLockedCells="1"/>
  <mergeCells count="69">
    <mergeCell ref="X21:AB21"/>
    <mergeCell ref="AA24:AB26"/>
    <mergeCell ref="AC5:AI17"/>
    <mergeCell ref="AC4:AG4"/>
    <mergeCell ref="AA22:AB22"/>
    <mergeCell ref="AB7:AB8"/>
    <mergeCell ref="A27:AB32"/>
    <mergeCell ref="AA23:AB23"/>
    <mergeCell ref="AA17:AB19"/>
    <mergeCell ref="X23:Z23"/>
    <mergeCell ref="A22:D22"/>
    <mergeCell ref="E22:V22"/>
    <mergeCell ref="X22:Z22"/>
    <mergeCell ref="A23:D23"/>
    <mergeCell ref="E23:V23"/>
    <mergeCell ref="E21:H21"/>
    <mergeCell ref="I21:L21"/>
    <mergeCell ref="M21:P21"/>
    <mergeCell ref="A21:B21"/>
    <mergeCell ref="A17:D17"/>
    <mergeCell ref="O18:P18"/>
    <mergeCell ref="E19:H19"/>
    <mergeCell ref="A1:B2"/>
    <mergeCell ref="Y2:AA2"/>
    <mergeCell ref="A3:C3"/>
    <mergeCell ref="Y3:AB3"/>
    <mergeCell ref="D3:K3"/>
    <mergeCell ref="L3:P3"/>
    <mergeCell ref="Q3:X3"/>
    <mergeCell ref="C2:G2"/>
    <mergeCell ref="I2:U2"/>
    <mergeCell ref="A4:C4"/>
    <mergeCell ref="D4:P4"/>
    <mergeCell ref="R4:X4"/>
    <mergeCell ref="Y4:AA4"/>
    <mergeCell ref="A5:C5"/>
    <mergeCell ref="D5:P5"/>
    <mergeCell ref="R5:X5"/>
    <mergeCell ref="Y5:AA5"/>
    <mergeCell ref="A6:C6"/>
    <mergeCell ref="D6:P6"/>
    <mergeCell ref="Q6:U6"/>
    <mergeCell ref="V6:X6"/>
    <mergeCell ref="Y6:AA6"/>
    <mergeCell ref="R7:T7"/>
    <mergeCell ref="U7:W7"/>
    <mergeCell ref="X7:Z7"/>
    <mergeCell ref="AA7:AA8"/>
    <mergeCell ref="A7:A8"/>
    <mergeCell ref="B7:B8"/>
    <mergeCell ref="C7:C8"/>
    <mergeCell ref="D7:D8"/>
    <mergeCell ref="E7:H7"/>
    <mergeCell ref="I7:L7"/>
    <mergeCell ref="M7:P7"/>
    <mergeCell ref="Q7:Q8"/>
    <mergeCell ref="E20:H20"/>
    <mergeCell ref="I20:L20"/>
    <mergeCell ref="M20:P20"/>
    <mergeCell ref="A20:B20"/>
    <mergeCell ref="E18:F18"/>
    <mergeCell ref="G18:H18"/>
    <mergeCell ref="I18:J18"/>
    <mergeCell ref="K18:L18"/>
    <mergeCell ref="C18:D18"/>
    <mergeCell ref="C19:D19"/>
    <mergeCell ref="M18:N18"/>
    <mergeCell ref="I19:L19"/>
    <mergeCell ref="M19:P19"/>
  </mergeCells>
  <dataValidations count="1">
    <dataValidation type="list" allowBlank="1" showInputMessage="1" showErrorMessage="1" sqref="AB5" xr:uid="{00000000-0002-0000-0400-000000000000}">
      <formula1>"Jornada Docente Integral,Jornada Docente Intermediária,Jornada Docente Básica, Jornada Docente Mínima, Jornada Docente Reduzida"</formula1>
    </dataValidation>
  </dataValidations>
  <pageMargins left="0.23622047244094491" right="0.23622047244094491" top="0.55118110236220474" bottom="0.74803149606299213" header="0.51181102362204722" footer="0.31496062992125984"/>
  <pageSetup paperSize="9" scale="26" orientation="landscape"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S79"/>
  <sheetViews>
    <sheetView view="pageBreakPreview" topLeftCell="L52" zoomScale="40" zoomScaleNormal="25" zoomScaleSheetLayoutView="40" workbookViewId="0">
      <selection activeCell="AD8" sqref="AD8"/>
    </sheetView>
  </sheetViews>
  <sheetFormatPr defaultRowHeight="15" x14ac:dyDescent="0.25"/>
  <cols>
    <col min="1" max="1" width="14.7109375" customWidth="1"/>
    <col min="2" max="2" width="52.85546875" customWidth="1"/>
    <col min="3" max="3" width="12.5703125" customWidth="1"/>
    <col min="4" max="4" width="13.140625" bestFit="1" customWidth="1"/>
    <col min="5" max="5" width="11.85546875" customWidth="1"/>
    <col min="6" max="7" width="13.28515625" bestFit="1" customWidth="1"/>
    <col min="8" max="8" width="18" customWidth="1"/>
    <col min="9" max="9" width="16.140625" customWidth="1"/>
    <col min="10" max="11" width="13.140625" bestFit="1" customWidth="1"/>
    <col min="12" max="12" width="12" customWidth="1"/>
    <col min="13" max="17" width="13.140625" bestFit="1" customWidth="1"/>
    <col min="18" max="18" width="13.7109375" customWidth="1"/>
    <col min="19" max="19" width="13.85546875" customWidth="1"/>
    <col min="20" max="20" width="15.85546875" customWidth="1"/>
    <col min="21" max="21" width="17.28515625" customWidth="1"/>
    <col min="22" max="22" width="12.7109375" customWidth="1"/>
    <col min="23" max="23" width="11.85546875" customWidth="1"/>
    <col min="24" max="25" width="12.140625" customWidth="1"/>
    <col min="26" max="26" width="12.5703125" customWidth="1"/>
    <col min="27" max="27" width="11.85546875" customWidth="1"/>
    <col min="28" max="29" width="14" customWidth="1"/>
    <col min="30" max="30" width="15.7109375" customWidth="1"/>
    <col min="31" max="31" width="14" customWidth="1"/>
    <col min="32" max="32" width="13.85546875" customWidth="1"/>
    <col min="33" max="33" width="16" customWidth="1"/>
    <col min="34" max="34" width="23.140625" customWidth="1"/>
    <col min="35" max="35" width="24.42578125" customWidth="1"/>
    <col min="36" max="36" width="31.140625" customWidth="1"/>
    <col min="39" max="39" width="16.28515625" customWidth="1"/>
  </cols>
  <sheetData>
    <row r="1" spans="1:45" ht="20.25" x14ac:dyDescent="0.3">
      <c r="A1" s="2021" t="s">
        <v>376</v>
      </c>
      <c r="B1" s="2022"/>
      <c r="C1" s="221"/>
      <c r="D1" s="717"/>
      <c r="E1" s="2002" t="s">
        <v>223</v>
      </c>
      <c r="F1" s="2003"/>
      <c r="G1" s="2003"/>
      <c r="H1" s="2003"/>
      <c r="I1" s="2003"/>
      <c r="J1" s="2003"/>
      <c r="K1" s="2003"/>
      <c r="L1" s="2003"/>
      <c r="M1" s="2003"/>
      <c r="N1" s="2003"/>
      <c r="O1" s="2003"/>
      <c r="P1" s="2004"/>
      <c r="Q1" s="2005"/>
      <c r="R1" s="717"/>
      <c r="S1" s="717"/>
      <c r="T1" s="717"/>
      <c r="U1" s="717"/>
      <c r="V1" s="2006"/>
      <c r="W1" s="2006"/>
      <c r="X1" s="2006"/>
      <c r="Y1" s="2006"/>
      <c r="Z1" s="2006"/>
      <c r="AA1" s="2006"/>
      <c r="AB1" s="2006"/>
      <c r="AC1" s="2006"/>
      <c r="AD1" s="2006"/>
      <c r="AE1" s="2006"/>
      <c r="AF1" s="2007"/>
      <c r="AG1" s="1817" t="s">
        <v>397</v>
      </c>
      <c r="AH1" s="1818"/>
      <c r="AI1" s="1818"/>
      <c r="AJ1" s="1819"/>
    </row>
    <row r="2" spans="1:45" ht="44.25" x14ac:dyDescent="0.55000000000000004">
      <c r="A2" s="2023"/>
      <c r="B2" s="2024"/>
      <c r="C2" s="165"/>
      <c r="D2" s="165"/>
      <c r="E2" s="2008" t="s">
        <v>224</v>
      </c>
      <c r="F2" s="2009"/>
      <c r="G2" s="2009"/>
      <c r="H2" s="2009"/>
      <c r="I2" s="2009"/>
      <c r="J2" s="2009"/>
      <c r="K2" s="2009"/>
      <c r="L2" s="2009"/>
      <c r="M2" s="2009"/>
      <c r="N2" s="2009"/>
      <c r="O2" s="2009"/>
      <c r="P2" s="2058" t="s">
        <v>488</v>
      </c>
      <c r="Q2" s="2058"/>
      <c r="R2" s="2058"/>
      <c r="S2" s="2058"/>
      <c r="T2" s="2058"/>
      <c r="U2" s="2058"/>
      <c r="V2" s="2058"/>
      <c r="W2" s="2058"/>
      <c r="X2" s="2058"/>
      <c r="Y2" s="2058"/>
      <c r="Z2" s="2058"/>
      <c r="AA2" s="2058"/>
      <c r="AB2" s="2058"/>
      <c r="AC2" s="738"/>
      <c r="AD2" s="738"/>
      <c r="AE2" s="738"/>
      <c r="AF2" s="739"/>
      <c r="AG2" s="1820"/>
      <c r="AH2" s="1821"/>
      <c r="AI2" s="1821"/>
      <c r="AJ2" s="1822"/>
    </row>
    <row r="3" spans="1:45" ht="47.25" thickBot="1" x14ac:dyDescent="0.75">
      <c r="A3" s="742"/>
      <c r="B3" s="2010" t="s">
        <v>225</v>
      </c>
      <c r="C3" s="2011"/>
      <c r="D3" s="2011"/>
      <c r="E3" s="2011"/>
      <c r="F3" s="2012"/>
      <c r="G3" s="2013" t="str">
        <f>'Ficha de Controle FICHA 1'!R3</f>
        <v>EMEF JOSÉ CESÁRIO PEREIRA FILHO</v>
      </c>
      <c r="H3" s="2014"/>
      <c r="I3" s="2014"/>
      <c r="J3" s="2014"/>
      <c r="K3" s="2014"/>
      <c r="L3" s="2014"/>
      <c r="M3" s="2014"/>
      <c r="N3" s="2014"/>
      <c r="O3" s="2014"/>
      <c r="P3" s="2015"/>
      <c r="Q3" s="2015"/>
      <c r="R3" s="2015"/>
      <c r="S3" s="2015"/>
      <c r="T3" s="2015"/>
      <c r="U3" s="2016"/>
      <c r="V3" s="2017" t="str">
        <f>'Ficha de Controle FICHA 1'!AO6</f>
        <v>Concursado</v>
      </c>
      <c r="W3" s="2017"/>
      <c r="X3" s="2017"/>
      <c r="Y3" s="2017"/>
      <c r="Z3" s="2017"/>
      <c r="AA3" s="2017"/>
      <c r="AB3" s="2017"/>
      <c r="AC3" s="2017"/>
      <c r="AD3" s="2017"/>
      <c r="AE3" s="2017"/>
      <c r="AF3" s="2017"/>
      <c r="AG3" s="2018" t="s">
        <v>558</v>
      </c>
      <c r="AH3" s="2019"/>
      <c r="AI3" s="2019"/>
      <c r="AJ3" s="2020"/>
      <c r="AK3" s="450" t="s">
        <v>413</v>
      </c>
      <c r="AL3" s="450"/>
      <c r="AM3" s="450"/>
      <c r="AO3" s="2059" t="s">
        <v>490</v>
      </c>
      <c r="AP3" s="2059"/>
      <c r="AQ3" s="2059"/>
      <c r="AR3" s="2059"/>
      <c r="AS3" s="2059"/>
    </row>
    <row r="4" spans="1:45" ht="31.5" customHeight="1" thickBot="1" x14ac:dyDescent="0.55000000000000004">
      <c r="A4" s="743"/>
      <c r="B4" s="2060" t="s">
        <v>226</v>
      </c>
      <c r="C4" s="2060"/>
      <c r="D4" s="2060"/>
      <c r="E4" s="2060"/>
      <c r="F4" s="2060"/>
      <c r="G4" s="2060"/>
      <c r="H4" s="2060"/>
      <c r="I4" s="2060"/>
      <c r="J4" s="2060"/>
      <c r="K4" s="2060"/>
      <c r="L4" s="2060"/>
      <c r="M4" s="2060"/>
      <c r="N4" s="2060"/>
      <c r="O4" s="2060"/>
      <c r="P4" s="2060"/>
      <c r="Q4" s="2061"/>
      <c r="R4" s="2061"/>
      <c r="S4" s="2061"/>
      <c r="T4" s="2061"/>
      <c r="U4" s="2061"/>
      <c r="V4" s="2061"/>
      <c r="W4" s="2061"/>
      <c r="X4" s="2061"/>
      <c r="Y4" s="2061"/>
      <c r="Z4" s="2062"/>
      <c r="AA4" s="2062"/>
      <c r="AB4" s="2062"/>
      <c r="AC4" s="168"/>
      <c r="AD4" s="168"/>
      <c r="AE4" s="168"/>
      <c r="AF4" s="168"/>
      <c r="AG4" s="2075" t="s">
        <v>557</v>
      </c>
      <c r="AH4" s="2076"/>
      <c r="AI4" s="2076"/>
      <c r="AJ4" s="2077"/>
      <c r="AK4" s="450" t="s">
        <v>414</v>
      </c>
      <c r="AL4" s="450"/>
      <c r="AM4" s="450"/>
      <c r="AO4" s="2059"/>
      <c r="AP4" s="2059"/>
      <c r="AQ4" s="2059"/>
      <c r="AR4" s="2059"/>
      <c r="AS4" s="2059"/>
    </row>
    <row r="5" spans="1:45" ht="45" x14ac:dyDescent="0.45">
      <c r="A5" s="743"/>
      <c r="B5" s="2063" t="s">
        <v>227</v>
      </c>
      <c r="C5" s="2064"/>
      <c r="D5" s="2064"/>
      <c r="E5" s="2064"/>
      <c r="F5" s="2064"/>
      <c r="G5" s="2064"/>
      <c r="H5" s="2065" t="str">
        <f>'Ficha de Controle FICHA 1'!A6</f>
        <v>MARIVA BARROSO DE OLIVEIRA PAIVA</v>
      </c>
      <c r="I5" s="2066"/>
      <c r="J5" s="2066"/>
      <c r="K5" s="2066"/>
      <c r="L5" s="2066"/>
      <c r="M5" s="2066"/>
      <c r="N5" s="2066"/>
      <c r="O5" s="2066"/>
      <c r="P5" s="2066"/>
      <c r="Q5" s="2066"/>
      <c r="R5" s="2066"/>
      <c r="S5" s="2066"/>
      <c r="T5" s="2066"/>
      <c r="U5" s="2066"/>
      <c r="V5" s="2066"/>
      <c r="W5" s="2066"/>
      <c r="X5" s="2066"/>
      <c r="Y5" s="2066"/>
      <c r="Z5" s="2066"/>
      <c r="AA5" s="2067"/>
      <c r="AB5" s="2068" t="s">
        <v>228</v>
      </c>
      <c r="AC5" s="2069"/>
      <c r="AD5" s="2069"/>
      <c r="AE5" s="2025" t="str">
        <f>'Ficha de Controle FICHA 1'!AU6</f>
        <v>Cumprido Período probatório</v>
      </c>
      <c r="AF5" s="2026"/>
      <c r="AG5" s="2027"/>
      <c r="AH5" s="2027"/>
      <c r="AI5" s="2027"/>
      <c r="AJ5" s="2027"/>
      <c r="AO5" s="2059"/>
      <c r="AP5" s="2059"/>
      <c r="AQ5" s="2059"/>
      <c r="AR5" s="2059"/>
      <c r="AS5" s="2059"/>
    </row>
    <row r="6" spans="1:45" ht="35.25" x14ac:dyDescent="0.5">
      <c r="A6" s="743"/>
      <c r="B6" s="740" t="s">
        <v>229</v>
      </c>
      <c r="C6" s="2028" t="str">
        <f>'Ficha de Controle FICHA 1'!AU4</f>
        <v>Professor de Educação  Básica III</v>
      </c>
      <c r="D6" s="2028"/>
      <c r="E6" s="2028"/>
      <c r="F6" s="2028"/>
      <c r="G6" s="2028"/>
      <c r="H6" s="2029" t="s">
        <v>230</v>
      </c>
      <c r="I6" s="2030"/>
      <c r="J6" s="2030"/>
      <c r="K6" s="2030"/>
      <c r="L6" s="2031" t="s">
        <v>167</v>
      </c>
      <c r="M6" s="2031"/>
      <c r="N6" s="2031"/>
      <c r="O6" s="2032"/>
      <c r="P6" s="2032"/>
      <c r="Q6" s="2032"/>
      <c r="R6" s="2033" t="str">
        <f>'Ficha de Controle FICHA 1'!A8</f>
        <v>Líng.Port.</v>
      </c>
      <c r="S6" s="2034"/>
      <c r="T6" s="2034"/>
      <c r="U6" s="2034"/>
      <c r="V6" s="2034"/>
      <c r="W6" s="2034"/>
      <c r="X6" s="2034"/>
      <c r="Y6" s="2034"/>
      <c r="Z6" s="2034"/>
      <c r="AA6" s="2035"/>
      <c r="AB6" s="2082" t="s">
        <v>295</v>
      </c>
      <c r="AC6" s="2083"/>
      <c r="AD6" s="2083"/>
      <c r="AE6" s="2083"/>
      <c r="AF6" s="2083"/>
      <c r="AG6" s="1999" t="str">
        <f>'Ficha de Controle FICHA 1'!T8</f>
        <v>Inglês</v>
      </c>
      <c r="AH6" s="2000"/>
      <c r="AI6" s="2000"/>
      <c r="AJ6" s="2001"/>
      <c r="AK6" s="2048" t="s">
        <v>477</v>
      </c>
      <c r="AL6" s="2049"/>
      <c r="AM6" s="2049"/>
      <c r="AN6" s="2049"/>
      <c r="AO6" s="2059"/>
      <c r="AP6" s="2059"/>
      <c r="AQ6" s="2059"/>
      <c r="AR6" s="2059"/>
      <c r="AS6" s="2059"/>
    </row>
    <row r="7" spans="1:45" ht="63.75" customHeight="1" x14ac:dyDescent="0.25">
      <c r="A7" s="743"/>
      <c r="B7" s="741" t="s">
        <v>231</v>
      </c>
      <c r="C7" s="1956">
        <f>'Ficha de Controle FICHA 1'!BS3</f>
        <v>11887</v>
      </c>
      <c r="D7" s="1957"/>
      <c r="E7" s="1957"/>
      <c r="F7" s="1957"/>
      <c r="G7" s="1958"/>
      <c r="H7" s="1970" t="str">
        <f>'Ficha de Controle FICHA 1'!H11:Z11</f>
        <v>Jornada Docente Intermediária</v>
      </c>
      <c r="I7" s="1970"/>
      <c r="J7" s="1971"/>
      <c r="K7" s="1971"/>
      <c r="L7" s="1972" t="s">
        <v>375</v>
      </c>
      <c r="M7" s="1973"/>
      <c r="N7" s="1973"/>
      <c r="O7" s="1973"/>
      <c r="P7" s="1973"/>
      <c r="Q7" s="1973"/>
      <c r="R7" s="222" t="s">
        <v>232</v>
      </c>
      <c r="S7" s="222" t="s">
        <v>233</v>
      </c>
      <c r="T7" s="223" t="s">
        <v>234</v>
      </c>
      <c r="U7" s="223" t="s">
        <v>235</v>
      </c>
      <c r="V7" s="223" t="s">
        <v>236</v>
      </c>
      <c r="W7" s="223" t="s">
        <v>237</v>
      </c>
      <c r="X7" s="223" t="s">
        <v>238</v>
      </c>
      <c r="Y7" s="223" t="s">
        <v>239</v>
      </c>
      <c r="Z7" s="223" t="s">
        <v>240</v>
      </c>
      <c r="AA7" s="223" t="s">
        <v>241</v>
      </c>
      <c r="AB7" s="223" t="s">
        <v>242</v>
      </c>
      <c r="AC7" s="223" t="s">
        <v>243</v>
      </c>
      <c r="AD7" s="223" t="s">
        <v>244</v>
      </c>
      <c r="AE7" s="222" t="s">
        <v>245</v>
      </c>
      <c r="AF7" s="222" t="s">
        <v>245</v>
      </c>
      <c r="AG7" s="224" t="s">
        <v>246</v>
      </c>
      <c r="AH7" s="222" t="s">
        <v>247</v>
      </c>
      <c r="AI7" s="222" t="s">
        <v>248</v>
      </c>
      <c r="AJ7" s="222" t="s">
        <v>249</v>
      </c>
      <c r="AK7" s="2048"/>
      <c r="AL7" s="2049"/>
      <c r="AM7" s="2049"/>
      <c r="AN7" s="2049"/>
      <c r="AO7" s="2059"/>
      <c r="AP7" s="2059"/>
      <c r="AQ7" s="2059"/>
      <c r="AR7" s="2059"/>
      <c r="AS7" s="2059"/>
    </row>
    <row r="8" spans="1:45" ht="43.9" customHeight="1" x14ac:dyDescent="0.5">
      <c r="A8" s="1908"/>
      <c r="B8" s="746" t="s">
        <v>476</v>
      </c>
      <c r="C8" s="747"/>
      <c r="D8" s="748"/>
      <c r="E8" s="748"/>
      <c r="F8" s="748"/>
      <c r="G8" s="748"/>
      <c r="H8" s="749"/>
      <c r="I8" s="749"/>
      <c r="J8" s="749"/>
      <c r="K8" s="750"/>
      <c r="L8" s="751"/>
      <c r="M8" s="752"/>
      <c r="N8" s="752"/>
      <c r="O8" s="753"/>
      <c r="P8" s="753"/>
      <c r="Q8" s="754"/>
      <c r="R8" s="175"/>
      <c r="S8" s="175"/>
      <c r="T8" s="176"/>
      <c r="U8" s="176"/>
      <c r="V8" s="176"/>
      <c r="W8" s="176"/>
      <c r="X8" s="176"/>
      <c r="Y8" s="176"/>
      <c r="Z8" s="176"/>
      <c r="AA8" s="176" t="s">
        <v>313</v>
      </c>
      <c r="AB8" s="176" t="s">
        <v>313</v>
      </c>
      <c r="AC8" s="176" t="s">
        <v>313</v>
      </c>
      <c r="AD8" s="176"/>
      <c r="AE8" s="175"/>
      <c r="AF8" s="175"/>
      <c r="AG8" s="177" t="s">
        <v>313</v>
      </c>
      <c r="AH8" s="175"/>
      <c r="AI8" s="175"/>
      <c r="AJ8" s="175"/>
      <c r="AK8" s="2048"/>
      <c r="AL8" s="2049"/>
      <c r="AM8" s="2049"/>
      <c r="AN8" s="2049"/>
      <c r="AO8" s="2059"/>
      <c r="AP8" s="2059"/>
      <c r="AQ8" s="2059"/>
      <c r="AR8" s="2059"/>
      <c r="AS8" s="2059"/>
    </row>
    <row r="9" spans="1:45" ht="40.5" customHeight="1" thickBot="1" x14ac:dyDescent="0.3">
      <c r="A9" s="1909"/>
      <c r="B9" s="2070" t="s">
        <v>508</v>
      </c>
      <c r="C9" s="2070"/>
      <c r="D9" s="2070"/>
      <c r="E9" s="2070"/>
      <c r="F9" s="2070"/>
      <c r="G9" s="2070"/>
      <c r="H9" s="2070"/>
      <c r="I9" s="2070"/>
      <c r="J9" s="2070"/>
      <c r="K9" s="2070"/>
      <c r="L9" s="2070"/>
      <c r="M9" s="2070"/>
      <c r="N9" s="2070"/>
      <c r="O9" s="2070"/>
      <c r="P9" s="2070"/>
      <c r="Q9" s="2070"/>
      <c r="R9" s="2071"/>
      <c r="S9" s="2071"/>
      <c r="T9" s="2071"/>
      <c r="U9" s="2071"/>
      <c r="V9" s="2071"/>
      <c r="W9" s="2071"/>
      <c r="X9" s="2071"/>
      <c r="Y9" s="2071"/>
      <c r="Z9" s="2071"/>
      <c r="AA9" s="2071"/>
      <c r="AB9" s="2071"/>
      <c r="AC9" s="2071"/>
      <c r="AD9" s="2071"/>
      <c r="AE9" s="2071"/>
      <c r="AF9" s="2071"/>
      <c r="AG9" s="2071"/>
      <c r="AH9" s="2071"/>
      <c r="AI9" s="2071"/>
      <c r="AJ9" s="2072"/>
      <c r="AK9" s="2048"/>
      <c r="AL9" s="2049"/>
      <c r="AM9" s="2049"/>
      <c r="AN9" s="2049"/>
      <c r="AO9" s="2059"/>
      <c r="AP9" s="2059"/>
      <c r="AQ9" s="2059"/>
      <c r="AR9" s="2059"/>
      <c r="AS9" s="2059"/>
    </row>
    <row r="10" spans="1:45" ht="38.25" customHeight="1" thickBot="1" x14ac:dyDescent="0.45">
      <c r="A10" s="1909"/>
      <c r="B10" s="1864" t="s">
        <v>145</v>
      </c>
      <c r="C10" s="1867" t="s">
        <v>251</v>
      </c>
      <c r="D10" s="1860" t="s">
        <v>252</v>
      </c>
      <c r="E10" s="1861"/>
      <c r="F10" s="1861"/>
      <c r="G10" s="1861"/>
      <c r="H10" s="791">
        <f>J13</f>
        <v>162</v>
      </c>
      <c r="I10" s="792" t="s">
        <v>253</v>
      </c>
      <c r="J10" s="1995" t="s">
        <v>176</v>
      </c>
      <c r="K10" s="1996"/>
      <c r="L10" s="793"/>
      <c r="M10" s="794"/>
      <c r="N10" s="1895" t="s">
        <v>301</v>
      </c>
      <c r="O10" s="1867" t="s">
        <v>251</v>
      </c>
      <c r="P10" s="1860" t="s">
        <v>254</v>
      </c>
      <c r="Q10" s="1861"/>
      <c r="R10" s="1861"/>
      <c r="S10" s="1861"/>
      <c r="T10" s="795">
        <f>V13</f>
        <v>7.5</v>
      </c>
      <c r="U10" s="792" t="s">
        <v>253</v>
      </c>
      <c r="V10" s="1995" t="s">
        <v>176</v>
      </c>
      <c r="W10" s="1996"/>
      <c r="X10" s="2073"/>
      <c r="Y10" s="2074"/>
      <c r="Z10" s="2074"/>
      <c r="AA10" s="2074"/>
      <c r="AB10" s="1824" t="s">
        <v>393</v>
      </c>
      <c r="AC10" s="1825"/>
      <c r="AD10" s="1825"/>
      <c r="AE10" s="1825"/>
      <c r="AF10" s="1825"/>
      <c r="AG10" s="424"/>
      <c r="AH10" s="425"/>
      <c r="AI10" s="226"/>
      <c r="AJ10" s="718"/>
      <c r="AK10" s="2048"/>
      <c r="AL10" s="2049"/>
      <c r="AM10" s="2049"/>
      <c r="AN10" s="2049"/>
      <c r="AO10" s="2059"/>
      <c r="AP10" s="2059"/>
      <c r="AQ10" s="2059"/>
      <c r="AR10" s="2059"/>
      <c r="AS10" s="2059"/>
    </row>
    <row r="11" spans="1:45" ht="39" customHeight="1" thickBot="1" x14ac:dyDescent="0.45">
      <c r="A11" s="1909"/>
      <c r="B11" s="1865"/>
      <c r="C11" s="1868"/>
      <c r="D11" s="1917" t="s">
        <v>81</v>
      </c>
      <c r="E11" s="1917"/>
      <c r="F11" s="796" t="s">
        <v>255</v>
      </c>
      <c r="G11" s="621" t="s">
        <v>256</v>
      </c>
      <c r="H11" s="797" t="s">
        <v>257</v>
      </c>
      <c r="I11" s="798" t="s">
        <v>258</v>
      </c>
      <c r="J11" s="1997"/>
      <c r="K11" s="1998"/>
      <c r="L11" s="227"/>
      <c r="M11" s="291"/>
      <c r="N11" s="1896"/>
      <c r="O11" s="1868"/>
      <c r="P11" s="1918" t="s">
        <v>81</v>
      </c>
      <c r="Q11" s="1918"/>
      <c r="R11" s="799" t="s">
        <v>255</v>
      </c>
      <c r="S11" s="800" t="s">
        <v>256</v>
      </c>
      <c r="T11" s="801" t="s">
        <v>257</v>
      </c>
      <c r="U11" s="802" t="s">
        <v>505</v>
      </c>
      <c r="V11" s="1997"/>
      <c r="W11" s="1998"/>
      <c r="X11" s="1969"/>
      <c r="Y11" s="1969"/>
      <c r="Z11" s="227"/>
      <c r="AB11" s="1965" t="s">
        <v>377</v>
      </c>
      <c r="AC11" s="1966"/>
      <c r="AD11" s="744">
        <f>D13+P13</f>
        <v>25</v>
      </c>
      <c r="AE11" s="225"/>
      <c r="AF11" s="225"/>
      <c r="AG11" s="228"/>
      <c r="AH11" s="426"/>
      <c r="AI11" s="293"/>
      <c r="AJ11" s="719">
        <f>P12+R12+S12+T12</f>
        <v>2</v>
      </c>
      <c r="AK11" s="2048"/>
      <c r="AL11" s="2049"/>
      <c r="AM11" s="2049"/>
      <c r="AN11" s="2049"/>
      <c r="AO11" s="2059"/>
      <c r="AP11" s="2059"/>
      <c r="AQ11" s="2059"/>
      <c r="AR11" s="2059"/>
      <c r="AS11" s="2059"/>
    </row>
    <row r="12" spans="1:45" ht="44.25" customHeight="1" x14ac:dyDescent="0.35">
      <c r="A12" s="1909"/>
      <c r="B12" s="1865"/>
      <c r="C12" s="229" t="s">
        <v>259</v>
      </c>
      <c r="D12" s="1952">
        <v>28</v>
      </c>
      <c r="E12" s="1953"/>
      <c r="F12" s="803">
        <v>2</v>
      </c>
      <c r="G12" s="803">
        <v>4</v>
      </c>
      <c r="H12" s="804">
        <v>9.1999999999999993</v>
      </c>
      <c r="I12" s="803">
        <f>H12+G12+F12+D12</f>
        <v>43.2</v>
      </c>
      <c r="J12" s="1954">
        <f>I12*4.5</f>
        <v>194.4</v>
      </c>
      <c r="K12" s="1955"/>
      <c r="L12" s="230"/>
      <c r="M12" s="230"/>
      <c r="N12" s="1896"/>
      <c r="O12" s="229" t="s">
        <v>259</v>
      </c>
      <c r="P12" s="1952">
        <v>2</v>
      </c>
      <c r="Q12" s="1953"/>
      <c r="R12" s="803">
        <v>0</v>
      </c>
      <c r="S12" s="803">
        <v>0</v>
      </c>
      <c r="T12" s="804">
        <v>0</v>
      </c>
      <c r="U12" s="803">
        <f>T12+S12+R12+P12</f>
        <v>2</v>
      </c>
      <c r="V12" s="1954">
        <f>U12*4.5</f>
        <v>9</v>
      </c>
      <c r="W12" s="1955"/>
      <c r="X12" s="1862"/>
      <c r="Y12" s="1863"/>
      <c r="Z12" s="231"/>
      <c r="AA12" s="231"/>
      <c r="AB12" s="1967" t="s">
        <v>337</v>
      </c>
      <c r="AC12" s="1968"/>
      <c r="AD12" s="352">
        <f>F13+G13+H13+R13+S13+T13</f>
        <v>12.666666666666666</v>
      </c>
      <c r="AE12" s="232"/>
      <c r="AF12" s="429" t="s">
        <v>348</v>
      </c>
      <c r="AG12" s="428"/>
      <c r="AH12" s="706"/>
      <c r="AI12" s="720"/>
      <c r="AJ12" s="721">
        <f>J12+L12+M12+N12</f>
        <v>194.4</v>
      </c>
      <c r="AK12" s="2048"/>
      <c r="AL12" s="2049"/>
      <c r="AM12" s="2049"/>
      <c r="AN12" s="2049"/>
      <c r="AO12" s="2059"/>
      <c r="AP12" s="2059"/>
      <c r="AQ12" s="2059"/>
      <c r="AR12" s="2059"/>
      <c r="AS12" s="2059"/>
    </row>
    <row r="13" spans="1:45" ht="35.450000000000003" customHeight="1" thickBot="1" x14ac:dyDescent="0.4">
      <c r="A13" s="1909"/>
      <c r="B13" s="1866"/>
      <c r="C13" s="250" t="s">
        <v>260</v>
      </c>
      <c r="D13" s="1919">
        <f>D12*50/60</f>
        <v>23.333333333333332</v>
      </c>
      <c r="E13" s="1920"/>
      <c r="F13" s="463">
        <f>F12*50/60</f>
        <v>1.6666666666666667</v>
      </c>
      <c r="G13" s="463">
        <f>G12*50/60</f>
        <v>3.3333333333333335</v>
      </c>
      <c r="H13" s="463">
        <f>H12*50/60</f>
        <v>7.6666666666666661</v>
      </c>
      <c r="I13" s="463">
        <f>I12*50/60</f>
        <v>36</v>
      </c>
      <c r="J13" s="1921">
        <f>J12*50/60</f>
        <v>162</v>
      </c>
      <c r="K13" s="1922"/>
      <c r="L13" s="230"/>
      <c r="M13" s="230"/>
      <c r="N13" s="1897"/>
      <c r="O13" s="250" t="s">
        <v>260</v>
      </c>
      <c r="P13" s="1919">
        <f>P12*50/60</f>
        <v>1.6666666666666667</v>
      </c>
      <c r="Q13" s="1920"/>
      <c r="R13" s="463">
        <f>R12*50/60</f>
        <v>0</v>
      </c>
      <c r="S13" s="463">
        <f>S12*50/60</f>
        <v>0</v>
      </c>
      <c r="T13" s="463">
        <f>T12*50/60</f>
        <v>0</v>
      </c>
      <c r="U13" s="463">
        <f>U12*50/60</f>
        <v>1.6666666666666667</v>
      </c>
      <c r="V13" s="1921">
        <f>V12*50/60</f>
        <v>7.5</v>
      </c>
      <c r="W13" s="1922"/>
      <c r="X13" s="1862"/>
      <c r="Y13" s="1863"/>
      <c r="Z13" s="231"/>
      <c r="AA13" s="231"/>
      <c r="AB13" s="2078" t="s">
        <v>349</v>
      </c>
      <c r="AC13" s="2079"/>
      <c r="AD13" s="745">
        <f>SUM(AD11:AD12)</f>
        <v>37.666666666666664</v>
      </c>
      <c r="AE13" s="225"/>
      <c r="AF13" s="430">
        <v>72</v>
      </c>
      <c r="AG13" s="233"/>
      <c r="AH13" s="427"/>
      <c r="AI13" s="293"/>
      <c r="AJ13" s="719" t="e">
        <f>X12+Z12+AA12+AB12</f>
        <v>#VALUE!</v>
      </c>
      <c r="AK13" s="2048"/>
      <c r="AL13" s="2049"/>
      <c r="AM13" s="2049"/>
      <c r="AN13" s="2049"/>
      <c r="AO13" s="2059"/>
      <c r="AP13" s="2059"/>
      <c r="AQ13" s="2059"/>
      <c r="AR13" s="2059"/>
      <c r="AS13" s="2059"/>
    </row>
    <row r="14" spans="1:45" ht="39" customHeight="1" x14ac:dyDescent="0.35">
      <c r="A14" s="1910"/>
      <c r="B14" s="330"/>
      <c r="C14" s="331"/>
      <c r="D14" s="332"/>
      <c r="E14" s="333"/>
      <c r="F14" s="332"/>
      <c r="G14" s="332"/>
      <c r="H14" s="332"/>
      <c r="I14" s="332"/>
      <c r="J14" s="334"/>
      <c r="K14" s="335"/>
      <c r="L14" s="230"/>
      <c r="M14" s="230"/>
      <c r="N14" s="336"/>
      <c r="O14" s="331"/>
      <c r="P14" s="332"/>
      <c r="Q14" s="333"/>
      <c r="R14" s="332"/>
      <c r="S14" s="332"/>
      <c r="T14" s="332"/>
      <c r="U14" s="332"/>
      <c r="V14" s="334"/>
      <c r="W14" s="335"/>
      <c r="X14" s="715"/>
      <c r="Y14" s="232"/>
      <c r="Z14" s="231"/>
      <c r="AA14" s="231"/>
      <c r="AB14" s="2080" t="s">
        <v>350</v>
      </c>
      <c r="AC14" s="2081"/>
      <c r="AD14" s="761">
        <f>AD13*4.5</f>
        <v>169.5</v>
      </c>
      <c r="AE14" s="225"/>
      <c r="AF14" s="762">
        <v>324</v>
      </c>
      <c r="AG14" s="233"/>
      <c r="AH14" s="427"/>
      <c r="AI14" s="293"/>
      <c r="AJ14" s="719"/>
      <c r="AK14" s="2048"/>
      <c r="AL14" s="2049"/>
      <c r="AM14" s="2049"/>
      <c r="AN14" s="2049"/>
      <c r="AO14" s="2059"/>
      <c r="AP14" s="2059"/>
      <c r="AQ14" s="2059"/>
      <c r="AR14" s="2059"/>
      <c r="AS14" s="2059"/>
    </row>
    <row r="15" spans="1:45" ht="42.6" customHeight="1" x14ac:dyDescent="0.4">
      <c r="A15" s="610"/>
      <c r="B15" s="1983" t="s">
        <v>420</v>
      </c>
      <c r="C15" s="1984"/>
      <c r="D15" s="1984"/>
      <c r="E15" s="1984"/>
      <c r="F15" s="1984"/>
      <c r="G15" s="1984"/>
      <c r="H15" s="1984"/>
      <c r="I15" s="1984"/>
      <c r="J15" s="1984"/>
      <c r="K15" s="1984"/>
      <c r="L15" s="1984"/>
      <c r="M15" s="1984"/>
      <c r="N15" s="1984"/>
      <c r="O15" s="1984"/>
      <c r="P15" s="1984"/>
      <c r="Q15" s="1984"/>
      <c r="R15" s="1985"/>
      <c r="S15" s="1985"/>
      <c r="T15" s="1985"/>
      <c r="U15" s="1985"/>
      <c r="V15" s="1985"/>
      <c r="W15" s="1985"/>
      <c r="X15" s="1985"/>
      <c r="Y15" s="1985"/>
      <c r="Z15" s="1985"/>
      <c r="AA15" s="1985"/>
      <c r="AB15" s="1985"/>
      <c r="AC15" s="1985"/>
      <c r="AD15" s="1985"/>
      <c r="AE15" s="1985"/>
      <c r="AF15" s="1985"/>
      <c r="AG15" s="1985"/>
      <c r="AH15" s="1985"/>
      <c r="AI15" s="1985"/>
      <c r="AJ15" s="1986"/>
      <c r="AK15" s="2048"/>
      <c r="AL15" s="2049"/>
      <c r="AM15" s="2049"/>
      <c r="AN15" s="2049"/>
      <c r="AO15" s="2059"/>
      <c r="AP15" s="2059"/>
      <c r="AQ15" s="2059"/>
      <c r="AR15" s="2059"/>
      <c r="AS15" s="2059"/>
    </row>
    <row r="16" spans="1:45" ht="28.5" thickBot="1" x14ac:dyDescent="0.45">
      <c r="A16" s="743"/>
      <c r="B16" s="1826" t="s">
        <v>522</v>
      </c>
      <c r="C16" s="1827"/>
      <c r="D16" s="1827"/>
      <c r="E16" s="1827"/>
      <c r="F16" s="1827"/>
      <c r="G16" s="1827"/>
      <c r="H16" s="1827"/>
      <c r="I16" s="1827"/>
      <c r="J16" s="1827"/>
      <c r="K16" s="1827"/>
      <c r="L16" s="1827"/>
      <c r="M16" s="1827"/>
      <c r="N16" s="1827"/>
      <c r="O16" s="1827"/>
      <c r="P16" s="1827"/>
      <c r="Q16" s="1827"/>
      <c r="R16" s="1827"/>
      <c r="S16" s="1827"/>
      <c r="T16" s="1828"/>
      <c r="U16" s="403"/>
      <c r="V16" s="1987" t="s">
        <v>261</v>
      </c>
      <c r="W16" s="1987"/>
      <c r="X16" s="1987"/>
      <c r="Y16" s="1987"/>
      <c r="Z16" s="1987"/>
      <c r="AA16" s="1987"/>
      <c r="AB16" s="1987"/>
      <c r="AC16" s="1987"/>
      <c r="AD16" s="1987"/>
      <c r="AE16" s="1987"/>
      <c r="AF16" s="1987"/>
      <c r="AG16" s="1987"/>
      <c r="AH16" s="1987"/>
      <c r="AI16" s="1987"/>
      <c r="AJ16" s="1988"/>
      <c r="AK16" s="2050" t="s">
        <v>421</v>
      </c>
      <c r="AL16" s="2051"/>
      <c r="AM16" s="2051"/>
      <c r="AN16" s="2051"/>
    </row>
    <row r="17" spans="1:43" ht="32.450000000000003" customHeight="1" thickBot="1" x14ac:dyDescent="0.55000000000000004">
      <c r="A17" s="743"/>
      <c r="B17" s="1937" t="s">
        <v>340</v>
      </c>
      <c r="C17" s="1938"/>
      <c r="D17" s="1938"/>
      <c r="E17" s="1938"/>
      <c r="F17" s="1938"/>
      <c r="G17" s="1938"/>
      <c r="H17" s="1938"/>
      <c r="I17" s="1938"/>
      <c r="J17" s="1938"/>
      <c r="K17" s="1938"/>
      <c r="L17" s="1938"/>
      <c r="M17" s="1938"/>
      <c r="N17" s="1938"/>
      <c r="O17" s="763"/>
      <c r="P17" s="1829" t="s">
        <v>396</v>
      </c>
      <c r="Q17" s="1830"/>
      <c r="R17" s="1830"/>
      <c r="S17" s="1830"/>
      <c r="T17" s="1830"/>
      <c r="U17" s="1831"/>
      <c r="V17" s="1989" t="s">
        <v>531</v>
      </c>
      <c r="W17" s="1990"/>
      <c r="X17" s="1990"/>
      <c r="Y17" s="1990"/>
      <c r="Z17" s="1990"/>
      <c r="AA17" s="1990"/>
      <c r="AB17" s="1990"/>
      <c r="AC17" s="1990"/>
      <c r="AD17" s="1990"/>
      <c r="AE17" s="1990"/>
      <c r="AF17" s="1990"/>
      <c r="AG17" s="1990"/>
      <c r="AH17" s="1990"/>
      <c r="AI17" s="1990"/>
      <c r="AJ17" s="1990"/>
      <c r="AK17" s="2050"/>
      <c r="AL17" s="2051"/>
      <c r="AM17" s="2051"/>
      <c r="AN17" s="2051"/>
    </row>
    <row r="18" spans="1:43" ht="72" customHeight="1" x14ac:dyDescent="0.25">
      <c r="A18" s="743"/>
      <c r="B18" s="755" t="s">
        <v>22</v>
      </c>
      <c r="C18" s="625" t="s">
        <v>23</v>
      </c>
      <c r="D18" s="431" t="s">
        <v>24</v>
      </c>
      <c r="E18" s="625" t="s">
        <v>25</v>
      </c>
      <c r="F18" s="625" t="s">
        <v>303</v>
      </c>
      <c r="G18" s="387" t="s">
        <v>122</v>
      </c>
      <c r="H18" s="625" t="s">
        <v>27</v>
      </c>
      <c r="I18" s="389" t="s">
        <v>28</v>
      </c>
      <c r="J18" s="389" t="s">
        <v>29</v>
      </c>
      <c r="K18" s="389" t="s">
        <v>30</v>
      </c>
      <c r="L18" s="388" t="s">
        <v>304</v>
      </c>
      <c r="M18" s="389" t="s">
        <v>31</v>
      </c>
      <c r="N18" s="389" t="s">
        <v>378</v>
      </c>
      <c r="O18" s="398" t="s">
        <v>34</v>
      </c>
      <c r="P18" s="626" t="s">
        <v>395</v>
      </c>
      <c r="Q18" s="626" t="s">
        <v>32</v>
      </c>
      <c r="R18" s="628" t="s">
        <v>147</v>
      </c>
      <c r="S18" s="628" t="s">
        <v>35</v>
      </c>
      <c r="T18" s="447" t="s">
        <v>36</v>
      </c>
      <c r="U18" s="627" t="s">
        <v>263</v>
      </c>
      <c r="V18" s="1991" t="s">
        <v>264</v>
      </c>
      <c r="W18" s="1992"/>
      <c r="X18" s="1992"/>
      <c r="Y18" s="1992"/>
      <c r="Z18" s="1992"/>
      <c r="AA18" s="1992"/>
      <c r="AB18" s="1992"/>
      <c r="AC18" s="1992"/>
      <c r="AD18" s="1992"/>
      <c r="AE18" s="1992"/>
      <c r="AF18" s="1992"/>
      <c r="AG18" s="1992"/>
      <c r="AH18" s="1992"/>
      <c r="AI18" s="1992"/>
      <c r="AJ18" s="1992"/>
      <c r="AK18" s="2050"/>
      <c r="AL18" s="2051"/>
      <c r="AM18" s="2051"/>
      <c r="AN18" s="2051"/>
    </row>
    <row r="19" spans="1:43" ht="33.75" customHeight="1" x14ac:dyDescent="0.25">
      <c r="A19" s="743"/>
      <c r="B19" s="756" t="s">
        <v>38</v>
      </c>
      <c r="C19" s="584" t="s">
        <v>39</v>
      </c>
      <c r="D19" s="584" t="s">
        <v>40</v>
      </c>
      <c r="E19" s="584" t="s">
        <v>41</v>
      </c>
      <c r="F19" s="584" t="s">
        <v>42</v>
      </c>
      <c r="G19" s="584" t="s">
        <v>43</v>
      </c>
      <c r="H19" s="584" t="s">
        <v>44</v>
      </c>
      <c r="I19" s="584" t="s">
        <v>45</v>
      </c>
      <c r="J19" s="584" t="s">
        <v>46</v>
      </c>
      <c r="K19" s="584" t="s">
        <v>47</v>
      </c>
      <c r="L19" s="584" t="s">
        <v>48</v>
      </c>
      <c r="M19" s="584" t="s">
        <v>49</v>
      </c>
      <c r="N19" s="584" t="s">
        <v>51</v>
      </c>
      <c r="O19" s="584" t="s">
        <v>34</v>
      </c>
      <c r="P19" s="585" t="s">
        <v>53</v>
      </c>
      <c r="Q19" s="585" t="s">
        <v>52</v>
      </c>
      <c r="R19" s="585" t="s">
        <v>50</v>
      </c>
      <c r="S19" s="585" t="s">
        <v>54</v>
      </c>
      <c r="T19" s="585" t="s">
        <v>55</v>
      </c>
      <c r="U19" s="586" t="s">
        <v>265</v>
      </c>
      <c r="V19" s="1991" t="s">
        <v>266</v>
      </c>
      <c r="W19" s="1992"/>
      <c r="X19" s="1992"/>
      <c r="Y19" s="1992"/>
      <c r="Z19" s="1992"/>
      <c r="AA19" s="1992"/>
      <c r="AB19" s="1992"/>
      <c r="AC19" s="1992"/>
      <c r="AD19" s="1992"/>
      <c r="AE19" s="1992"/>
      <c r="AF19" s="1992"/>
      <c r="AG19" s="1992"/>
      <c r="AH19" s="1992"/>
      <c r="AI19" s="1992"/>
      <c r="AJ19" s="1992"/>
      <c r="AK19" s="2052"/>
      <c r="AL19" s="2053"/>
      <c r="AM19" s="2053"/>
      <c r="AN19" s="2053"/>
    </row>
    <row r="20" spans="1:43" ht="20.25" customHeight="1" thickBot="1" x14ac:dyDescent="0.3">
      <c r="A20" s="743"/>
      <c r="B20" s="178"/>
      <c r="C20" s="178"/>
      <c r="D20" s="178"/>
      <c r="E20" s="178"/>
      <c r="F20" s="178"/>
      <c r="G20" s="178"/>
      <c r="H20" s="178"/>
      <c r="I20" s="178"/>
      <c r="J20" s="178"/>
      <c r="K20" s="178"/>
      <c r="L20" s="178"/>
      <c r="M20" s="178"/>
      <c r="N20" s="179"/>
      <c r="O20" s="179"/>
      <c r="P20" s="179"/>
      <c r="Q20" s="179"/>
      <c r="R20" s="179"/>
      <c r="S20" s="179"/>
      <c r="T20" s="179"/>
      <c r="U20" s="180"/>
      <c r="V20" s="1991" t="s">
        <v>267</v>
      </c>
      <c r="W20" s="1992"/>
      <c r="X20" s="1992"/>
      <c r="Y20" s="1992"/>
      <c r="Z20" s="1992"/>
      <c r="AA20" s="1992"/>
      <c r="AB20" s="1992"/>
      <c r="AC20" s="1992"/>
      <c r="AD20" s="1992"/>
      <c r="AE20" s="1992"/>
      <c r="AF20" s="1992"/>
      <c r="AG20" s="1992"/>
      <c r="AH20" s="1992"/>
      <c r="AI20" s="1992"/>
      <c r="AJ20" s="1992"/>
      <c r="AK20" s="2054" t="s">
        <v>478</v>
      </c>
      <c r="AL20" s="2055"/>
      <c r="AM20" s="2055"/>
      <c r="AN20" s="2055"/>
      <c r="AO20" s="2055"/>
      <c r="AP20" s="2055"/>
      <c r="AQ20" s="2055"/>
    </row>
    <row r="21" spans="1:43" ht="21" customHeight="1" thickBot="1" x14ac:dyDescent="0.3">
      <c r="A21" s="743"/>
      <c r="B21" s="716"/>
      <c r="C21" s="716"/>
      <c r="D21" s="716"/>
      <c r="E21" s="716"/>
      <c r="F21" s="716"/>
      <c r="G21" s="716"/>
      <c r="H21" s="716"/>
      <c r="I21" s="716"/>
      <c r="J21" s="716"/>
      <c r="K21" s="716"/>
      <c r="L21" s="716"/>
      <c r="M21" s="716"/>
      <c r="N21" s="708"/>
      <c r="O21" s="708"/>
      <c r="P21" s="708"/>
      <c r="Q21" s="708"/>
      <c r="R21" s="708"/>
      <c r="S21" s="708"/>
      <c r="T21" s="708"/>
      <c r="U21" s="709"/>
      <c r="V21" s="1993" t="s">
        <v>268</v>
      </c>
      <c r="W21" s="1994"/>
      <c r="X21" s="1994"/>
      <c r="Y21" s="1994"/>
      <c r="Z21" s="1994"/>
      <c r="AA21" s="1994"/>
      <c r="AB21" s="1994"/>
      <c r="AC21" s="1994"/>
      <c r="AD21" s="1994"/>
      <c r="AE21" s="1994"/>
      <c r="AF21" s="1994"/>
      <c r="AG21" s="1994"/>
      <c r="AH21" s="1994"/>
      <c r="AI21" s="1994"/>
      <c r="AJ21" s="1994"/>
      <c r="AK21" s="2054"/>
      <c r="AL21" s="2055"/>
      <c r="AM21" s="2055"/>
      <c r="AN21" s="2055"/>
      <c r="AO21" s="2055"/>
      <c r="AP21" s="2055"/>
      <c r="AQ21" s="2055"/>
    </row>
    <row r="22" spans="1:43" ht="66" customHeight="1" thickBot="1" x14ac:dyDescent="0.4">
      <c r="A22" s="743"/>
      <c r="B22" s="1934" t="s">
        <v>394</v>
      </c>
      <c r="C22" s="1935"/>
      <c r="D22" s="1935"/>
      <c r="E22" s="1936"/>
      <c r="F22" s="1911" t="s">
        <v>419</v>
      </c>
      <c r="G22" s="1912"/>
      <c r="H22" s="1912"/>
      <c r="I22" s="1912"/>
      <c r="J22" s="1912"/>
      <c r="K22" s="1913"/>
      <c r="L22" s="1914" t="s">
        <v>556</v>
      </c>
      <c r="M22" s="1915"/>
      <c r="N22" s="1915"/>
      <c r="O22" s="1915"/>
      <c r="P22" s="1915"/>
      <c r="Q22" s="1916"/>
      <c r="R22" s="179"/>
      <c r="S22" s="179"/>
      <c r="T22" s="179"/>
      <c r="U22" s="707"/>
      <c r="V22" s="356"/>
      <c r="W22" s="357"/>
      <c r="X22" s="357"/>
      <c r="Y22" s="357"/>
      <c r="Z22" s="357"/>
      <c r="AA22" s="357"/>
      <c r="AB22" s="357"/>
      <c r="AC22" s="357"/>
      <c r="AD22" s="357"/>
      <c r="AE22" s="357"/>
      <c r="AF22" s="357"/>
      <c r="AG22" s="357"/>
      <c r="AH22" s="1931" t="s">
        <v>506</v>
      </c>
      <c r="AI22" s="1932"/>
      <c r="AJ22" s="1933"/>
      <c r="AK22" s="2054"/>
      <c r="AL22" s="2055"/>
      <c r="AM22" s="2055"/>
      <c r="AN22" s="2055"/>
      <c r="AO22" s="2055"/>
      <c r="AP22" s="2055"/>
      <c r="AQ22" s="2055"/>
    </row>
    <row r="23" spans="1:43" s="399" customFormat="1" ht="60" customHeight="1" x14ac:dyDescent="0.55000000000000004">
      <c r="A23" s="759"/>
      <c r="B23" s="757" t="s">
        <v>269</v>
      </c>
      <c r="C23" s="821">
        <v>1</v>
      </c>
      <c r="D23" s="821">
        <v>2</v>
      </c>
      <c r="E23" s="821">
        <v>3</v>
      </c>
      <c r="F23" s="821">
        <v>4</v>
      </c>
      <c r="G23" s="821">
        <v>5</v>
      </c>
      <c r="H23" s="821">
        <v>6</v>
      </c>
      <c r="I23" s="821">
        <v>7</v>
      </c>
      <c r="J23" s="821">
        <v>8</v>
      </c>
      <c r="K23" s="821">
        <v>9</v>
      </c>
      <c r="L23" s="821">
        <v>10</v>
      </c>
      <c r="M23" s="821">
        <v>11</v>
      </c>
      <c r="N23" s="821">
        <v>12</v>
      </c>
      <c r="O23" s="821">
        <v>13</v>
      </c>
      <c r="P23" s="821">
        <v>14</v>
      </c>
      <c r="Q23" s="821">
        <v>15</v>
      </c>
      <c r="R23" s="821">
        <v>16</v>
      </c>
      <c r="S23" s="821">
        <v>17</v>
      </c>
      <c r="T23" s="821">
        <v>18</v>
      </c>
      <c r="U23" s="822">
        <v>19</v>
      </c>
      <c r="V23" s="822">
        <v>20</v>
      </c>
      <c r="W23" s="822">
        <v>21</v>
      </c>
      <c r="X23" s="822">
        <v>22</v>
      </c>
      <c r="Y23" s="822">
        <v>23</v>
      </c>
      <c r="Z23" s="822">
        <v>24</v>
      </c>
      <c r="AA23" s="822">
        <v>25</v>
      </c>
      <c r="AB23" s="822">
        <v>26</v>
      </c>
      <c r="AC23" s="822">
        <v>27</v>
      </c>
      <c r="AD23" s="822">
        <v>28</v>
      </c>
      <c r="AE23" s="822">
        <v>29</v>
      </c>
      <c r="AF23" s="822">
        <v>30</v>
      </c>
      <c r="AG23" s="822">
        <v>31</v>
      </c>
      <c r="AH23" s="629" t="s">
        <v>270</v>
      </c>
      <c r="AI23" s="630" t="s">
        <v>270</v>
      </c>
      <c r="AJ23" s="722" t="s">
        <v>168</v>
      </c>
      <c r="AK23" s="2054"/>
      <c r="AL23" s="2055"/>
      <c r="AM23" s="2055"/>
      <c r="AN23" s="2055"/>
      <c r="AO23" s="2055"/>
      <c r="AP23" s="2055"/>
      <c r="AQ23" s="2055"/>
    </row>
    <row r="24" spans="1:43" s="399" customFormat="1" ht="60" customHeight="1" thickBot="1" x14ac:dyDescent="0.6">
      <c r="A24" s="760"/>
      <c r="B24" s="758"/>
      <c r="C24" s="807" t="s">
        <v>272</v>
      </c>
      <c r="D24" s="809" t="s">
        <v>83</v>
      </c>
      <c r="E24" s="807" t="s">
        <v>271</v>
      </c>
      <c r="F24" s="807" t="s">
        <v>271</v>
      </c>
      <c r="G24" s="807" t="s">
        <v>272</v>
      </c>
      <c r="H24" s="808" t="s">
        <v>272</v>
      </c>
      <c r="I24" s="808" t="s">
        <v>273</v>
      </c>
      <c r="J24" s="807" t="s">
        <v>272</v>
      </c>
      <c r="K24" s="809" t="s">
        <v>83</v>
      </c>
      <c r="L24" s="807" t="s">
        <v>271</v>
      </c>
      <c r="M24" s="807" t="s">
        <v>271</v>
      </c>
      <c r="N24" s="807" t="s">
        <v>272</v>
      </c>
      <c r="O24" s="808" t="s">
        <v>272</v>
      </c>
      <c r="P24" s="808" t="s">
        <v>273</v>
      </c>
      <c r="Q24" s="807" t="s">
        <v>272</v>
      </c>
      <c r="R24" s="809" t="s">
        <v>83</v>
      </c>
      <c r="S24" s="807" t="s">
        <v>271</v>
      </c>
      <c r="T24" s="807" t="s">
        <v>271</v>
      </c>
      <c r="U24" s="807" t="s">
        <v>272</v>
      </c>
      <c r="V24" s="808" t="s">
        <v>272</v>
      </c>
      <c r="W24" s="808" t="s">
        <v>273</v>
      </c>
      <c r="X24" s="807" t="s">
        <v>272</v>
      </c>
      <c r="Y24" s="809" t="s">
        <v>83</v>
      </c>
      <c r="Z24" s="807" t="s">
        <v>271</v>
      </c>
      <c r="AA24" s="807" t="s">
        <v>271</v>
      </c>
      <c r="AB24" s="807" t="s">
        <v>272</v>
      </c>
      <c r="AC24" s="808" t="s">
        <v>272</v>
      </c>
      <c r="AD24" s="808" t="s">
        <v>273</v>
      </c>
      <c r="AE24" s="807" t="s">
        <v>272</v>
      </c>
      <c r="AF24" s="809" t="s">
        <v>83</v>
      </c>
      <c r="AG24" s="807" t="s">
        <v>271</v>
      </c>
      <c r="AH24" s="631" t="s">
        <v>274</v>
      </c>
      <c r="AI24" s="632" t="s">
        <v>275</v>
      </c>
      <c r="AJ24" s="723" t="s">
        <v>275</v>
      </c>
      <c r="AK24" s="2054"/>
      <c r="AL24" s="2055"/>
      <c r="AM24" s="2055"/>
      <c r="AN24" s="2055"/>
      <c r="AO24" s="2055"/>
      <c r="AP24" s="2055"/>
      <c r="AQ24" s="2055"/>
    </row>
    <row r="25" spans="1:43" s="399" customFormat="1" ht="60" customHeight="1" x14ac:dyDescent="0.55000000000000004">
      <c r="A25" s="1815" t="s">
        <v>168</v>
      </c>
      <c r="B25" s="633" t="s">
        <v>81</v>
      </c>
      <c r="C25" s="806"/>
      <c r="D25" s="806"/>
      <c r="E25" s="806"/>
      <c r="F25" s="806"/>
      <c r="G25" s="806"/>
      <c r="H25" s="806"/>
      <c r="I25" s="806"/>
      <c r="J25" s="806"/>
      <c r="K25" s="806"/>
      <c r="L25" s="806"/>
      <c r="M25" s="806"/>
      <c r="N25" s="806"/>
      <c r="O25" s="806"/>
      <c r="P25" s="806"/>
      <c r="Q25" s="806"/>
      <c r="R25" s="806"/>
      <c r="S25" s="806"/>
      <c r="T25" s="806"/>
      <c r="U25" s="806"/>
      <c r="V25" s="806"/>
      <c r="W25" s="806"/>
      <c r="X25" s="806"/>
      <c r="Y25" s="806"/>
      <c r="Z25" s="806"/>
      <c r="AA25" s="806"/>
      <c r="AB25" s="806"/>
      <c r="AC25" s="806"/>
      <c r="AD25" s="806"/>
      <c r="AE25" s="806"/>
      <c r="AF25" s="806"/>
      <c r="AG25" s="806"/>
      <c r="AH25" s="634">
        <f>D12</f>
        <v>28</v>
      </c>
      <c r="AI25" s="635">
        <f>AH25*4.5</f>
        <v>126</v>
      </c>
      <c r="AJ25" s="635">
        <f>AI25*50/60</f>
        <v>105</v>
      </c>
      <c r="AK25" s="2054"/>
      <c r="AL25" s="2055"/>
      <c r="AM25" s="2055"/>
      <c r="AN25" s="2055"/>
      <c r="AO25" s="2055"/>
      <c r="AP25" s="2055"/>
      <c r="AQ25" s="2055"/>
    </row>
    <row r="26" spans="1:43" s="399" customFormat="1" ht="60" customHeight="1" x14ac:dyDescent="0.55000000000000004">
      <c r="A26" s="1815"/>
      <c r="B26" s="636" t="s">
        <v>255</v>
      </c>
      <c r="C26" s="806"/>
      <c r="D26" s="806"/>
      <c r="E26" s="806"/>
      <c r="F26" s="806"/>
      <c r="G26" s="806"/>
      <c r="H26" s="805"/>
      <c r="I26" s="806"/>
      <c r="J26" s="806"/>
      <c r="K26" s="806"/>
      <c r="L26" s="806"/>
      <c r="M26" s="806"/>
      <c r="N26" s="806"/>
      <c r="O26" s="805"/>
      <c r="P26" s="806"/>
      <c r="Q26" s="806"/>
      <c r="R26" s="806"/>
      <c r="S26" s="806"/>
      <c r="T26" s="806"/>
      <c r="U26" s="806"/>
      <c r="V26" s="805"/>
      <c r="W26" s="806"/>
      <c r="X26" s="806"/>
      <c r="Y26" s="806"/>
      <c r="Z26" s="806"/>
      <c r="AA26" s="806"/>
      <c r="AB26" s="806"/>
      <c r="AC26" s="805"/>
      <c r="AD26" s="806"/>
      <c r="AE26" s="806"/>
      <c r="AF26" s="806"/>
      <c r="AG26" s="806"/>
      <c r="AH26" s="637">
        <f>F12</f>
        <v>2</v>
      </c>
      <c r="AI26" s="638">
        <f>AH26*4.5</f>
        <v>9</v>
      </c>
      <c r="AJ26" s="638">
        <f>AI26*50/60</f>
        <v>7.5</v>
      </c>
      <c r="AK26" s="2054"/>
      <c r="AL26" s="2055"/>
      <c r="AM26" s="2055"/>
      <c r="AN26" s="2055"/>
      <c r="AO26" s="2055"/>
      <c r="AP26" s="2055"/>
      <c r="AQ26" s="2055"/>
    </row>
    <row r="27" spans="1:43" s="399" customFormat="1" ht="60" customHeight="1" x14ac:dyDescent="0.55000000000000004">
      <c r="A27" s="1815"/>
      <c r="B27" s="636" t="s">
        <v>256</v>
      </c>
      <c r="C27" s="806"/>
      <c r="D27" s="806"/>
      <c r="E27" s="806"/>
      <c r="F27" s="806"/>
      <c r="G27" s="806"/>
      <c r="H27" s="805"/>
      <c r="I27" s="806"/>
      <c r="J27" s="806"/>
      <c r="K27" s="806"/>
      <c r="L27" s="806"/>
      <c r="M27" s="806"/>
      <c r="N27" s="806"/>
      <c r="O27" s="805"/>
      <c r="P27" s="806"/>
      <c r="Q27" s="806"/>
      <c r="R27" s="806"/>
      <c r="S27" s="806"/>
      <c r="T27" s="806"/>
      <c r="U27" s="806"/>
      <c r="V27" s="805"/>
      <c r="W27" s="806"/>
      <c r="X27" s="806"/>
      <c r="Y27" s="806"/>
      <c r="Z27" s="806"/>
      <c r="AA27" s="806"/>
      <c r="AB27" s="806"/>
      <c r="AC27" s="805"/>
      <c r="AD27" s="806"/>
      <c r="AE27" s="805"/>
      <c r="AF27" s="806"/>
      <c r="AG27" s="806"/>
      <c r="AH27" s="637">
        <f>G12</f>
        <v>4</v>
      </c>
      <c r="AI27" s="638">
        <f>AH27*4.5</f>
        <v>18</v>
      </c>
      <c r="AJ27" s="638">
        <f>AI27*50/60</f>
        <v>15</v>
      </c>
      <c r="AK27" s="2054"/>
      <c r="AL27" s="2055"/>
      <c r="AM27" s="2055"/>
      <c r="AN27" s="2055"/>
      <c r="AO27" s="2055"/>
      <c r="AP27" s="2055"/>
      <c r="AQ27" s="2055"/>
    </row>
    <row r="28" spans="1:43" s="399" customFormat="1" ht="60" customHeight="1" x14ac:dyDescent="0.55000000000000004">
      <c r="A28" s="1815"/>
      <c r="B28" s="636" t="s">
        <v>257</v>
      </c>
      <c r="C28" s="806"/>
      <c r="D28" s="806"/>
      <c r="E28" s="806"/>
      <c r="F28" s="806"/>
      <c r="G28" s="806"/>
      <c r="H28" s="806"/>
      <c r="I28" s="806"/>
      <c r="J28" s="806"/>
      <c r="K28" s="806"/>
      <c r="L28" s="806"/>
      <c r="M28" s="806"/>
      <c r="N28" s="806"/>
      <c r="O28" s="806"/>
      <c r="P28" s="806"/>
      <c r="Q28" s="806"/>
      <c r="R28" s="806"/>
      <c r="S28" s="806"/>
      <c r="T28" s="806"/>
      <c r="U28" s="806"/>
      <c r="V28" s="806"/>
      <c r="W28" s="806"/>
      <c r="X28" s="806"/>
      <c r="Y28" s="806"/>
      <c r="Z28" s="806"/>
      <c r="AA28" s="806"/>
      <c r="AB28" s="806"/>
      <c r="AC28" s="806"/>
      <c r="AD28" s="806"/>
      <c r="AE28" s="806"/>
      <c r="AF28" s="806"/>
      <c r="AG28" s="806"/>
      <c r="AH28" s="637">
        <f>H12</f>
        <v>9.1999999999999993</v>
      </c>
      <c r="AI28" s="638">
        <f>AH28*4.5</f>
        <v>41.4</v>
      </c>
      <c r="AJ28" s="638">
        <f>AI28*50/60</f>
        <v>34.5</v>
      </c>
      <c r="AK28" s="639"/>
      <c r="AL28" s="639"/>
      <c r="AM28" s="639"/>
      <c r="AN28" s="639"/>
    </row>
    <row r="29" spans="1:43" s="399" customFormat="1" ht="60" customHeight="1" x14ac:dyDescent="0.55000000000000004">
      <c r="A29" s="1815"/>
      <c r="B29" s="636" t="s">
        <v>13</v>
      </c>
      <c r="C29" s="819">
        <f>SUM(C25:C28)</f>
        <v>0</v>
      </c>
      <c r="D29" s="819">
        <f t="shared" ref="D29:AG29" si="0">SUM(D25:D28)</f>
        <v>0</v>
      </c>
      <c r="E29" s="819">
        <f t="shared" si="0"/>
        <v>0</v>
      </c>
      <c r="F29" s="819">
        <f t="shared" si="0"/>
        <v>0</v>
      </c>
      <c r="G29" s="819">
        <f t="shared" si="0"/>
        <v>0</v>
      </c>
      <c r="H29" s="819">
        <f t="shared" si="0"/>
        <v>0</v>
      </c>
      <c r="I29" s="819">
        <f t="shared" si="0"/>
        <v>0</v>
      </c>
      <c r="J29" s="819">
        <f t="shared" si="0"/>
        <v>0</v>
      </c>
      <c r="K29" s="819">
        <f t="shared" si="0"/>
        <v>0</v>
      </c>
      <c r="L29" s="819">
        <f t="shared" si="0"/>
        <v>0</v>
      </c>
      <c r="M29" s="819">
        <f t="shared" si="0"/>
        <v>0</v>
      </c>
      <c r="N29" s="819">
        <f t="shared" si="0"/>
        <v>0</v>
      </c>
      <c r="O29" s="819">
        <f t="shared" si="0"/>
        <v>0</v>
      </c>
      <c r="P29" s="819">
        <f t="shared" si="0"/>
        <v>0</v>
      </c>
      <c r="Q29" s="819">
        <f t="shared" si="0"/>
        <v>0</v>
      </c>
      <c r="R29" s="819">
        <f t="shared" si="0"/>
        <v>0</v>
      </c>
      <c r="S29" s="819">
        <f t="shared" si="0"/>
        <v>0</v>
      </c>
      <c r="T29" s="819">
        <f t="shared" si="0"/>
        <v>0</v>
      </c>
      <c r="U29" s="819">
        <f t="shared" si="0"/>
        <v>0</v>
      </c>
      <c r="V29" s="819">
        <f t="shared" si="0"/>
        <v>0</v>
      </c>
      <c r="W29" s="819">
        <f t="shared" si="0"/>
        <v>0</v>
      </c>
      <c r="X29" s="819">
        <f t="shared" si="0"/>
        <v>0</v>
      </c>
      <c r="Y29" s="819">
        <f t="shared" si="0"/>
        <v>0</v>
      </c>
      <c r="Z29" s="819">
        <f t="shared" si="0"/>
        <v>0</v>
      </c>
      <c r="AA29" s="819">
        <f t="shared" si="0"/>
        <v>0</v>
      </c>
      <c r="AB29" s="819">
        <f t="shared" si="0"/>
        <v>0</v>
      </c>
      <c r="AC29" s="819">
        <f t="shared" si="0"/>
        <v>0</v>
      </c>
      <c r="AD29" s="819">
        <f t="shared" si="0"/>
        <v>0</v>
      </c>
      <c r="AE29" s="819">
        <f t="shared" si="0"/>
        <v>0</v>
      </c>
      <c r="AF29" s="819">
        <f t="shared" si="0"/>
        <v>0</v>
      </c>
      <c r="AG29" s="819">
        <f t="shared" si="0"/>
        <v>0</v>
      </c>
      <c r="AH29" s="640">
        <f>AH25+AH26+AH27+AH28</f>
        <v>43.2</v>
      </c>
      <c r="AI29" s="640">
        <f>SUM(AI25:AI28)</f>
        <v>194.4</v>
      </c>
      <c r="AJ29" s="724">
        <f>SUM(AJ25:AJ28)</f>
        <v>162</v>
      </c>
      <c r="AK29" s="2056" t="s">
        <v>479</v>
      </c>
      <c r="AL29" s="2056"/>
      <c r="AM29" s="2056"/>
      <c r="AN29" s="2056"/>
      <c r="AO29" s="2056"/>
      <c r="AP29" s="2056"/>
      <c r="AQ29" s="2056"/>
    </row>
    <row r="30" spans="1:43" s="399" customFormat="1" ht="56.25" customHeight="1" x14ac:dyDescent="0.55000000000000004">
      <c r="A30" s="1815"/>
      <c r="B30" s="679" t="s">
        <v>276</v>
      </c>
      <c r="C30" s="813"/>
      <c r="D30" s="813"/>
      <c r="E30" s="813"/>
      <c r="F30" s="813"/>
      <c r="G30" s="813"/>
      <c r="H30" s="813"/>
      <c r="I30" s="814"/>
      <c r="J30" s="814"/>
      <c r="K30" s="814"/>
      <c r="L30" s="814"/>
      <c r="M30" s="814"/>
      <c r="N30" s="814"/>
      <c r="O30" s="814"/>
      <c r="P30" s="814"/>
      <c r="Q30" s="814"/>
      <c r="R30" s="814"/>
      <c r="S30" s="814"/>
      <c r="T30" s="814"/>
      <c r="U30" s="814"/>
      <c r="V30" s="814"/>
      <c r="W30" s="814"/>
      <c r="X30" s="814"/>
      <c r="Y30" s="814"/>
      <c r="Z30" s="814"/>
      <c r="AA30" s="814"/>
      <c r="AB30" s="814"/>
      <c r="AC30" s="814"/>
      <c r="AD30" s="814"/>
      <c r="AE30" s="814"/>
      <c r="AF30" s="814"/>
      <c r="AG30" s="813"/>
      <c r="AH30" s="641">
        <f>SUM(C30:AG30)</f>
        <v>0</v>
      </c>
      <c r="AI30" s="641"/>
      <c r="AJ30" s="641">
        <f>AH30*50/60</f>
        <v>0</v>
      </c>
      <c r="AK30" s="2057"/>
      <c r="AL30" s="2057"/>
      <c r="AM30" s="2057"/>
      <c r="AN30" s="2057"/>
      <c r="AO30" s="2057"/>
      <c r="AP30" s="2057"/>
      <c r="AQ30" s="2057"/>
    </row>
    <row r="31" spans="1:43" s="399" customFormat="1" ht="48.75" customHeight="1" x14ac:dyDescent="0.55000000000000004">
      <c r="A31" s="1815"/>
      <c r="B31" s="642" t="s">
        <v>279</v>
      </c>
      <c r="C31" s="816"/>
      <c r="D31" s="815"/>
      <c r="E31" s="815"/>
      <c r="F31" s="815"/>
      <c r="G31" s="815"/>
      <c r="H31" s="815"/>
      <c r="I31" s="816"/>
      <c r="J31" s="816"/>
      <c r="K31" s="816"/>
      <c r="L31" s="816"/>
      <c r="M31" s="816"/>
      <c r="N31" s="816"/>
      <c r="O31" s="816"/>
      <c r="P31" s="816"/>
      <c r="Q31" s="816"/>
      <c r="R31" s="816"/>
      <c r="S31" s="816"/>
      <c r="T31" s="816"/>
      <c r="U31" s="816"/>
      <c r="V31" s="816"/>
      <c r="W31" s="816"/>
      <c r="X31" s="816"/>
      <c r="Y31" s="816"/>
      <c r="Z31" s="816"/>
      <c r="AA31" s="816"/>
      <c r="AB31" s="816"/>
      <c r="AC31" s="816"/>
      <c r="AD31" s="816"/>
      <c r="AE31" s="816"/>
      <c r="AF31" s="816"/>
      <c r="AG31" s="815"/>
      <c r="AH31" s="641"/>
      <c r="AI31" s="641"/>
      <c r="AJ31" s="641"/>
      <c r="AK31" s="2057"/>
      <c r="AL31" s="2057"/>
      <c r="AM31" s="2057"/>
      <c r="AN31" s="2057"/>
      <c r="AO31" s="2057"/>
      <c r="AP31" s="2057"/>
      <c r="AQ31" s="2057"/>
    </row>
    <row r="32" spans="1:43" s="399" customFormat="1" ht="62.25" customHeight="1" thickBot="1" x14ac:dyDescent="0.6">
      <c r="A32" s="1816"/>
      <c r="B32" s="657" t="s">
        <v>277</v>
      </c>
      <c r="C32" s="658"/>
      <c r="D32" s="658"/>
      <c r="E32" s="658"/>
      <c r="F32" s="658"/>
      <c r="G32" s="658"/>
      <c r="H32" s="658"/>
      <c r="I32" s="658"/>
      <c r="J32" s="658"/>
      <c r="K32" s="658"/>
      <c r="L32" s="658"/>
      <c r="M32" s="658"/>
      <c r="N32" s="658"/>
      <c r="O32" s="658"/>
      <c r="P32" s="658"/>
      <c r="Q32" s="658"/>
      <c r="R32" s="658"/>
      <c r="S32" s="820"/>
      <c r="T32" s="658"/>
      <c r="U32" s="658"/>
      <c r="V32" s="658"/>
      <c r="W32" s="658"/>
      <c r="X32" s="658"/>
      <c r="Y32" s="658"/>
      <c r="Z32" s="658"/>
      <c r="AA32" s="658"/>
      <c r="AB32" s="658"/>
      <c r="AC32" s="658"/>
      <c r="AD32" s="658"/>
      <c r="AE32" s="658"/>
      <c r="AF32" s="658"/>
      <c r="AG32" s="658"/>
      <c r="AH32" s="643">
        <f>SUM(C32:AG32)</f>
        <v>0</v>
      </c>
      <c r="AI32" s="644"/>
      <c r="AJ32" s="724">
        <f t="shared" ref="AJ32" si="1">AH32*50/60</f>
        <v>0</v>
      </c>
      <c r="AK32" s="2057"/>
      <c r="AL32" s="2057"/>
      <c r="AM32" s="2057"/>
      <c r="AN32" s="2057"/>
      <c r="AO32" s="2057"/>
      <c r="AP32" s="2057"/>
      <c r="AQ32" s="2057"/>
    </row>
    <row r="33" spans="1:43" s="399" customFormat="1" ht="60" customHeight="1" x14ac:dyDescent="0.55000000000000004">
      <c r="A33" s="1925" t="s">
        <v>169</v>
      </c>
      <c r="B33" s="645" t="s">
        <v>81</v>
      </c>
      <c r="C33" s="817"/>
      <c r="D33" s="817"/>
      <c r="E33" s="817"/>
      <c r="F33" s="817"/>
      <c r="G33" s="817"/>
      <c r="H33" s="817"/>
      <c r="I33" s="817"/>
      <c r="J33" s="817"/>
      <c r="K33" s="817"/>
      <c r="L33" s="817"/>
      <c r="M33" s="817"/>
      <c r="N33" s="817"/>
      <c r="O33" s="817"/>
      <c r="P33" s="817"/>
      <c r="Q33" s="817"/>
      <c r="R33" s="817"/>
      <c r="S33" s="817"/>
      <c r="T33" s="817"/>
      <c r="U33" s="817"/>
      <c r="V33" s="817"/>
      <c r="W33" s="817"/>
      <c r="X33" s="817"/>
      <c r="Y33" s="817"/>
      <c r="Z33" s="817"/>
      <c r="AA33" s="817"/>
      <c r="AB33" s="817"/>
      <c r="AC33" s="817"/>
      <c r="AD33" s="817"/>
      <c r="AE33" s="817"/>
      <c r="AF33" s="817"/>
      <c r="AG33" s="817"/>
      <c r="AH33" s="646">
        <f>P12</f>
        <v>2</v>
      </c>
      <c r="AI33" s="647">
        <f>AH33*4.5</f>
        <v>9</v>
      </c>
      <c r="AJ33" s="647">
        <f>AI33*50/60</f>
        <v>7.5</v>
      </c>
      <c r="AK33" s="2057"/>
      <c r="AL33" s="2057"/>
      <c r="AM33" s="2057"/>
      <c r="AN33" s="2057"/>
      <c r="AO33" s="2057"/>
      <c r="AP33" s="2057"/>
      <c r="AQ33" s="2057"/>
    </row>
    <row r="34" spans="1:43" s="399" customFormat="1" ht="60" customHeight="1" x14ac:dyDescent="0.55000000000000004">
      <c r="A34" s="1926"/>
      <c r="B34" s="648" t="s">
        <v>255</v>
      </c>
      <c r="C34" s="818"/>
      <c r="D34" s="818"/>
      <c r="E34" s="818"/>
      <c r="F34" s="818"/>
      <c r="G34" s="818"/>
      <c r="H34" s="818"/>
      <c r="I34" s="818"/>
      <c r="J34" s="818"/>
      <c r="K34" s="818"/>
      <c r="L34" s="818"/>
      <c r="M34" s="818"/>
      <c r="N34" s="818"/>
      <c r="O34" s="818"/>
      <c r="P34" s="818"/>
      <c r="Q34" s="818"/>
      <c r="R34" s="818"/>
      <c r="S34" s="818"/>
      <c r="T34" s="818"/>
      <c r="U34" s="818"/>
      <c r="V34" s="818"/>
      <c r="W34" s="818"/>
      <c r="X34" s="818"/>
      <c r="Y34" s="818"/>
      <c r="Z34" s="818"/>
      <c r="AA34" s="818"/>
      <c r="AB34" s="818"/>
      <c r="AC34" s="818"/>
      <c r="AD34" s="818"/>
      <c r="AE34" s="818"/>
      <c r="AF34" s="818"/>
      <c r="AG34" s="818"/>
      <c r="AH34" s="637">
        <f>R12</f>
        <v>0</v>
      </c>
      <c r="AI34" s="647">
        <f>AH34*4.5</f>
        <v>0</v>
      </c>
      <c r="AJ34" s="647">
        <f>AI34*50/60</f>
        <v>0</v>
      </c>
      <c r="AK34" s="2057"/>
      <c r="AL34" s="2057"/>
      <c r="AM34" s="2057"/>
      <c r="AN34" s="2057"/>
      <c r="AO34" s="2057"/>
      <c r="AP34" s="2057"/>
      <c r="AQ34" s="2057"/>
    </row>
    <row r="35" spans="1:43" s="399" customFormat="1" ht="60" customHeight="1" x14ac:dyDescent="0.55000000000000004">
      <c r="A35" s="1926"/>
      <c r="B35" s="648" t="s">
        <v>256</v>
      </c>
      <c r="C35" s="818"/>
      <c r="D35" s="818"/>
      <c r="E35" s="818"/>
      <c r="F35" s="818"/>
      <c r="G35" s="818"/>
      <c r="H35" s="818"/>
      <c r="I35" s="818"/>
      <c r="J35" s="818"/>
      <c r="K35" s="818"/>
      <c r="L35" s="818"/>
      <c r="M35" s="818"/>
      <c r="N35" s="818"/>
      <c r="O35" s="818"/>
      <c r="P35" s="818"/>
      <c r="Q35" s="818"/>
      <c r="R35" s="818"/>
      <c r="S35" s="818"/>
      <c r="T35" s="818"/>
      <c r="U35" s="818"/>
      <c r="V35" s="818"/>
      <c r="W35" s="818"/>
      <c r="X35" s="818"/>
      <c r="Y35" s="818"/>
      <c r="Z35" s="818"/>
      <c r="AA35" s="818"/>
      <c r="AB35" s="818"/>
      <c r="AC35" s="818"/>
      <c r="AD35" s="818"/>
      <c r="AE35" s="818"/>
      <c r="AF35" s="818"/>
      <c r="AG35" s="818"/>
      <c r="AH35" s="637">
        <f>S12</f>
        <v>0</v>
      </c>
      <c r="AI35" s="647">
        <f>AH35*4.5</f>
        <v>0</v>
      </c>
      <c r="AJ35" s="647">
        <f>AI35*50/60</f>
        <v>0</v>
      </c>
      <c r="AK35" s="2057"/>
      <c r="AL35" s="2057"/>
      <c r="AM35" s="2057"/>
      <c r="AN35" s="2057"/>
      <c r="AO35" s="2057"/>
      <c r="AP35" s="2057"/>
      <c r="AQ35" s="2057"/>
    </row>
    <row r="36" spans="1:43" s="399" customFormat="1" ht="60" customHeight="1" thickBot="1" x14ac:dyDescent="0.6">
      <c r="A36" s="1926"/>
      <c r="B36" s="648" t="s">
        <v>257</v>
      </c>
      <c r="C36" s="818"/>
      <c r="D36" s="818"/>
      <c r="E36" s="818"/>
      <c r="F36" s="818"/>
      <c r="G36" s="818"/>
      <c r="H36" s="818"/>
      <c r="I36" s="818"/>
      <c r="J36" s="818"/>
      <c r="K36" s="818"/>
      <c r="L36" s="818"/>
      <c r="M36" s="818"/>
      <c r="N36" s="818"/>
      <c r="O36" s="818"/>
      <c r="P36" s="818"/>
      <c r="Q36" s="818"/>
      <c r="R36" s="818"/>
      <c r="S36" s="818"/>
      <c r="T36" s="818"/>
      <c r="U36" s="818"/>
      <c r="V36" s="818"/>
      <c r="W36" s="818"/>
      <c r="X36" s="818"/>
      <c r="Y36" s="818"/>
      <c r="Z36" s="818"/>
      <c r="AA36" s="818"/>
      <c r="AB36" s="818"/>
      <c r="AC36" s="818"/>
      <c r="AD36" s="818"/>
      <c r="AE36" s="818"/>
      <c r="AF36" s="818"/>
      <c r="AG36" s="818"/>
      <c r="AH36" s="637">
        <f>T12</f>
        <v>0</v>
      </c>
      <c r="AI36" s="647">
        <f>AH36*4.5</f>
        <v>0</v>
      </c>
      <c r="AJ36" s="647">
        <f>AI36*50/60</f>
        <v>0</v>
      </c>
      <c r="AK36" s="2057"/>
      <c r="AL36" s="2057"/>
      <c r="AM36" s="2057"/>
      <c r="AN36" s="2057"/>
      <c r="AO36" s="2057"/>
      <c r="AP36" s="2057"/>
      <c r="AQ36" s="2057"/>
    </row>
    <row r="37" spans="1:43" s="399" customFormat="1" ht="60" customHeight="1" x14ac:dyDescent="0.55000000000000004">
      <c r="A37" s="1926"/>
      <c r="B37" s="648" t="s">
        <v>13</v>
      </c>
      <c r="C37" s="812"/>
      <c r="D37" s="812"/>
      <c r="E37" s="812"/>
      <c r="F37" s="812"/>
      <c r="G37" s="812"/>
      <c r="H37" s="812"/>
      <c r="I37" s="812"/>
      <c r="J37" s="812"/>
      <c r="K37" s="812"/>
      <c r="L37" s="812"/>
      <c r="M37" s="812"/>
      <c r="N37" s="812"/>
      <c r="O37" s="812"/>
      <c r="P37" s="812"/>
      <c r="Q37" s="812"/>
      <c r="R37" s="812"/>
      <c r="S37" s="812"/>
      <c r="T37" s="812"/>
      <c r="U37" s="812"/>
      <c r="V37" s="812"/>
      <c r="W37" s="812"/>
      <c r="X37" s="812"/>
      <c r="Y37" s="812"/>
      <c r="Z37" s="812"/>
      <c r="AA37" s="812"/>
      <c r="AB37" s="812"/>
      <c r="AC37" s="812"/>
      <c r="AD37" s="812"/>
      <c r="AE37" s="812"/>
      <c r="AF37" s="812"/>
      <c r="AG37" s="812"/>
      <c r="AH37" s="640">
        <f t="shared" ref="AH37" si="2">AH33+AH34+AH35+AH36</f>
        <v>2</v>
      </c>
      <c r="AI37" s="649">
        <f>AH37*4.5</f>
        <v>9</v>
      </c>
      <c r="AJ37" s="725">
        <f>SUM(AJ33:AJ36)</f>
        <v>7.5</v>
      </c>
      <c r="AK37" s="2036" t="s">
        <v>504</v>
      </c>
      <c r="AL37" s="2036"/>
      <c r="AM37" s="2036"/>
      <c r="AN37" s="2036"/>
      <c r="AO37" s="2036"/>
      <c r="AP37" s="2036"/>
      <c r="AQ37" s="2037"/>
    </row>
    <row r="38" spans="1:43" s="399" customFormat="1" ht="50.25" customHeight="1" x14ac:dyDescent="0.55000000000000004">
      <c r="A38" s="1926"/>
      <c r="B38" s="680" t="s">
        <v>278</v>
      </c>
      <c r="C38" s="810"/>
      <c r="D38" s="810"/>
      <c r="E38" s="810"/>
      <c r="F38" s="810"/>
      <c r="G38" s="810"/>
      <c r="H38" s="810"/>
      <c r="I38" s="810"/>
      <c r="J38" s="810"/>
      <c r="K38" s="810"/>
      <c r="L38" s="810"/>
      <c r="M38" s="810"/>
      <c r="N38" s="810"/>
      <c r="O38" s="810"/>
      <c r="P38" s="810"/>
      <c r="Q38" s="810"/>
      <c r="R38" s="810"/>
      <c r="S38" s="810"/>
      <c r="T38" s="810"/>
      <c r="U38" s="810"/>
      <c r="V38" s="810"/>
      <c r="W38" s="810"/>
      <c r="X38" s="810"/>
      <c r="Y38" s="810"/>
      <c r="Z38" s="810"/>
      <c r="AA38" s="810"/>
      <c r="AB38" s="810"/>
      <c r="AC38" s="810"/>
      <c r="AD38" s="810"/>
      <c r="AE38" s="810"/>
      <c r="AF38" s="810"/>
      <c r="AG38" s="811"/>
      <c r="AH38" s="650">
        <f>SUM(C38:AG38)</f>
        <v>0</v>
      </c>
      <c r="AI38" s="651"/>
      <c r="AJ38" s="651">
        <f>AH38*50/60</f>
        <v>0</v>
      </c>
      <c r="AK38" s="2038"/>
      <c r="AL38" s="2038"/>
      <c r="AM38" s="2038"/>
      <c r="AN38" s="2038"/>
      <c r="AO38" s="2038"/>
      <c r="AP38" s="2038"/>
      <c r="AQ38" s="2039"/>
    </row>
    <row r="39" spans="1:43" s="399" customFormat="1" ht="48.75" customHeight="1" x14ac:dyDescent="0.55000000000000004">
      <c r="A39" s="1926"/>
      <c r="B39" s="710" t="s">
        <v>279</v>
      </c>
      <c r="C39" s="659"/>
      <c r="D39" s="659"/>
      <c r="E39" s="659"/>
      <c r="F39" s="659"/>
      <c r="G39" s="659"/>
      <c r="H39" s="659"/>
      <c r="I39" s="659"/>
      <c r="J39" s="659"/>
      <c r="K39" s="659"/>
      <c r="L39" s="659"/>
      <c r="M39" s="659"/>
      <c r="N39" s="659"/>
      <c r="O39" s="659"/>
      <c r="P39" s="659"/>
      <c r="Q39" s="659"/>
      <c r="R39" s="659"/>
      <c r="S39" s="659"/>
      <c r="T39" s="659"/>
      <c r="U39" s="659"/>
      <c r="V39" s="659"/>
      <c r="W39" s="659"/>
      <c r="X39" s="659"/>
      <c r="Y39" s="659"/>
      <c r="Z39" s="659"/>
      <c r="AA39" s="659"/>
      <c r="AB39" s="659"/>
      <c r="AC39" s="660"/>
      <c r="AD39" s="659"/>
      <c r="AE39" s="661"/>
      <c r="AF39" s="661"/>
      <c r="AG39" s="661"/>
      <c r="AH39" s="652"/>
      <c r="AI39" s="653"/>
      <c r="AJ39" s="726"/>
      <c r="AK39" s="2038"/>
      <c r="AL39" s="2038"/>
      <c r="AM39" s="2038"/>
      <c r="AN39" s="2038"/>
      <c r="AO39" s="2038"/>
      <c r="AP39" s="2038"/>
      <c r="AQ39" s="2039"/>
    </row>
    <row r="40" spans="1:43" s="399" customFormat="1" ht="48.75" customHeight="1" thickBot="1" x14ac:dyDescent="0.6">
      <c r="A40" s="1927"/>
      <c r="B40" s="657" t="s">
        <v>277</v>
      </c>
      <c r="C40" s="662"/>
      <c r="D40" s="658"/>
      <c r="E40" s="658"/>
      <c r="F40" s="658"/>
      <c r="G40" s="658"/>
      <c r="H40" s="658"/>
      <c r="I40" s="658"/>
      <c r="J40" s="658"/>
      <c r="K40" s="658"/>
      <c r="L40" s="658"/>
      <c r="M40" s="658"/>
      <c r="N40" s="658"/>
      <c r="O40" s="658"/>
      <c r="P40" s="658"/>
      <c r="Q40" s="658"/>
      <c r="R40" s="658"/>
      <c r="S40" s="658"/>
      <c r="T40" s="658"/>
      <c r="U40" s="658"/>
      <c r="V40" s="658"/>
      <c r="W40" s="658"/>
      <c r="X40" s="658"/>
      <c r="Y40" s="658"/>
      <c r="Z40" s="658"/>
      <c r="AA40" s="658"/>
      <c r="AB40" s="658"/>
      <c r="AC40" s="658"/>
      <c r="AD40" s="658"/>
      <c r="AE40" s="658"/>
      <c r="AF40" s="658"/>
      <c r="AG40" s="658"/>
      <c r="AH40" s="654">
        <f>SUM(C40:AG40)</f>
        <v>0</v>
      </c>
      <c r="AI40" s="655"/>
      <c r="AJ40" s="727">
        <f>AH40*50/60</f>
        <v>0</v>
      </c>
      <c r="AK40" s="2038"/>
      <c r="AL40" s="2038"/>
      <c r="AM40" s="2038"/>
      <c r="AN40" s="2038"/>
      <c r="AO40" s="2038"/>
      <c r="AP40" s="2038"/>
      <c r="AQ40" s="2039"/>
    </row>
    <row r="41" spans="1:43" ht="55.9" customHeight="1" x14ac:dyDescent="0.4">
      <c r="A41" s="488"/>
      <c r="B41" s="192" t="s">
        <v>280</v>
      </c>
      <c r="C41" s="193"/>
      <c r="D41" s="193"/>
      <c r="E41" s="193"/>
      <c r="F41" s="193"/>
      <c r="G41" s="193"/>
      <c r="H41" s="194"/>
      <c r="I41" s="194"/>
      <c r="J41" s="195"/>
      <c r="K41" s="195"/>
      <c r="L41" s="195"/>
      <c r="M41" s="195"/>
      <c r="N41" s="195"/>
      <c r="O41" s="195"/>
      <c r="P41" s="195"/>
      <c r="Q41" s="196"/>
      <c r="R41" s="197"/>
      <c r="S41" s="165"/>
      <c r="T41" s="165"/>
      <c r="U41" s="165"/>
      <c r="V41" s="165"/>
      <c r="W41" s="165"/>
      <c r="X41" s="165"/>
      <c r="Y41" s="165"/>
      <c r="Z41" s="165"/>
      <c r="AA41" s="165"/>
      <c r="AB41" s="165"/>
      <c r="AC41" s="165"/>
      <c r="AD41" s="1982"/>
      <c r="AE41" s="1982"/>
      <c r="AF41" s="1982"/>
      <c r="AG41" s="1982"/>
      <c r="AH41" s="1982"/>
      <c r="AI41" s="1982"/>
      <c r="AJ41" s="728"/>
      <c r="AK41" s="2038"/>
      <c r="AL41" s="2038"/>
      <c r="AM41" s="2038"/>
      <c r="AN41" s="2038"/>
      <c r="AO41" s="2038"/>
      <c r="AP41" s="2038"/>
      <c r="AQ41" s="2039"/>
    </row>
    <row r="42" spans="1:43" ht="26.25" x14ac:dyDescent="0.25">
      <c r="A42" s="488"/>
      <c r="B42" s="1928" t="s">
        <v>281</v>
      </c>
      <c r="C42" s="1929"/>
      <c r="D42" s="1929"/>
      <c r="E42" s="1929"/>
      <c r="F42" s="1929"/>
      <c r="G42" s="1929"/>
      <c r="H42" s="1929"/>
      <c r="I42" s="1929"/>
      <c r="J42" s="1929"/>
      <c r="K42" s="1929"/>
      <c r="L42" s="1929"/>
      <c r="M42" s="1929"/>
      <c r="N42" s="1929"/>
      <c r="O42" s="1929"/>
      <c r="P42" s="1929"/>
      <c r="Q42" s="1930"/>
      <c r="R42" s="197"/>
      <c r="S42" s="198"/>
      <c r="T42" s="198"/>
      <c r="U42" s="198"/>
      <c r="V42" s="198"/>
      <c r="W42" s="198"/>
      <c r="X42" s="198"/>
      <c r="Y42" s="198"/>
      <c r="Z42" s="198"/>
      <c r="AA42" s="198"/>
      <c r="AB42" s="198"/>
      <c r="AC42" s="198"/>
      <c r="AD42" s="1974"/>
      <c r="AE42" s="1974"/>
      <c r="AF42" s="1974"/>
      <c r="AG42" s="1974"/>
      <c r="AH42" s="1974"/>
      <c r="AI42" s="1974"/>
      <c r="AJ42" s="729"/>
      <c r="AK42" s="2038"/>
      <c r="AL42" s="2038"/>
      <c r="AM42" s="2038"/>
      <c r="AN42" s="2038"/>
      <c r="AO42" s="2038"/>
      <c r="AP42" s="2038"/>
      <c r="AQ42" s="2039"/>
    </row>
    <row r="43" spans="1:43" ht="26.25" x14ac:dyDescent="0.3">
      <c r="A43" s="488"/>
      <c r="B43" s="200" t="s">
        <v>269</v>
      </c>
      <c r="C43" s="201">
        <v>1</v>
      </c>
      <c r="D43" s="201">
        <v>2</v>
      </c>
      <c r="E43" s="201">
        <v>3</v>
      </c>
      <c r="F43" s="201">
        <v>4</v>
      </c>
      <c r="G43" s="201">
        <v>5</v>
      </c>
      <c r="H43" s="201">
        <v>6</v>
      </c>
      <c r="I43" s="201">
        <v>7</v>
      </c>
      <c r="J43" s="201">
        <v>8</v>
      </c>
      <c r="K43" s="201">
        <v>9</v>
      </c>
      <c r="L43" s="201">
        <v>10</v>
      </c>
      <c r="M43" s="201">
        <v>11</v>
      </c>
      <c r="N43" s="201">
        <v>12</v>
      </c>
      <c r="O43" s="201">
        <v>13</v>
      </c>
      <c r="P43" s="201">
        <v>14</v>
      </c>
      <c r="Q43" s="201">
        <v>15</v>
      </c>
      <c r="R43" s="201">
        <v>16</v>
      </c>
      <c r="S43" s="201">
        <v>17</v>
      </c>
      <c r="T43" s="201">
        <v>18</v>
      </c>
      <c r="U43" s="201">
        <v>19</v>
      </c>
      <c r="V43" s="201">
        <v>20</v>
      </c>
      <c r="W43" s="201">
        <v>21</v>
      </c>
      <c r="X43" s="201">
        <v>22</v>
      </c>
      <c r="Y43" s="201">
        <v>23</v>
      </c>
      <c r="Z43" s="201">
        <v>24</v>
      </c>
      <c r="AA43" s="201">
        <v>25</v>
      </c>
      <c r="AB43" s="201">
        <v>26</v>
      </c>
      <c r="AC43" s="201">
        <v>27</v>
      </c>
      <c r="AD43" s="202">
        <v>28</v>
      </c>
      <c r="AE43" s="202">
        <v>29</v>
      </c>
      <c r="AF43" s="202">
        <v>30</v>
      </c>
      <c r="AG43" s="202">
        <v>31</v>
      </c>
      <c r="AH43" s="203" t="s">
        <v>174</v>
      </c>
      <c r="AI43" s="204" t="s">
        <v>282</v>
      </c>
      <c r="AJ43" s="205" t="s">
        <v>283</v>
      </c>
      <c r="AK43" s="2038"/>
      <c r="AL43" s="2038"/>
      <c r="AM43" s="2038"/>
      <c r="AN43" s="2038"/>
      <c r="AO43" s="2038"/>
      <c r="AP43" s="2038"/>
      <c r="AQ43" s="2039"/>
    </row>
    <row r="44" spans="1:43" ht="33.75" thickBot="1" x14ac:dyDescent="0.5">
      <c r="A44" s="488"/>
      <c r="B44" s="206" t="s">
        <v>270</v>
      </c>
      <c r="C44" s="579"/>
      <c r="D44" s="579"/>
      <c r="E44" s="579"/>
      <c r="F44" s="579"/>
      <c r="G44" s="579"/>
      <c r="H44" s="579"/>
      <c r="I44" s="579"/>
      <c r="J44" s="579"/>
      <c r="K44" s="579"/>
      <c r="L44" s="579"/>
      <c r="M44" s="579"/>
      <c r="N44" s="579"/>
      <c r="O44" s="579"/>
      <c r="P44" s="579"/>
      <c r="Q44" s="579"/>
      <c r="R44" s="580"/>
      <c r="S44" s="580"/>
      <c r="T44" s="579"/>
      <c r="U44" s="579"/>
      <c r="V44" s="579"/>
      <c r="W44" s="579"/>
      <c r="X44" s="579"/>
      <c r="Y44" s="579"/>
      <c r="Z44" s="579"/>
      <c r="AA44" s="579"/>
      <c r="AB44" s="579"/>
      <c r="AC44" s="579"/>
      <c r="AD44" s="579"/>
      <c r="AE44" s="579"/>
      <c r="AF44" s="579"/>
      <c r="AG44" s="579"/>
      <c r="AH44" s="207">
        <f>SUM(C44:AG44)</f>
        <v>0</v>
      </c>
      <c r="AI44" s="208">
        <f>AH44*50</f>
        <v>0</v>
      </c>
      <c r="AJ44" s="209">
        <f>AI44/60</f>
        <v>0</v>
      </c>
      <c r="AK44" s="2040"/>
      <c r="AL44" s="2040"/>
      <c r="AM44" s="2040"/>
      <c r="AN44" s="2040"/>
      <c r="AO44" s="2040"/>
      <c r="AP44" s="2040"/>
      <c r="AQ44" s="2041"/>
    </row>
    <row r="45" spans="1:43" ht="24" thickBot="1" x14ac:dyDescent="0.35">
      <c r="A45" s="488"/>
      <c r="B45" s="210"/>
      <c r="C45" s="211"/>
      <c r="D45" s="211"/>
      <c r="E45" s="211"/>
      <c r="F45" s="211"/>
      <c r="G45" s="211"/>
      <c r="H45" s="211"/>
      <c r="I45" s="211"/>
      <c r="J45" s="211"/>
      <c r="K45" s="211"/>
      <c r="L45" s="211"/>
      <c r="M45" s="211"/>
      <c r="N45" s="211"/>
      <c r="O45" s="211"/>
      <c r="P45" s="211"/>
      <c r="Q45" s="211"/>
      <c r="R45" s="212"/>
      <c r="S45" s="212"/>
      <c r="T45" s="212"/>
      <c r="U45" s="212"/>
      <c r="V45" s="212"/>
      <c r="W45" s="212"/>
      <c r="X45" s="212"/>
      <c r="Y45" s="212"/>
      <c r="Z45" s="212"/>
      <c r="AA45" s="212"/>
      <c r="AB45" s="212"/>
      <c r="AC45" s="212"/>
      <c r="AD45" s="212"/>
      <c r="AE45" s="212"/>
      <c r="AF45" s="212"/>
      <c r="AG45" s="212"/>
      <c r="AH45" s="213"/>
      <c r="AI45" s="213"/>
      <c r="AJ45" s="213"/>
    </row>
    <row r="46" spans="1:43" ht="62.25" thickBot="1" x14ac:dyDescent="0.3">
      <c r="A46" s="488"/>
      <c r="B46" s="2042" t="s">
        <v>284</v>
      </c>
      <c r="C46" s="2043"/>
      <c r="D46" s="2043"/>
      <c r="E46" s="2043"/>
      <c r="F46" s="2043"/>
      <c r="G46" s="2043"/>
      <c r="H46" s="2043"/>
      <c r="I46" s="2043"/>
      <c r="J46" s="2043"/>
      <c r="K46" s="2043"/>
      <c r="L46" s="2043"/>
      <c r="M46" s="2043"/>
      <c r="N46" s="2043"/>
      <c r="O46" s="2043"/>
      <c r="P46" s="2043"/>
      <c r="Q46" s="2044"/>
      <c r="R46" s="1898" t="s">
        <v>373</v>
      </c>
      <c r="S46" s="1979" t="str">
        <f>H5</f>
        <v>MARIVA BARROSO DE OLIVEIRA PAIVA</v>
      </c>
      <c r="T46" s="1980"/>
      <c r="U46" s="1980"/>
      <c r="V46" s="1980"/>
      <c r="W46" s="1980"/>
      <c r="X46" s="1980"/>
      <c r="Y46" s="1980"/>
      <c r="Z46" s="1980"/>
      <c r="AA46" s="1980"/>
      <c r="AB46" s="1981"/>
      <c r="AC46" s="1975" t="s">
        <v>5</v>
      </c>
      <c r="AD46" s="1975"/>
      <c r="AE46" s="1975"/>
      <c r="AF46" s="1975"/>
      <c r="AG46" s="1976">
        <f>C7</f>
        <v>11887</v>
      </c>
      <c r="AH46" s="1977"/>
      <c r="AI46" s="1977"/>
      <c r="AJ46" s="1978"/>
    </row>
    <row r="47" spans="1:43" ht="46.5" customHeight="1" x14ac:dyDescent="0.7">
      <c r="A47" s="488"/>
      <c r="B47" s="2045"/>
      <c r="C47" s="2046"/>
      <c r="D47" s="2046"/>
      <c r="E47" s="2046"/>
      <c r="F47" s="2046"/>
      <c r="G47" s="2046"/>
      <c r="H47" s="2046"/>
      <c r="I47" s="2046"/>
      <c r="J47" s="2046"/>
      <c r="K47" s="2046"/>
      <c r="L47" s="2046"/>
      <c r="M47" s="2046"/>
      <c r="N47" s="2046"/>
      <c r="O47" s="2046"/>
      <c r="P47" s="2046"/>
      <c r="Q47" s="2047"/>
      <c r="R47" s="1899"/>
      <c r="S47" s="1901"/>
      <c r="T47" s="1902"/>
      <c r="U47" s="1902"/>
      <c r="V47" s="1902"/>
      <c r="W47" s="1902"/>
      <c r="X47" s="1902"/>
      <c r="Y47" s="1902"/>
      <c r="Z47" s="1902"/>
      <c r="AA47" s="1902"/>
      <c r="AB47" s="1903"/>
      <c r="AC47" s="390"/>
      <c r="AD47" s="1939" t="s">
        <v>351</v>
      </c>
      <c r="AE47" s="1940"/>
      <c r="AF47" s="1940"/>
      <c r="AG47" s="1940"/>
      <c r="AH47" s="1940"/>
      <c r="AI47" s="1940"/>
      <c r="AJ47" s="730"/>
      <c r="AK47" s="1823" t="s">
        <v>410</v>
      </c>
      <c r="AL47" s="1823"/>
      <c r="AM47" s="1823"/>
    </row>
    <row r="48" spans="1:43" ht="57.75" customHeight="1" x14ac:dyDescent="0.25">
      <c r="A48" s="488"/>
      <c r="B48" s="1941" t="s">
        <v>87</v>
      </c>
      <c r="C48" s="1942"/>
      <c r="D48" s="1942"/>
      <c r="E48" s="1942"/>
      <c r="F48" s="1943"/>
      <c r="G48" s="1944"/>
      <c r="H48" s="1942" t="s">
        <v>269</v>
      </c>
      <c r="I48" s="1945"/>
      <c r="J48" s="1942" t="s">
        <v>286</v>
      </c>
      <c r="K48" s="1942"/>
      <c r="L48" s="1942"/>
      <c r="M48" s="1942"/>
      <c r="N48" s="1946" t="s">
        <v>287</v>
      </c>
      <c r="O48" s="1947"/>
      <c r="P48" s="1946" t="s">
        <v>283</v>
      </c>
      <c r="Q48" s="1948"/>
      <c r="R48" s="1899"/>
      <c r="S48" s="1904"/>
      <c r="T48" s="1905"/>
      <c r="U48" s="1905"/>
      <c r="V48" s="1905"/>
      <c r="W48" s="1905"/>
      <c r="X48" s="1905"/>
      <c r="Y48" s="1905"/>
      <c r="Z48" s="1905"/>
      <c r="AA48" s="1905"/>
      <c r="AB48" s="1762"/>
      <c r="AC48" s="1949" t="s">
        <v>289</v>
      </c>
      <c r="AD48" s="1854" t="s">
        <v>542</v>
      </c>
      <c r="AE48" s="1855"/>
      <c r="AF48" s="1855"/>
      <c r="AG48" s="1855"/>
      <c r="AH48" s="1855"/>
      <c r="AI48" s="1855"/>
      <c r="AJ48" s="731">
        <f>AJ29</f>
        <v>162</v>
      </c>
      <c r="AK48" s="1823"/>
      <c r="AL48" s="1823"/>
      <c r="AM48" s="1823"/>
    </row>
    <row r="49" spans="1:39" ht="35.25" x14ac:dyDescent="0.35">
      <c r="A49" s="488"/>
      <c r="B49" s="1843"/>
      <c r="C49" s="1844"/>
      <c r="D49" s="1844"/>
      <c r="E49" s="1844"/>
      <c r="F49" s="1845"/>
      <c r="G49" s="1846"/>
      <c r="H49" s="1847"/>
      <c r="I49" s="1848"/>
      <c r="J49" s="1849"/>
      <c r="K49" s="1850"/>
      <c r="L49" s="1850"/>
      <c r="M49" s="1851"/>
      <c r="N49" s="1810"/>
      <c r="O49" s="1851"/>
      <c r="P49" s="1852">
        <f>N49*50/60</f>
        <v>0</v>
      </c>
      <c r="Q49" s="1853"/>
      <c r="R49" s="1899"/>
      <c r="S49" s="1904"/>
      <c r="T49" s="1905"/>
      <c r="U49" s="1905"/>
      <c r="V49" s="1905"/>
      <c r="W49" s="1905"/>
      <c r="X49" s="1905"/>
      <c r="Y49" s="1905"/>
      <c r="Z49" s="1905"/>
      <c r="AA49" s="1905"/>
      <c r="AB49" s="1762"/>
      <c r="AC49" s="1950"/>
      <c r="AD49" s="1854" t="s">
        <v>169</v>
      </c>
      <c r="AE49" s="1855"/>
      <c r="AF49" s="1855"/>
      <c r="AG49" s="1855"/>
      <c r="AH49" s="1855"/>
      <c r="AI49" s="1855"/>
      <c r="AJ49" s="731">
        <v>7.5</v>
      </c>
      <c r="AK49" s="1823"/>
      <c r="AL49" s="1823"/>
      <c r="AM49" s="1823"/>
    </row>
    <row r="50" spans="1:39" ht="35.25" x14ac:dyDescent="0.35">
      <c r="A50" s="488"/>
      <c r="B50" s="1843"/>
      <c r="C50" s="1844"/>
      <c r="D50" s="1844"/>
      <c r="E50" s="1844"/>
      <c r="F50" s="1845"/>
      <c r="G50" s="1846"/>
      <c r="H50" s="1847"/>
      <c r="I50" s="1848"/>
      <c r="J50" s="1849"/>
      <c r="K50" s="1850"/>
      <c r="L50" s="1850"/>
      <c r="M50" s="1851"/>
      <c r="N50" s="1810"/>
      <c r="O50" s="1851"/>
      <c r="P50" s="1852">
        <f>N50*50/60</f>
        <v>0</v>
      </c>
      <c r="Q50" s="1853"/>
      <c r="R50" s="1899"/>
      <c r="S50" s="1904"/>
      <c r="T50" s="1905"/>
      <c r="U50" s="1905"/>
      <c r="V50" s="1905"/>
      <c r="W50" s="1905"/>
      <c r="X50" s="1905"/>
      <c r="Y50" s="1905"/>
      <c r="Z50" s="1905"/>
      <c r="AA50" s="1905"/>
      <c r="AB50" s="1762"/>
      <c r="AC50" s="1950"/>
      <c r="AD50" s="1854" t="s">
        <v>290</v>
      </c>
      <c r="AE50" s="1855"/>
      <c r="AF50" s="1855"/>
      <c r="AG50" s="1855"/>
      <c r="AH50" s="1855"/>
      <c r="AI50" s="1855"/>
      <c r="AJ50" s="731">
        <f>AJ44</f>
        <v>0</v>
      </c>
      <c r="AK50" s="1823"/>
      <c r="AL50" s="1823"/>
      <c r="AM50" s="1823"/>
    </row>
    <row r="51" spans="1:39" ht="35.25" x14ac:dyDescent="0.35">
      <c r="A51" s="488"/>
      <c r="B51" s="1843"/>
      <c r="C51" s="1844"/>
      <c r="D51" s="1844"/>
      <c r="E51" s="1844"/>
      <c r="F51" s="1845"/>
      <c r="G51" s="1846"/>
      <c r="H51" s="1810"/>
      <c r="I51" s="1848"/>
      <c r="J51" s="1856"/>
      <c r="K51" s="1923"/>
      <c r="L51" s="1923"/>
      <c r="M51" s="1924"/>
      <c r="N51" s="1810"/>
      <c r="O51" s="1851"/>
      <c r="P51" s="1852">
        <f t="shared" ref="P51:P56" si="3">N51*50/60</f>
        <v>0</v>
      </c>
      <c r="Q51" s="1853"/>
      <c r="R51" s="1899"/>
      <c r="S51" s="1770"/>
      <c r="T51" s="1762"/>
      <c r="U51" s="1762"/>
      <c r="V51" s="1762"/>
      <c r="W51" s="1762"/>
      <c r="X51" s="1762"/>
      <c r="Y51" s="1762"/>
      <c r="Z51" s="1762"/>
      <c r="AA51" s="1762"/>
      <c r="AB51" s="1762"/>
      <c r="AC51" s="1950"/>
      <c r="AD51" s="1841" t="s">
        <v>291</v>
      </c>
      <c r="AE51" s="1842"/>
      <c r="AF51" s="1842"/>
      <c r="AG51" s="1842"/>
      <c r="AH51" s="1842"/>
      <c r="AI51" s="1842"/>
      <c r="AJ51" s="732">
        <f>AJ32</f>
        <v>0</v>
      </c>
      <c r="AK51" s="1823"/>
      <c r="AL51" s="1823"/>
      <c r="AM51" s="1823"/>
    </row>
    <row r="52" spans="1:39" ht="35.25" x14ac:dyDescent="0.35">
      <c r="A52" s="488"/>
      <c r="B52" s="1843"/>
      <c r="C52" s="1844"/>
      <c r="D52" s="1844"/>
      <c r="E52" s="1844"/>
      <c r="F52" s="1845"/>
      <c r="G52" s="1846"/>
      <c r="H52" s="1810"/>
      <c r="I52" s="1848"/>
      <c r="J52" s="1856" t="s">
        <v>292</v>
      </c>
      <c r="K52" s="1923"/>
      <c r="L52" s="1923"/>
      <c r="M52" s="1924"/>
      <c r="N52" s="1810"/>
      <c r="O52" s="1851"/>
      <c r="P52" s="1852">
        <f t="shared" si="3"/>
        <v>0</v>
      </c>
      <c r="Q52" s="1853"/>
      <c r="R52" s="1899"/>
      <c r="S52" s="1770"/>
      <c r="T52" s="1762"/>
      <c r="U52" s="1762"/>
      <c r="V52" s="1762"/>
      <c r="W52" s="1762"/>
      <c r="X52" s="1762"/>
      <c r="Y52" s="1762"/>
      <c r="Z52" s="1762"/>
      <c r="AA52" s="1762"/>
      <c r="AB52" s="1762"/>
      <c r="AC52" s="1951"/>
      <c r="AD52" s="1858" t="s">
        <v>293</v>
      </c>
      <c r="AE52" s="1859"/>
      <c r="AF52" s="1859"/>
      <c r="AG52" s="1859"/>
      <c r="AH52" s="1859"/>
      <c r="AI52" s="1859"/>
      <c r="AJ52" s="733">
        <f>AJ40</f>
        <v>0</v>
      </c>
      <c r="AK52" s="1823"/>
      <c r="AL52" s="1823"/>
      <c r="AM52" s="1823"/>
    </row>
    <row r="53" spans="1:39" ht="42" customHeight="1" x14ac:dyDescent="0.35">
      <c r="A53" s="488"/>
      <c r="B53" s="1843"/>
      <c r="C53" s="1844"/>
      <c r="D53" s="1844"/>
      <c r="E53" s="1844"/>
      <c r="F53" s="1845"/>
      <c r="G53" s="1846"/>
      <c r="H53" s="1810"/>
      <c r="I53" s="1851"/>
      <c r="J53" s="1856"/>
      <c r="K53" s="1857"/>
      <c r="L53" s="1857"/>
      <c r="M53" s="1811"/>
      <c r="N53" s="1810"/>
      <c r="O53" s="1811"/>
      <c r="P53" s="1852">
        <f t="shared" si="3"/>
        <v>0</v>
      </c>
      <c r="Q53" s="1853"/>
      <c r="R53" s="1899"/>
      <c r="S53" s="1770"/>
      <c r="T53" s="1762"/>
      <c r="U53" s="1762"/>
      <c r="V53" s="1762"/>
      <c r="W53" s="1762"/>
      <c r="X53" s="1762"/>
      <c r="Y53" s="1762"/>
      <c r="Z53" s="1762"/>
      <c r="AA53" s="1762"/>
      <c r="AB53" s="1762"/>
      <c r="AC53" s="1959" t="s">
        <v>329</v>
      </c>
      <c r="AD53" s="1961"/>
      <c r="AE53" s="1962"/>
      <c r="AF53" s="1962"/>
      <c r="AG53" s="1962"/>
      <c r="AH53" s="1962"/>
      <c r="AI53" s="1962"/>
      <c r="AJ53" s="1963"/>
      <c r="AK53" s="1823"/>
      <c r="AL53" s="1823"/>
      <c r="AM53" s="1823"/>
    </row>
    <row r="54" spans="1:39" ht="31.15" customHeight="1" thickBot="1" x14ac:dyDescent="0.4">
      <c r="A54" s="488"/>
      <c r="B54" s="1843"/>
      <c r="C54" s="1844"/>
      <c r="D54" s="1844"/>
      <c r="E54" s="1844"/>
      <c r="F54" s="1845"/>
      <c r="G54" s="1846"/>
      <c r="H54" s="1810"/>
      <c r="I54" s="1851"/>
      <c r="J54" s="1856"/>
      <c r="K54" s="1857"/>
      <c r="L54" s="1857"/>
      <c r="M54" s="1811"/>
      <c r="N54" s="1810"/>
      <c r="O54" s="1811"/>
      <c r="P54" s="1852">
        <f t="shared" si="3"/>
        <v>0</v>
      </c>
      <c r="Q54" s="1853"/>
      <c r="R54" s="1899"/>
      <c r="S54" s="1906"/>
      <c r="T54" s="1907"/>
      <c r="U54" s="1907"/>
      <c r="V54" s="1907"/>
      <c r="W54" s="1907"/>
      <c r="X54" s="1907"/>
      <c r="Y54" s="1907"/>
      <c r="Z54" s="1907"/>
      <c r="AA54" s="1907"/>
      <c r="AB54" s="1907"/>
      <c r="AC54" s="1960"/>
      <c r="AD54" s="1964"/>
      <c r="AE54" s="1964"/>
      <c r="AF54" s="1964"/>
      <c r="AG54" s="1964"/>
      <c r="AH54" s="1964"/>
      <c r="AI54" s="1964"/>
      <c r="AJ54" s="1964"/>
      <c r="AK54" s="1823"/>
      <c r="AL54" s="1823"/>
      <c r="AM54" s="1823"/>
    </row>
    <row r="55" spans="1:39" ht="32.25" thickBot="1" x14ac:dyDescent="0.55000000000000004">
      <c r="A55" s="488"/>
      <c r="B55" s="1843"/>
      <c r="C55" s="1844"/>
      <c r="D55" s="1844"/>
      <c r="E55" s="1844"/>
      <c r="F55" s="1845"/>
      <c r="G55" s="1846"/>
      <c r="H55" s="1810"/>
      <c r="I55" s="1851"/>
      <c r="J55" s="1856"/>
      <c r="K55" s="1857"/>
      <c r="L55" s="1857"/>
      <c r="M55" s="1811"/>
      <c r="N55" s="1810"/>
      <c r="O55" s="1811"/>
      <c r="P55" s="1852">
        <f t="shared" si="3"/>
        <v>0</v>
      </c>
      <c r="Q55" s="1853"/>
      <c r="R55" s="1899"/>
      <c r="S55" s="1812"/>
      <c r="T55" s="1813"/>
      <c r="U55" s="1813"/>
      <c r="V55" s="1813"/>
      <c r="W55" s="1814"/>
      <c r="X55" s="1814"/>
      <c r="Y55" s="1814"/>
      <c r="Z55" s="1814"/>
      <c r="AA55" s="1838"/>
      <c r="AB55" s="1839"/>
      <c r="AC55" s="1839"/>
      <c r="AD55" s="1839"/>
      <c r="AE55" s="1839"/>
      <c r="AF55" s="1839"/>
      <c r="AG55" s="1839"/>
      <c r="AH55" s="1839"/>
      <c r="AI55" s="1839"/>
      <c r="AJ55" s="1840"/>
      <c r="AK55" s="1823"/>
      <c r="AL55" s="1823"/>
      <c r="AM55" s="1823"/>
    </row>
    <row r="56" spans="1:39" ht="32.25" thickBot="1" x14ac:dyDescent="0.55000000000000004">
      <c r="A56" s="488"/>
      <c r="B56" s="1843"/>
      <c r="C56" s="1844"/>
      <c r="D56" s="1844"/>
      <c r="E56" s="1844"/>
      <c r="F56" s="1845"/>
      <c r="G56" s="1846"/>
      <c r="H56" s="1810"/>
      <c r="I56" s="1851"/>
      <c r="J56" s="1856"/>
      <c r="K56" s="1857"/>
      <c r="L56" s="1857"/>
      <c r="M56" s="1811"/>
      <c r="N56" s="1810"/>
      <c r="O56" s="1811"/>
      <c r="P56" s="1852">
        <f t="shared" si="3"/>
        <v>0</v>
      </c>
      <c r="Q56" s="1853"/>
      <c r="R56" s="1899"/>
      <c r="S56" s="1812"/>
      <c r="T56" s="1813"/>
      <c r="U56" s="1813"/>
      <c r="V56" s="1813"/>
      <c r="W56" s="1814"/>
      <c r="X56" s="1814"/>
      <c r="Y56" s="1814"/>
      <c r="Z56" s="1814"/>
      <c r="AA56" s="1835" t="s">
        <v>399</v>
      </c>
      <c r="AB56" s="1836"/>
      <c r="AC56" s="1836"/>
      <c r="AD56" s="1836"/>
      <c r="AE56" s="1836"/>
      <c r="AF56" s="1836"/>
      <c r="AG56" s="1836"/>
      <c r="AH56" s="1836"/>
      <c r="AI56" s="1836"/>
      <c r="AJ56" s="1837"/>
      <c r="AK56" s="1823"/>
      <c r="AL56" s="1823"/>
      <c r="AM56" s="1823"/>
    </row>
    <row r="57" spans="1:39" ht="53.25" customHeight="1" x14ac:dyDescent="0.5">
      <c r="A57" s="734"/>
      <c r="B57" s="735"/>
      <c r="C57" s="736"/>
      <c r="D57" s="736"/>
      <c r="E57" s="736"/>
      <c r="F57" s="736"/>
      <c r="G57" s="736"/>
      <c r="H57" s="736"/>
      <c r="I57" s="736"/>
      <c r="J57" s="736"/>
      <c r="K57" s="736"/>
      <c r="L57" s="736"/>
      <c r="M57" s="736"/>
      <c r="N57" s="736"/>
      <c r="O57" s="736"/>
      <c r="P57" s="736"/>
      <c r="Q57" s="736"/>
      <c r="R57" s="1900"/>
      <c r="S57" s="1882" t="s">
        <v>294</v>
      </c>
      <c r="T57" s="1883"/>
      <c r="U57" s="1883"/>
      <c r="V57" s="1883"/>
      <c r="W57" s="1884"/>
      <c r="X57" s="1884"/>
      <c r="Y57" s="1884"/>
      <c r="Z57" s="1884"/>
      <c r="AA57" s="1832" t="s">
        <v>371</v>
      </c>
      <c r="AB57" s="1833"/>
      <c r="AC57" s="1833"/>
      <c r="AD57" s="1833"/>
      <c r="AE57" s="1833"/>
      <c r="AF57" s="1833"/>
      <c r="AG57" s="1833"/>
      <c r="AH57" s="1833"/>
      <c r="AI57" s="1834"/>
      <c r="AJ57" s="737">
        <f>SUM(AJ48:AJ52)</f>
        <v>169.5</v>
      </c>
      <c r="AK57" s="1823"/>
      <c r="AL57" s="1823"/>
      <c r="AM57" s="1823"/>
    </row>
    <row r="58" spans="1:39" x14ac:dyDescent="0.25">
      <c r="A58" s="120"/>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c r="AB58" s="120"/>
      <c r="AC58" s="120"/>
      <c r="AD58" s="120"/>
      <c r="AE58" s="120"/>
      <c r="AF58" s="120"/>
      <c r="AG58" s="120"/>
      <c r="AH58" s="166"/>
      <c r="AI58" s="166"/>
      <c r="AJ58" s="166"/>
    </row>
    <row r="59" spans="1:39" x14ac:dyDescent="0.25">
      <c r="A59" s="120"/>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c r="AA59" s="120"/>
      <c r="AB59" s="120"/>
      <c r="AC59" s="120"/>
      <c r="AD59" s="120"/>
      <c r="AE59" s="120"/>
      <c r="AF59" s="120"/>
      <c r="AG59" s="120"/>
      <c r="AH59" s="166"/>
      <c r="AI59" s="166"/>
      <c r="AJ59" s="166"/>
    </row>
    <row r="60" spans="1:39" ht="59.25" x14ac:dyDescent="0.75">
      <c r="A60" s="120"/>
      <c r="B60" s="252" t="s">
        <v>364</v>
      </c>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c r="AA60" s="120"/>
      <c r="AB60" s="120"/>
      <c r="AC60" s="120"/>
      <c r="AD60" s="120"/>
      <c r="AE60" s="120"/>
      <c r="AF60" s="120"/>
      <c r="AG60" s="120"/>
      <c r="AH60" s="166"/>
      <c r="AI60" s="166"/>
      <c r="AJ60" s="166"/>
    </row>
    <row r="61" spans="1:39" ht="58.5" x14ac:dyDescent="0.85">
      <c r="A61" s="120"/>
      <c r="B61" s="1872" t="s">
        <v>365</v>
      </c>
      <c r="C61" s="1873"/>
      <c r="D61" s="1873"/>
      <c r="E61" s="1873"/>
      <c r="F61" s="1873"/>
      <c r="G61" s="1873"/>
      <c r="H61" s="1873"/>
      <c r="I61" s="1873"/>
      <c r="J61" s="1873"/>
      <c r="K61" s="1873"/>
      <c r="L61" s="1873"/>
      <c r="M61" s="1873"/>
      <c r="N61" s="1873"/>
      <c r="O61" s="1873"/>
      <c r="P61" s="1873"/>
      <c r="Q61" s="1873"/>
      <c r="R61" s="1873"/>
      <c r="S61" s="1873"/>
      <c r="T61" s="1873"/>
      <c r="U61" s="1873"/>
      <c r="V61" s="1873"/>
      <c r="W61" s="1873"/>
      <c r="X61" s="1873"/>
      <c r="Y61" s="1873"/>
      <c r="Z61" s="1873"/>
      <c r="AA61" s="1873"/>
      <c r="AB61" s="1873"/>
      <c r="AC61" s="1873"/>
      <c r="AD61" s="1873"/>
      <c r="AE61" s="120"/>
      <c r="AF61" s="120"/>
      <c r="AG61" s="120"/>
      <c r="AH61" s="166"/>
      <c r="AI61" s="166"/>
      <c r="AJ61" s="166"/>
    </row>
    <row r="62" spans="1:39" ht="36" x14ac:dyDescent="0.55000000000000004">
      <c r="A62" s="120"/>
      <c r="B62" s="1876" t="s">
        <v>305</v>
      </c>
      <c r="C62" s="1876"/>
      <c r="D62" s="1876"/>
      <c r="E62" s="1876"/>
      <c r="F62" s="1876"/>
      <c r="G62" s="1876"/>
      <c r="H62" s="1876"/>
      <c r="I62" s="1876"/>
      <c r="J62" s="1876"/>
      <c r="K62" s="1876"/>
      <c r="L62" s="1876"/>
      <c r="M62" s="1876"/>
      <c r="N62" s="1876"/>
      <c r="O62" s="1876"/>
      <c r="P62" s="1876"/>
      <c r="Q62" s="1876"/>
      <c r="R62" s="1877"/>
      <c r="S62" s="1877"/>
      <c r="T62" s="1877"/>
      <c r="U62" s="1877"/>
      <c r="V62" s="1877"/>
      <c r="W62" s="1877"/>
      <c r="X62" s="1877"/>
      <c r="Y62" s="1877"/>
      <c r="Z62" s="1877"/>
      <c r="AA62" s="1877"/>
      <c r="AB62" s="1877"/>
      <c r="AC62" s="1877"/>
      <c r="AD62" s="312"/>
      <c r="AE62" s="120"/>
      <c r="AF62" s="120"/>
      <c r="AG62" s="120"/>
      <c r="AH62" s="166"/>
      <c r="AI62" s="166"/>
      <c r="AJ62" s="166"/>
    </row>
    <row r="63" spans="1:39" ht="36" x14ac:dyDescent="0.55000000000000004">
      <c r="A63" s="120"/>
      <c r="B63" s="1885" t="s">
        <v>306</v>
      </c>
      <c r="C63" s="1886"/>
      <c r="D63" s="1886"/>
      <c r="E63" s="1886"/>
      <c r="F63" s="1886"/>
      <c r="G63" s="1886"/>
      <c r="H63" s="1886"/>
      <c r="I63" s="1886"/>
      <c r="J63" s="1886"/>
      <c r="K63" s="1886"/>
      <c r="L63" s="1886"/>
      <c r="M63" s="1886"/>
      <c r="N63" s="1886"/>
      <c r="O63" s="1886"/>
      <c r="P63" s="1886"/>
      <c r="Q63" s="1886"/>
      <c r="R63" s="1887"/>
      <c r="S63" s="1887"/>
      <c r="T63" s="1887"/>
      <c r="U63" s="1887"/>
      <c r="V63" s="1887"/>
      <c r="W63" s="1887"/>
      <c r="X63" s="1887"/>
      <c r="Y63" s="1887"/>
      <c r="Z63" s="1887"/>
      <c r="AA63" s="1887"/>
      <c r="AB63" s="1887"/>
      <c r="AC63" s="1887"/>
      <c r="AD63" s="1887"/>
      <c r="AE63" s="1888"/>
      <c r="AF63" s="1888"/>
      <c r="AG63" s="1888"/>
      <c r="AH63" s="166"/>
      <c r="AI63" s="166"/>
      <c r="AJ63" s="166"/>
    </row>
    <row r="64" spans="1:39" ht="61.5" x14ac:dyDescent="0.9">
      <c r="A64" s="253"/>
      <c r="B64" s="1878" t="s">
        <v>307</v>
      </c>
      <c r="C64" s="1878"/>
      <c r="D64" s="1878"/>
      <c r="E64" s="1878"/>
      <c r="F64" s="1878"/>
      <c r="G64" s="1878"/>
      <c r="H64" s="1878"/>
      <c r="I64" s="1878"/>
      <c r="J64" s="1878"/>
      <c r="K64" s="1878"/>
      <c r="L64" s="1878"/>
      <c r="M64" s="1878"/>
      <c r="N64" s="1878"/>
      <c r="O64" s="1878"/>
      <c r="P64" s="1878"/>
      <c r="Q64" s="1878"/>
      <c r="R64" s="1879"/>
      <c r="S64" s="1879"/>
      <c r="T64" s="1879"/>
      <c r="U64" s="1879"/>
      <c r="V64" s="1879"/>
      <c r="W64" s="1879"/>
      <c r="X64" s="1879"/>
      <c r="Y64" s="1879"/>
      <c r="Z64" s="1879"/>
      <c r="AA64" s="253"/>
      <c r="AB64" s="253"/>
      <c r="AC64" s="253"/>
      <c r="AD64" s="253"/>
      <c r="AE64" s="253"/>
      <c r="AF64" s="253"/>
      <c r="AG64" s="253"/>
      <c r="AH64" s="254"/>
      <c r="AI64" s="254"/>
      <c r="AJ64" s="254"/>
    </row>
    <row r="65" spans="1:36" ht="44.25" x14ac:dyDescent="0.55000000000000004">
      <c r="A65" s="253"/>
      <c r="B65" s="1880" t="s">
        <v>366</v>
      </c>
      <c r="C65" s="1880"/>
      <c r="D65" s="1880"/>
      <c r="E65" s="1880"/>
      <c r="F65" s="1880"/>
      <c r="G65" s="1880"/>
      <c r="H65" s="1880"/>
      <c r="I65" s="1880"/>
      <c r="J65" s="1880"/>
      <c r="K65" s="1880"/>
      <c r="L65" s="1880"/>
      <c r="M65" s="1880"/>
      <c r="N65" s="1880"/>
      <c r="O65" s="1880"/>
      <c r="P65" s="1880"/>
      <c r="Q65" s="1880"/>
      <c r="R65" s="1881"/>
      <c r="S65" s="1881"/>
      <c r="T65" s="1881"/>
      <c r="U65" s="1881"/>
      <c r="V65" s="1881"/>
      <c r="W65" s="1881"/>
      <c r="X65" s="1881"/>
      <c r="Y65" s="1881"/>
      <c r="Z65" s="1881"/>
      <c r="AA65" s="258"/>
      <c r="AB65" s="258"/>
      <c r="AC65" s="258"/>
      <c r="AD65" s="258"/>
      <c r="AE65" s="253"/>
      <c r="AF65" s="253"/>
      <c r="AG65" s="253"/>
      <c r="AH65" s="254"/>
      <c r="AI65" s="254"/>
      <c r="AJ65" s="254"/>
    </row>
    <row r="66" spans="1:36" ht="44.25" x14ac:dyDescent="0.55000000000000004">
      <c r="A66" s="253"/>
      <c r="B66" s="1885" t="s">
        <v>309</v>
      </c>
      <c r="C66" s="1886"/>
      <c r="D66" s="1886"/>
      <c r="E66" s="1886"/>
      <c r="F66" s="1886"/>
      <c r="G66" s="1886"/>
      <c r="H66" s="1886"/>
      <c r="I66" s="1886"/>
      <c r="J66" s="1886"/>
      <c r="K66" s="1886"/>
      <c r="L66" s="1886"/>
      <c r="M66" s="1886"/>
      <c r="N66" s="1886"/>
      <c r="O66" s="1886"/>
      <c r="P66" s="1886"/>
      <c r="Q66" s="1886"/>
      <c r="R66" s="1887"/>
      <c r="S66" s="1887"/>
      <c r="T66" s="1887"/>
      <c r="U66" s="1887"/>
      <c r="V66" s="1887"/>
      <c r="W66" s="1887"/>
      <c r="X66" s="1887"/>
      <c r="Y66" s="1887"/>
      <c r="Z66" s="1887"/>
      <c r="AA66" s="1887"/>
      <c r="AB66" s="1887"/>
      <c r="AC66" s="1887"/>
      <c r="AD66" s="1887"/>
      <c r="AE66" s="1888"/>
      <c r="AF66" s="1888"/>
      <c r="AG66" s="1888"/>
      <c r="AH66" s="255"/>
      <c r="AI66" s="254"/>
      <c r="AJ66" s="254"/>
    </row>
    <row r="67" spans="1:36" ht="46.5" x14ac:dyDescent="0.7">
      <c r="A67" s="120"/>
      <c r="B67" s="1874" t="s">
        <v>310</v>
      </c>
      <c r="C67" s="1875"/>
      <c r="D67" s="1875"/>
      <c r="E67" s="1875"/>
      <c r="F67" s="1875"/>
      <c r="G67" s="1875"/>
      <c r="H67" s="1875"/>
      <c r="I67" s="1875"/>
      <c r="J67" s="1875"/>
      <c r="K67" s="1875"/>
      <c r="L67" s="1875"/>
      <c r="M67" s="1875"/>
      <c r="N67" s="1875"/>
      <c r="O67" s="1875"/>
      <c r="P67" s="1875"/>
      <c r="Q67" s="1875"/>
      <c r="R67" s="1746"/>
      <c r="S67" s="1746"/>
      <c r="T67" s="1746"/>
      <c r="U67" s="1746"/>
      <c r="V67" s="1746"/>
      <c r="W67" s="1746"/>
      <c r="X67" s="1746"/>
      <c r="Y67" s="1746"/>
      <c r="Z67" s="1746"/>
      <c r="AA67" s="1746"/>
      <c r="AB67" s="1746"/>
      <c r="AC67" s="1746"/>
      <c r="AD67" s="1746"/>
      <c r="AE67" s="1746"/>
      <c r="AF67" s="1746"/>
      <c r="AG67" s="1746"/>
      <c r="AH67" s="1746"/>
      <c r="AI67" s="1746"/>
      <c r="AJ67" s="166"/>
    </row>
    <row r="68" spans="1:36" ht="40.15" customHeight="1" x14ac:dyDescent="0.55000000000000004">
      <c r="A68" s="120"/>
      <c r="B68" s="253" t="s">
        <v>330</v>
      </c>
      <c r="C68" s="190"/>
      <c r="D68" s="190"/>
      <c r="E68" s="190"/>
      <c r="F68" s="190"/>
      <c r="G68" s="190"/>
      <c r="H68" s="190"/>
      <c r="I68" s="190"/>
      <c r="J68" s="190"/>
      <c r="K68" s="190"/>
      <c r="L68" s="190"/>
      <c r="M68" s="190"/>
      <c r="N68" s="190"/>
      <c r="O68" s="190"/>
      <c r="P68" s="190"/>
      <c r="Q68" s="190"/>
      <c r="R68" s="190"/>
      <c r="S68" s="190"/>
      <c r="T68" s="190"/>
      <c r="U68" s="190"/>
      <c r="V68" s="120"/>
      <c r="W68" s="120"/>
      <c r="X68" s="120"/>
      <c r="Y68" s="120"/>
      <c r="Z68" s="120"/>
      <c r="AA68" s="120"/>
      <c r="AB68" s="120"/>
      <c r="AC68" s="120"/>
      <c r="AD68" s="120"/>
      <c r="AE68" s="120"/>
      <c r="AF68" s="120"/>
      <c r="AG68" s="120"/>
      <c r="AH68" s="166"/>
      <c r="AI68" s="166"/>
      <c r="AJ68" s="166"/>
    </row>
    <row r="69" spans="1:36" ht="46.15" customHeight="1" x14ac:dyDescent="0.25">
      <c r="A69" s="120"/>
      <c r="B69" s="1894" t="s">
        <v>333</v>
      </c>
      <c r="C69" s="1888"/>
      <c r="D69" s="1888"/>
      <c r="E69" s="1888"/>
      <c r="F69" s="1888"/>
      <c r="G69" s="1888"/>
      <c r="H69" s="1888"/>
      <c r="I69" s="1888"/>
      <c r="J69" s="1888"/>
      <c r="K69" s="1888"/>
      <c r="L69" s="1888"/>
      <c r="M69" s="1888"/>
      <c r="N69" s="1888"/>
      <c r="O69" s="1888"/>
      <c r="P69" s="1888"/>
      <c r="Q69" s="1888"/>
      <c r="R69" s="1888"/>
      <c r="S69" s="1888"/>
      <c r="T69" s="1888"/>
      <c r="U69" s="1888"/>
      <c r="V69" s="1888"/>
      <c r="W69" s="1888"/>
      <c r="X69" s="1888"/>
      <c r="Y69" s="1888"/>
      <c r="Z69" s="1888"/>
      <c r="AA69" s="1888"/>
      <c r="AB69" s="1888"/>
      <c r="AC69" s="1888"/>
      <c r="AD69" s="1888"/>
      <c r="AE69" s="1888"/>
      <c r="AF69" s="1888"/>
      <c r="AG69" s="1888"/>
      <c r="AH69" s="1888"/>
      <c r="AI69" s="1888"/>
      <c r="AJ69" s="166"/>
    </row>
    <row r="70" spans="1:36" s="263" customFormat="1" ht="26.25" x14ac:dyDescent="0.4">
      <c r="A70" s="259"/>
      <c r="B70" s="260">
        <v>18</v>
      </c>
      <c r="C70" s="260" t="s">
        <v>250</v>
      </c>
      <c r="D70" s="260">
        <v>4.5</v>
      </c>
      <c r="E70" s="260">
        <f>B70*D70</f>
        <v>81</v>
      </c>
      <c r="F70" s="260" t="s">
        <v>312</v>
      </c>
      <c r="G70" s="260">
        <v>30</v>
      </c>
      <c r="H70" s="260">
        <f>E70/G70</f>
        <v>2.7</v>
      </c>
      <c r="I70" s="260" t="s">
        <v>313</v>
      </c>
      <c r="J70" s="260">
        <v>13</v>
      </c>
      <c r="K70" s="260">
        <f>H70*J70</f>
        <v>35.1</v>
      </c>
      <c r="L70" s="261"/>
      <c r="M70" s="261"/>
      <c r="N70" s="261"/>
      <c r="O70" s="261"/>
      <c r="P70" s="261">
        <v>24</v>
      </c>
      <c r="Q70" s="261" t="s">
        <v>250</v>
      </c>
      <c r="R70" s="261">
        <v>4.5</v>
      </c>
      <c r="S70" s="261">
        <f>P70*R70</f>
        <v>108</v>
      </c>
      <c r="T70" s="261" t="s">
        <v>312</v>
      </c>
      <c r="U70" s="261">
        <v>30</v>
      </c>
      <c r="V70" s="261">
        <f>S70/30</f>
        <v>3.6</v>
      </c>
      <c r="W70" s="261" t="s">
        <v>250</v>
      </c>
      <c r="X70" s="261">
        <v>17</v>
      </c>
      <c r="Y70" s="261">
        <f>V70*X70</f>
        <v>61.2</v>
      </c>
      <c r="Z70" s="261"/>
      <c r="AA70" s="261">
        <v>35.1</v>
      </c>
      <c r="AB70" s="261" t="s">
        <v>314</v>
      </c>
      <c r="AC70" s="261">
        <v>61.2</v>
      </c>
      <c r="AD70" s="261">
        <f>AA70+AC70</f>
        <v>96.300000000000011</v>
      </c>
      <c r="AE70" s="259" t="s">
        <v>313</v>
      </c>
      <c r="AF70" s="259">
        <v>50</v>
      </c>
      <c r="AG70" s="259">
        <f>AD70*AF70</f>
        <v>4815.0000000000009</v>
      </c>
      <c r="AH70" s="262" t="s">
        <v>312</v>
      </c>
      <c r="AI70" s="262">
        <v>60</v>
      </c>
      <c r="AJ70" s="262">
        <f>AG70/60</f>
        <v>80.250000000000014</v>
      </c>
    </row>
    <row r="71" spans="1:36" s="263" customFormat="1" ht="26.25" x14ac:dyDescent="0.4">
      <c r="A71" s="259"/>
      <c r="B71" s="260" t="s">
        <v>353</v>
      </c>
      <c r="C71" s="260" t="s">
        <v>354</v>
      </c>
      <c r="D71" s="260" t="s">
        <v>355</v>
      </c>
      <c r="E71" s="358" t="s">
        <v>356</v>
      </c>
      <c r="F71" s="260"/>
      <c r="G71" s="1889" t="s">
        <v>357</v>
      </c>
      <c r="H71" s="1890"/>
      <c r="I71" s="260" t="s">
        <v>354</v>
      </c>
      <c r="J71" s="260" t="s">
        <v>355</v>
      </c>
      <c r="K71" s="358" t="s">
        <v>361</v>
      </c>
      <c r="L71" s="261"/>
      <c r="M71" s="1891" t="s">
        <v>358</v>
      </c>
      <c r="N71" s="1892"/>
      <c r="O71" s="1893"/>
      <c r="P71" s="359" t="s">
        <v>362</v>
      </c>
      <c r="Q71" s="359" t="s">
        <v>359</v>
      </c>
      <c r="R71" s="261" t="s">
        <v>360</v>
      </c>
      <c r="S71" s="261"/>
      <c r="T71" s="261" t="s">
        <v>363</v>
      </c>
      <c r="U71" s="261"/>
      <c r="V71" s="261"/>
      <c r="W71" s="261"/>
      <c r="X71" s="261"/>
      <c r="Y71" s="261"/>
      <c r="Z71" s="261"/>
      <c r="AA71" s="261"/>
      <c r="AB71" s="261"/>
      <c r="AC71" s="261"/>
      <c r="AD71" s="261"/>
      <c r="AE71" s="259"/>
      <c r="AF71" s="259"/>
      <c r="AG71" s="259"/>
      <c r="AH71" s="262"/>
      <c r="AI71" s="262"/>
      <c r="AJ71" s="262"/>
    </row>
    <row r="72" spans="1:36" s="263" customFormat="1" ht="26.25" x14ac:dyDescent="0.4">
      <c r="A72" s="259"/>
      <c r="B72" s="361">
        <v>20</v>
      </c>
      <c r="C72" s="260">
        <f>B72*4.5</f>
        <v>90</v>
      </c>
      <c r="D72" s="260">
        <f>C72/30</f>
        <v>3</v>
      </c>
      <c r="E72" s="361">
        <f>D72*13</f>
        <v>39</v>
      </c>
      <c r="F72" s="260"/>
      <c r="G72" s="260"/>
      <c r="H72" s="361">
        <v>24</v>
      </c>
      <c r="I72" s="260">
        <f>H72*4.5</f>
        <v>108</v>
      </c>
      <c r="J72" s="260">
        <f>I72/30</f>
        <v>3.6</v>
      </c>
      <c r="K72" s="361">
        <f>J72*17</f>
        <v>61.2</v>
      </c>
      <c r="L72" s="261"/>
      <c r="M72" s="261"/>
      <c r="N72" s="261">
        <f>E72</f>
        <v>39</v>
      </c>
      <c r="O72" s="261">
        <f>K72</f>
        <v>61.2</v>
      </c>
      <c r="P72" s="261">
        <f>N72+O72</f>
        <v>100.2</v>
      </c>
      <c r="Q72" s="261">
        <f>P72*50</f>
        <v>5010</v>
      </c>
      <c r="R72" s="360">
        <f>Q72/60</f>
        <v>83.5</v>
      </c>
      <c r="S72" s="261"/>
      <c r="T72" s="360">
        <f>R72</f>
        <v>83.5</v>
      </c>
      <c r="U72" s="261"/>
      <c r="V72" s="261"/>
      <c r="W72" s="261"/>
      <c r="X72" s="261"/>
      <c r="Y72" s="261"/>
      <c r="Z72" s="261"/>
      <c r="AA72" s="261"/>
      <c r="AB72" s="261"/>
      <c r="AC72" s="261"/>
      <c r="AD72" s="261"/>
      <c r="AE72" s="259"/>
      <c r="AF72" s="259"/>
      <c r="AG72" s="259"/>
      <c r="AH72" s="262"/>
      <c r="AI72" s="262"/>
      <c r="AJ72" s="262"/>
    </row>
    <row r="73" spans="1:36" s="257" customFormat="1" ht="23.25" x14ac:dyDescent="0.35">
      <c r="A73" s="256"/>
      <c r="B73" s="1869" t="s">
        <v>480</v>
      </c>
      <c r="C73" s="1870"/>
      <c r="D73" s="1870"/>
      <c r="E73" s="1870"/>
      <c r="F73" s="1870"/>
      <c r="G73" s="1870"/>
      <c r="H73" s="1870"/>
      <c r="I73" s="1870"/>
      <c r="J73" s="1870"/>
      <c r="K73" s="1870"/>
      <c r="L73" s="1870"/>
      <c r="M73" s="1870"/>
      <c r="N73" s="1870"/>
      <c r="O73" s="1870"/>
      <c r="P73" s="1870"/>
      <c r="Q73" s="1870"/>
      <c r="R73" s="1870"/>
      <c r="S73" s="1870"/>
      <c r="T73" s="1870"/>
      <c r="U73" s="1870"/>
      <c r="V73" s="1870"/>
      <c r="W73" s="1870"/>
      <c r="X73" s="1870"/>
      <c r="Y73" s="1870"/>
      <c r="Z73" s="1870"/>
      <c r="AA73" s="1870"/>
      <c r="AB73" s="1870"/>
      <c r="AC73" s="1870"/>
      <c r="AD73" s="1870"/>
      <c r="AE73" s="264"/>
      <c r="AF73" s="264"/>
      <c r="AG73" s="264"/>
      <c r="AH73" s="264"/>
      <c r="AI73" s="264"/>
      <c r="AJ73" s="264"/>
    </row>
    <row r="74" spans="1:36" s="257" customFormat="1" ht="23.25" x14ac:dyDescent="0.35">
      <c r="A74" s="256"/>
      <c r="B74" s="1871"/>
      <c r="C74" s="1871"/>
      <c r="D74" s="1871"/>
      <c r="E74" s="1871"/>
      <c r="F74" s="1871"/>
      <c r="G74" s="1871"/>
      <c r="H74" s="1871"/>
      <c r="I74" s="1871"/>
      <c r="J74" s="1871"/>
      <c r="K74" s="1871"/>
      <c r="L74" s="1871"/>
      <c r="M74" s="1871"/>
      <c r="N74" s="1871"/>
      <c r="O74" s="1871"/>
      <c r="P74" s="1871"/>
      <c r="Q74" s="1871"/>
      <c r="R74" s="1871"/>
      <c r="S74" s="1871"/>
      <c r="T74" s="1871"/>
      <c r="U74" s="1871"/>
      <c r="V74" s="1871"/>
      <c r="W74" s="1871"/>
      <c r="X74" s="1871"/>
      <c r="Y74" s="1871"/>
      <c r="Z74" s="1871"/>
      <c r="AA74" s="1871"/>
      <c r="AB74" s="1871"/>
      <c r="AC74" s="1871"/>
      <c r="AD74" s="1871"/>
      <c r="AE74" s="264"/>
      <c r="AF74" s="264"/>
      <c r="AG74" s="264"/>
      <c r="AH74" s="264"/>
      <c r="AI74" s="264"/>
      <c r="AJ74" s="264"/>
    </row>
    <row r="75" spans="1:36" s="257" customFormat="1" ht="23.25" x14ac:dyDescent="0.35">
      <c r="A75" s="256"/>
      <c r="B75" s="1871"/>
      <c r="C75" s="1871"/>
      <c r="D75" s="1871"/>
      <c r="E75" s="1871"/>
      <c r="F75" s="1871"/>
      <c r="G75" s="1871"/>
      <c r="H75" s="1871"/>
      <c r="I75" s="1871"/>
      <c r="J75" s="1871"/>
      <c r="K75" s="1871"/>
      <c r="L75" s="1871"/>
      <c r="M75" s="1871"/>
      <c r="N75" s="1871"/>
      <c r="O75" s="1871"/>
      <c r="P75" s="1871"/>
      <c r="Q75" s="1871"/>
      <c r="R75" s="1871"/>
      <c r="S75" s="1871"/>
      <c r="T75" s="1871"/>
      <c r="U75" s="1871"/>
      <c r="V75" s="1871"/>
      <c r="W75" s="1871"/>
      <c r="X75" s="1871"/>
      <c r="Y75" s="1871"/>
      <c r="Z75" s="1871"/>
      <c r="AA75" s="1871"/>
      <c r="AB75" s="1871"/>
      <c r="AC75" s="1871"/>
      <c r="AD75" s="1871"/>
      <c r="AE75" s="264"/>
      <c r="AF75" s="264"/>
      <c r="AG75" s="264"/>
      <c r="AH75" s="264"/>
      <c r="AI75" s="264"/>
      <c r="AJ75" s="264"/>
    </row>
    <row r="76" spans="1:36" s="257" customFormat="1" ht="23.25" x14ac:dyDescent="0.35">
      <c r="A76" s="256"/>
      <c r="B76" s="1871"/>
      <c r="C76" s="1871"/>
      <c r="D76" s="1871"/>
      <c r="E76" s="1871"/>
      <c r="F76" s="1871"/>
      <c r="G76" s="1871"/>
      <c r="H76" s="1871"/>
      <c r="I76" s="1871"/>
      <c r="J76" s="1871"/>
      <c r="K76" s="1871"/>
      <c r="L76" s="1871"/>
      <c r="M76" s="1871"/>
      <c r="N76" s="1871"/>
      <c r="O76" s="1871"/>
      <c r="P76" s="1871"/>
      <c r="Q76" s="1871"/>
      <c r="R76" s="1871"/>
      <c r="S76" s="1871"/>
      <c r="T76" s="1871"/>
      <c r="U76" s="1871"/>
      <c r="V76" s="1871"/>
      <c r="W76" s="1871"/>
      <c r="X76" s="1871"/>
      <c r="Y76" s="1871"/>
      <c r="Z76" s="1871"/>
      <c r="AA76" s="1871"/>
      <c r="AB76" s="1871"/>
      <c r="AC76" s="1871"/>
      <c r="AD76" s="1871"/>
      <c r="AE76" s="264"/>
      <c r="AF76" s="264"/>
      <c r="AG76" s="264"/>
      <c r="AH76" s="264"/>
      <c r="AI76" s="264"/>
      <c r="AJ76" s="264"/>
    </row>
    <row r="77" spans="1:36" s="257" customFormat="1" ht="55.15" customHeight="1" x14ac:dyDescent="0.35">
      <c r="A77" s="256"/>
      <c r="B77" s="1871"/>
      <c r="C77" s="1871"/>
      <c r="D77" s="1871"/>
      <c r="E77" s="1871"/>
      <c r="F77" s="1871"/>
      <c r="G77" s="1871"/>
      <c r="H77" s="1871"/>
      <c r="I77" s="1871"/>
      <c r="J77" s="1871"/>
      <c r="K77" s="1871"/>
      <c r="L77" s="1871"/>
      <c r="M77" s="1871"/>
      <c r="N77" s="1871"/>
      <c r="O77" s="1871"/>
      <c r="P77" s="1871"/>
      <c r="Q77" s="1871"/>
      <c r="R77" s="1871"/>
      <c r="S77" s="1871"/>
      <c r="T77" s="1871"/>
      <c r="U77" s="1871"/>
      <c r="V77" s="1871"/>
      <c r="W77" s="1871"/>
      <c r="X77" s="1871"/>
      <c r="Y77" s="1871"/>
      <c r="Z77" s="1871"/>
      <c r="AA77" s="1871"/>
      <c r="AB77" s="1871"/>
      <c r="AC77" s="1871"/>
      <c r="AD77" s="1871"/>
      <c r="AE77" s="264"/>
      <c r="AF77" s="264"/>
      <c r="AG77" s="264"/>
      <c r="AH77" s="264"/>
      <c r="AI77" s="264"/>
      <c r="AJ77" s="264"/>
    </row>
    <row r="78" spans="1:36" s="257" customFormat="1" ht="9" customHeight="1" x14ac:dyDescent="0.35">
      <c r="A78" s="256"/>
      <c r="B78" s="1871"/>
      <c r="C78" s="1871"/>
      <c r="D78" s="1871"/>
      <c r="E78" s="1871"/>
      <c r="F78" s="1871"/>
      <c r="G78" s="1871"/>
      <c r="H78" s="1871"/>
      <c r="I78" s="1871"/>
      <c r="J78" s="1871"/>
      <c r="K78" s="1871"/>
      <c r="L78" s="1871"/>
      <c r="M78" s="1871"/>
      <c r="N78" s="1871"/>
      <c r="O78" s="1871"/>
      <c r="P78" s="1871"/>
      <c r="Q78" s="1871"/>
      <c r="R78" s="1871"/>
      <c r="S78" s="1871"/>
      <c r="T78" s="1871"/>
      <c r="U78" s="1871"/>
      <c r="V78" s="1871"/>
      <c r="W78" s="1871"/>
      <c r="X78" s="1871"/>
      <c r="Y78" s="1871"/>
      <c r="Z78" s="1871"/>
      <c r="AA78" s="1871"/>
      <c r="AB78" s="1871"/>
      <c r="AC78" s="1871"/>
      <c r="AD78" s="1871"/>
      <c r="AE78" s="264"/>
      <c r="AF78" s="264"/>
      <c r="AG78" s="264"/>
      <c r="AH78" s="264"/>
      <c r="AI78" s="264"/>
      <c r="AJ78" s="264"/>
    </row>
    <row r="79" spans="1:36" s="257" customFormat="1" ht="23.45" hidden="1" customHeight="1" x14ac:dyDescent="0.35">
      <c r="A79" s="256"/>
      <c r="B79" s="1871"/>
      <c r="C79" s="1871"/>
      <c r="D79" s="1871"/>
      <c r="E79" s="1871"/>
      <c r="F79" s="1871"/>
      <c r="G79" s="1871"/>
      <c r="H79" s="1871"/>
      <c r="I79" s="1871"/>
      <c r="J79" s="1871"/>
      <c r="K79" s="1871"/>
      <c r="L79" s="1871"/>
      <c r="M79" s="1871"/>
      <c r="N79" s="1871"/>
      <c r="O79" s="1871"/>
      <c r="P79" s="1871"/>
      <c r="Q79" s="1871"/>
      <c r="R79" s="1871"/>
      <c r="S79" s="1871"/>
      <c r="T79" s="1871"/>
      <c r="U79" s="1871"/>
      <c r="V79" s="1871"/>
      <c r="W79" s="1871"/>
      <c r="X79" s="1871"/>
      <c r="Y79" s="1871"/>
      <c r="Z79" s="1871"/>
      <c r="AA79" s="1871"/>
      <c r="AB79" s="1871"/>
      <c r="AC79" s="1871"/>
      <c r="AD79" s="1871"/>
      <c r="AE79" s="264"/>
      <c r="AF79" s="264"/>
      <c r="AG79" s="264"/>
      <c r="AH79" s="264"/>
      <c r="AI79" s="264"/>
      <c r="AJ79" s="264"/>
    </row>
  </sheetData>
  <sheetProtection selectLockedCells="1"/>
  <mergeCells count="157">
    <mergeCell ref="AK37:AQ44"/>
    <mergeCell ref="B46:Q47"/>
    <mergeCell ref="AK6:AN15"/>
    <mergeCell ref="AK16:AN19"/>
    <mergeCell ref="AK20:AQ27"/>
    <mergeCell ref="AK29:AQ36"/>
    <mergeCell ref="P2:AB2"/>
    <mergeCell ref="AO3:AS15"/>
    <mergeCell ref="B4:AB4"/>
    <mergeCell ref="B5:G5"/>
    <mergeCell ref="H5:AA5"/>
    <mergeCell ref="AB5:AD5"/>
    <mergeCell ref="B9:AJ9"/>
    <mergeCell ref="P10:S10"/>
    <mergeCell ref="V10:W11"/>
    <mergeCell ref="X10:AA10"/>
    <mergeCell ref="AG4:AJ4"/>
    <mergeCell ref="V13:W13"/>
    <mergeCell ref="X13:Y13"/>
    <mergeCell ref="V20:AJ20"/>
    <mergeCell ref="P12:Q12"/>
    <mergeCell ref="AB13:AC13"/>
    <mergeCell ref="AB14:AC14"/>
    <mergeCell ref="AB6:AF6"/>
    <mergeCell ref="AG6:AJ6"/>
    <mergeCell ref="E1:Q1"/>
    <mergeCell ref="V1:AF1"/>
    <mergeCell ref="E2:O2"/>
    <mergeCell ref="B3:F3"/>
    <mergeCell ref="G3:U3"/>
    <mergeCell ref="V3:AF3"/>
    <mergeCell ref="AG3:AJ3"/>
    <mergeCell ref="A1:B2"/>
    <mergeCell ref="AE5:AJ5"/>
    <mergeCell ref="C6:G6"/>
    <mergeCell ref="H6:K6"/>
    <mergeCell ref="L6:Q6"/>
    <mergeCell ref="R6:AA6"/>
    <mergeCell ref="O10:O11"/>
    <mergeCell ref="D12:E12"/>
    <mergeCell ref="J12:K12"/>
    <mergeCell ref="C7:G7"/>
    <mergeCell ref="AC53:AC54"/>
    <mergeCell ref="AD53:AJ54"/>
    <mergeCell ref="AB11:AC11"/>
    <mergeCell ref="AB12:AC12"/>
    <mergeCell ref="X11:Y11"/>
    <mergeCell ref="H7:K7"/>
    <mergeCell ref="L7:Q7"/>
    <mergeCell ref="V12:W12"/>
    <mergeCell ref="AD42:AI42"/>
    <mergeCell ref="AC46:AF46"/>
    <mergeCell ref="AG46:AJ46"/>
    <mergeCell ref="S46:AB46"/>
    <mergeCell ref="AD41:AI41"/>
    <mergeCell ref="B15:AJ15"/>
    <mergeCell ref="V16:AJ16"/>
    <mergeCell ref="V17:AJ17"/>
    <mergeCell ref="V18:AJ18"/>
    <mergeCell ref="V19:AJ19"/>
    <mergeCell ref="V21:AJ21"/>
    <mergeCell ref="J10:K11"/>
    <mergeCell ref="B42:Q42"/>
    <mergeCell ref="AH22:AJ22"/>
    <mergeCell ref="B22:E22"/>
    <mergeCell ref="B17:N17"/>
    <mergeCell ref="AD47:AI47"/>
    <mergeCell ref="B48:G48"/>
    <mergeCell ref="H48:I48"/>
    <mergeCell ref="J48:M48"/>
    <mergeCell ref="N48:O48"/>
    <mergeCell ref="P48:Q48"/>
    <mergeCell ref="AC48:AC52"/>
    <mergeCell ref="AD48:AI48"/>
    <mergeCell ref="B49:G49"/>
    <mergeCell ref="H49:I49"/>
    <mergeCell ref="J49:M49"/>
    <mergeCell ref="N49:O49"/>
    <mergeCell ref="P49:Q49"/>
    <mergeCell ref="AD49:AI49"/>
    <mergeCell ref="B51:G51"/>
    <mergeCell ref="H51:I51"/>
    <mergeCell ref="J51:M51"/>
    <mergeCell ref="N51:O51"/>
    <mergeCell ref="P51:Q51"/>
    <mergeCell ref="B69:AI69"/>
    <mergeCell ref="N10:N13"/>
    <mergeCell ref="R46:R57"/>
    <mergeCell ref="S47:AB54"/>
    <mergeCell ref="A8:A14"/>
    <mergeCell ref="H54:I54"/>
    <mergeCell ref="J54:M54"/>
    <mergeCell ref="N54:O54"/>
    <mergeCell ref="P54:Q54"/>
    <mergeCell ref="B55:G55"/>
    <mergeCell ref="F22:K22"/>
    <mergeCell ref="L22:Q22"/>
    <mergeCell ref="D11:E11"/>
    <mergeCell ref="P11:Q11"/>
    <mergeCell ref="D13:E13"/>
    <mergeCell ref="J13:K13"/>
    <mergeCell ref="P13:Q13"/>
    <mergeCell ref="H52:I52"/>
    <mergeCell ref="J52:M52"/>
    <mergeCell ref="N52:O52"/>
    <mergeCell ref="P52:Q52"/>
    <mergeCell ref="H55:I55"/>
    <mergeCell ref="B54:G54"/>
    <mergeCell ref="A33:A40"/>
    <mergeCell ref="J53:M53"/>
    <mergeCell ref="D10:G10"/>
    <mergeCell ref="P53:Q53"/>
    <mergeCell ref="B52:G52"/>
    <mergeCell ref="X12:Y12"/>
    <mergeCell ref="B10:B13"/>
    <mergeCell ref="C10:C11"/>
    <mergeCell ref="B73:AD79"/>
    <mergeCell ref="B61:AD61"/>
    <mergeCell ref="B67:AI67"/>
    <mergeCell ref="B62:AC62"/>
    <mergeCell ref="B64:Z64"/>
    <mergeCell ref="B65:Z65"/>
    <mergeCell ref="B56:G56"/>
    <mergeCell ref="H56:I56"/>
    <mergeCell ref="J56:M56"/>
    <mergeCell ref="N56:O56"/>
    <mergeCell ref="P56:Q56"/>
    <mergeCell ref="S56:Z56"/>
    <mergeCell ref="S57:Z57"/>
    <mergeCell ref="B63:AG63"/>
    <mergeCell ref="B66:AG66"/>
    <mergeCell ref="G71:H71"/>
    <mergeCell ref="M71:O71"/>
    <mergeCell ref="N53:O53"/>
    <mergeCell ref="S55:Z55"/>
    <mergeCell ref="A25:A32"/>
    <mergeCell ref="AG1:AJ2"/>
    <mergeCell ref="AK47:AM57"/>
    <mergeCell ref="AB10:AF10"/>
    <mergeCell ref="B16:T16"/>
    <mergeCell ref="P17:U17"/>
    <mergeCell ref="AA57:AI57"/>
    <mergeCell ref="AA56:AJ56"/>
    <mergeCell ref="AA55:AJ55"/>
    <mergeCell ref="AD51:AI51"/>
    <mergeCell ref="B50:G50"/>
    <mergeCell ref="H50:I50"/>
    <mergeCell ref="J50:M50"/>
    <mergeCell ref="N50:O50"/>
    <mergeCell ref="P50:Q50"/>
    <mergeCell ref="AD50:AI50"/>
    <mergeCell ref="J55:M55"/>
    <mergeCell ref="N55:O55"/>
    <mergeCell ref="P55:Q55"/>
    <mergeCell ref="AD52:AI52"/>
    <mergeCell ref="B53:G53"/>
    <mergeCell ref="H53:I53"/>
  </mergeCells>
  <printOptions horizontalCentered="1"/>
  <pageMargins left="0.51181102362204722" right="0.39370078740157483" top="0.59055118110236227" bottom="0.39370078740157483" header="0.31496062992125984" footer="0.31496062992125984"/>
  <pageSetup paperSize="9" scale="20" orientation="landscape" horizontalDpi="360" verticalDpi="36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79"/>
  <sheetViews>
    <sheetView view="pageBreakPreview" topLeftCell="A33" zoomScale="40" zoomScaleNormal="25" zoomScaleSheetLayoutView="40" workbookViewId="0">
      <selection activeCell="S26" sqref="S26"/>
    </sheetView>
  </sheetViews>
  <sheetFormatPr defaultRowHeight="15" x14ac:dyDescent="0.25"/>
  <cols>
    <col min="2" max="2" width="17.28515625" customWidth="1"/>
    <col min="3" max="9" width="13.85546875" customWidth="1"/>
    <col min="10" max="10" width="16.7109375" customWidth="1"/>
    <col min="11" max="11" width="17.42578125" customWidth="1"/>
    <col min="12" max="12" width="15.28515625" customWidth="1"/>
    <col min="13" max="13" width="18.140625" customWidth="1"/>
    <col min="14" max="17" width="13.85546875" customWidth="1"/>
    <col min="18" max="18" width="15.28515625" customWidth="1"/>
    <col min="19" max="19" width="15.7109375" customWidth="1"/>
    <col min="20" max="33" width="13.85546875" customWidth="1"/>
    <col min="34" max="34" width="15.85546875" customWidth="1"/>
    <col min="35" max="35" width="20.140625" customWidth="1"/>
    <col min="36" max="36" width="25.42578125" customWidth="1"/>
    <col min="40" max="40" width="30.7109375" customWidth="1"/>
  </cols>
  <sheetData>
    <row r="1" spans="1:47" ht="26.25" x14ac:dyDescent="0.4">
      <c r="A1" s="120"/>
      <c r="B1" s="165"/>
      <c r="C1" s="120"/>
      <c r="D1" s="165"/>
      <c r="E1" s="2152" t="s">
        <v>223</v>
      </c>
      <c r="F1" s="2152"/>
      <c r="G1" s="2152"/>
      <c r="H1" s="2152"/>
      <c r="I1" s="2152"/>
      <c r="J1" s="2152"/>
      <c r="K1" s="2152"/>
      <c r="L1" s="2152"/>
      <c r="M1" s="2152"/>
      <c r="N1" s="2152"/>
      <c r="O1" s="2152"/>
      <c r="P1" s="2062"/>
      <c r="Q1" s="165"/>
      <c r="R1" s="165"/>
      <c r="S1" s="165"/>
      <c r="T1" s="165"/>
      <c r="U1" s="165"/>
      <c r="V1" s="2153"/>
      <c r="W1" s="2153"/>
      <c r="X1" s="2153"/>
      <c r="Y1" s="2153"/>
      <c r="Z1" s="2153"/>
      <c r="AA1" s="2153"/>
      <c r="AB1" s="2153"/>
      <c r="AC1" s="2153"/>
      <c r="AD1" s="2153"/>
      <c r="AE1" s="2153"/>
      <c r="AF1" s="2153"/>
      <c r="AG1" s="265" t="s">
        <v>401</v>
      </c>
      <c r="AH1" s="266"/>
      <c r="AI1" s="267"/>
      <c r="AJ1" s="268"/>
    </row>
    <row r="2" spans="1:47" ht="47.25" thickBot="1" x14ac:dyDescent="0.75">
      <c r="A2" s="2164" t="s">
        <v>345</v>
      </c>
      <c r="B2" s="2165"/>
      <c r="C2" s="165"/>
      <c r="D2" s="165"/>
      <c r="E2" s="2152" t="s">
        <v>224</v>
      </c>
      <c r="F2" s="2152"/>
      <c r="G2" s="2152"/>
      <c r="H2" s="2152"/>
      <c r="I2" s="2152"/>
      <c r="J2" s="2152"/>
      <c r="K2" s="2152"/>
      <c r="L2" s="2152"/>
      <c r="M2" s="2152"/>
      <c r="N2" s="2152"/>
      <c r="O2" s="2152"/>
      <c r="P2" s="165"/>
      <c r="Q2" s="165"/>
      <c r="R2" s="165"/>
      <c r="S2" s="2257" t="s">
        <v>489</v>
      </c>
      <c r="T2" s="2257"/>
      <c r="U2" s="2257"/>
      <c r="V2" s="2257"/>
      <c r="W2" s="2257"/>
      <c r="X2" s="2257"/>
      <c r="Y2" s="2257"/>
      <c r="Z2" s="2257"/>
      <c r="AA2" s="2257"/>
      <c r="AB2" s="2257"/>
      <c r="AC2" s="2257"/>
      <c r="AD2" s="2257"/>
      <c r="AE2" s="2257"/>
      <c r="AF2" s="235"/>
      <c r="AG2" s="2018" t="s">
        <v>530</v>
      </c>
      <c r="AH2" s="2019"/>
      <c r="AI2" s="2019"/>
      <c r="AJ2" s="2020"/>
      <c r="AL2" s="591" t="s">
        <v>413</v>
      </c>
      <c r="AM2" s="591"/>
      <c r="AN2" s="591"/>
      <c r="AQ2" s="2259" t="s">
        <v>491</v>
      </c>
      <c r="AR2" s="2259"/>
      <c r="AS2" s="2259"/>
      <c r="AT2" s="2259"/>
      <c r="AU2" s="2259"/>
    </row>
    <row r="3" spans="1:47" ht="38.25" customHeight="1" thickBot="1" x14ac:dyDescent="0.65">
      <c r="A3" s="120"/>
      <c r="B3" s="2166" t="s">
        <v>315</v>
      </c>
      <c r="C3" s="2060"/>
      <c r="D3" s="2060"/>
      <c r="E3" s="2060"/>
      <c r="F3" s="2060"/>
      <c r="G3" s="2060"/>
      <c r="H3" s="2060"/>
      <c r="I3" s="2060"/>
      <c r="J3" s="2060"/>
      <c r="K3" s="2060"/>
      <c r="L3" s="2060"/>
      <c r="M3" s="2060"/>
      <c r="N3" s="2060"/>
      <c r="O3" s="2060"/>
      <c r="P3" s="2060"/>
      <c r="Q3" s="2061"/>
      <c r="R3" s="2061"/>
      <c r="S3" s="2061"/>
      <c r="T3" s="2061"/>
      <c r="U3" s="2061"/>
      <c r="V3" s="2061"/>
      <c r="W3" s="2061"/>
      <c r="X3" s="2061"/>
      <c r="Y3" s="2061"/>
      <c r="Z3" s="2062"/>
      <c r="AA3" s="2062"/>
      <c r="AB3" s="2062"/>
      <c r="AC3" s="2258" t="str">
        <f>'Ficha de Controle FICHA 1'!AO6</f>
        <v>Concursado</v>
      </c>
      <c r="AD3" s="2258"/>
      <c r="AE3" s="2258"/>
      <c r="AF3" s="2258"/>
      <c r="AG3" s="2200" t="s">
        <v>532</v>
      </c>
      <c r="AH3" s="2076"/>
      <c r="AI3" s="2076"/>
      <c r="AJ3" s="2201"/>
      <c r="AL3" s="591" t="s">
        <v>414</v>
      </c>
      <c r="AM3" s="591"/>
      <c r="AN3" s="591"/>
      <c r="AQ3" s="2259"/>
      <c r="AR3" s="2259"/>
      <c r="AS3" s="2259"/>
      <c r="AT3" s="2259"/>
      <c r="AU3" s="2259"/>
    </row>
    <row r="4" spans="1:47" ht="43.5" customHeight="1" x14ac:dyDescent="0.4">
      <c r="A4" s="167"/>
      <c r="B4" s="2154" t="s">
        <v>225</v>
      </c>
      <c r="C4" s="1880"/>
      <c r="D4" s="1880"/>
      <c r="E4" s="1880"/>
      <c r="F4" s="1880"/>
      <c r="G4" s="2155" t="str">
        <f>'Ficha de Controle FICHA 1'!R3</f>
        <v>EMEF JOSÉ CESÁRIO PEREIRA FILHO</v>
      </c>
      <c r="H4" s="2156"/>
      <c r="I4" s="2156"/>
      <c r="J4" s="2156"/>
      <c r="K4" s="2156"/>
      <c r="L4" s="2156"/>
      <c r="M4" s="2156"/>
      <c r="N4" s="2156"/>
      <c r="O4" s="2156"/>
      <c r="P4" s="2157"/>
      <c r="Q4" s="2157"/>
      <c r="R4" s="2157"/>
      <c r="S4" s="2157"/>
      <c r="T4" s="2157"/>
      <c r="U4" s="2158"/>
      <c r="V4" s="2159"/>
      <c r="W4" s="2159"/>
      <c r="X4" s="2159"/>
      <c r="Y4" s="2159"/>
      <c r="Z4" s="2159"/>
      <c r="AA4" s="2159"/>
      <c r="AB4" s="2159"/>
      <c r="AC4" s="2159"/>
      <c r="AD4" s="2159"/>
      <c r="AE4" s="2159"/>
      <c r="AF4" s="2159"/>
      <c r="AG4" s="269"/>
      <c r="AH4" s="270"/>
      <c r="AI4" s="271"/>
      <c r="AJ4" s="271"/>
      <c r="AL4" s="450"/>
      <c r="AM4" s="450"/>
      <c r="AN4" s="450"/>
      <c r="AQ4" s="2259"/>
      <c r="AR4" s="2259"/>
      <c r="AS4" s="2259"/>
      <c r="AT4" s="2259"/>
      <c r="AU4" s="2259"/>
    </row>
    <row r="5" spans="1:47" ht="69" customHeight="1" x14ac:dyDescent="0.55000000000000004">
      <c r="A5" s="120"/>
      <c r="B5" s="2064" t="s">
        <v>227</v>
      </c>
      <c r="C5" s="2064"/>
      <c r="D5" s="2064"/>
      <c r="E5" s="2064"/>
      <c r="F5" s="2064"/>
      <c r="G5" s="2064"/>
      <c r="H5" s="2167" t="str">
        <f>'Ficha de Controle FICHA 1'!A6</f>
        <v>MARIVA BARROSO DE OLIVEIRA PAIVA</v>
      </c>
      <c r="I5" s="2168"/>
      <c r="J5" s="2168"/>
      <c r="K5" s="2168"/>
      <c r="L5" s="2168"/>
      <c r="M5" s="2168"/>
      <c r="N5" s="2168"/>
      <c r="O5" s="2168"/>
      <c r="P5" s="2168"/>
      <c r="Q5" s="2168"/>
      <c r="R5" s="2168"/>
      <c r="S5" s="2168"/>
      <c r="T5" s="2168"/>
      <c r="U5" s="2168"/>
      <c r="V5" s="2168"/>
      <c r="W5" s="2168"/>
      <c r="X5" s="2168"/>
      <c r="Y5" s="2168"/>
      <c r="Z5" s="2168"/>
      <c r="AA5" s="2169"/>
      <c r="AB5" s="2170" t="s">
        <v>228</v>
      </c>
      <c r="AC5" s="2170"/>
      <c r="AD5" s="2170"/>
      <c r="AE5" s="2171" t="str">
        <f>'Ficha de Controle FICHA 1'!AO6</f>
        <v>Concursado</v>
      </c>
      <c r="AF5" s="2172"/>
      <c r="AG5" s="2172"/>
      <c r="AH5" s="2172"/>
      <c r="AI5" s="2172"/>
      <c r="AJ5" s="2173"/>
      <c r="AQ5" s="2259"/>
      <c r="AR5" s="2259"/>
      <c r="AS5" s="2259"/>
      <c r="AT5" s="2259"/>
      <c r="AU5" s="2259"/>
    </row>
    <row r="6" spans="1:47" ht="41.25" customHeight="1" x14ac:dyDescent="0.4">
      <c r="A6" s="120"/>
      <c r="B6" s="272" t="s">
        <v>229</v>
      </c>
      <c r="C6" s="2240" t="str">
        <f>'Ficha de Controle FICHA 1'!AU4</f>
        <v>Professor de Educação  Básica III</v>
      </c>
      <c r="D6" s="2240"/>
      <c r="E6" s="2240"/>
      <c r="F6" s="2240"/>
      <c r="G6" s="2240"/>
      <c r="H6" s="2241"/>
      <c r="I6" s="2241"/>
      <c r="J6" s="2241"/>
      <c r="K6" s="197"/>
      <c r="L6" s="2242" t="s">
        <v>316</v>
      </c>
      <c r="M6" s="2243"/>
      <c r="N6" s="2243"/>
      <c r="O6" s="2244"/>
      <c r="P6" s="2244"/>
      <c r="Q6" s="2245"/>
      <c r="R6" s="2246" t="str">
        <f>'Ficha de Controle FICHA 1'!A8</f>
        <v>Líng.Port.</v>
      </c>
      <c r="S6" s="2247"/>
      <c r="T6" s="2247"/>
      <c r="U6" s="2247"/>
      <c r="V6" s="2247"/>
      <c r="W6" s="2247"/>
      <c r="X6" s="2247"/>
      <c r="Y6" s="2247"/>
      <c r="Z6" s="2247"/>
      <c r="AA6" s="2248"/>
      <c r="AB6" s="2174" t="s">
        <v>317</v>
      </c>
      <c r="AC6" s="2175"/>
      <c r="AD6" s="2175"/>
      <c r="AE6" s="2175"/>
      <c r="AF6" s="2175"/>
      <c r="AG6" s="2176" t="str">
        <f>'Ficha de Controle FICHA 1'!T8</f>
        <v>Inglês</v>
      </c>
      <c r="AH6" s="2177"/>
      <c r="AI6" s="2177"/>
      <c r="AJ6" s="2178"/>
      <c r="AL6" s="2049" t="s">
        <v>482</v>
      </c>
      <c r="AM6" s="2049"/>
      <c r="AN6" s="2049"/>
      <c r="AO6" s="2049"/>
      <c r="AQ6" s="2259"/>
      <c r="AR6" s="2259"/>
      <c r="AS6" s="2259"/>
      <c r="AT6" s="2259"/>
      <c r="AU6" s="2259"/>
    </row>
    <row r="7" spans="1:47" ht="47.25" customHeight="1" x14ac:dyDescent="0.25">
      <c r="A7" s="120"/>
      <c r="B7" s="273" t="s">
        <v>231</v>
      </c>
      <c r="C7" s="2179">
        <f>'Ficha de Controle FICHA 1'!BS3</f>
        <v>11887</v>
      </c>
      <c r="D7" s="2180"/>
      <c r="E7" s="2180"/>
      <c r="F7" s="2180"/>
      <c r="G7" s="2180"/>
      <c r="H7" s="2181"/>
      <c r="I7" s="2181"/>
      <c r="J7" s="2182"/>
      <c r="K7" s="274"/>
      <c r="L7" s="2183" t="s">
        <v>318</v>
      </c>
      <c r="M7" s="2184"/>
      <c r="N7" s="2184"/>
      <c r="O7" s="2184"/>
      <c r="P7" s="2184"/>
      <c r="Q7" s="2184"/>
      <c r="R7" s="222" t="s">
        <v>232</v>
      </c>
      <c r="S7" s="222" t="s">
        <v>233</v>
      </c>
      <c r="T7" s="223" t="s">
        <v>234</v>
      </c>
      <c r="U7" s="275" t="s">
        <v>235</v>
      </c>
      <c r="V7" s="275" t="s">
        <v>236</v>
      </c>
      <c r="W7" s="275" t="s">
        <v>237</v>
      </c>
      <c r="X7" s="275" t="s">
        <v>238</v>
      </c>
      <c r="Y7" s="275" t="s">
        <v>239</v>
      </c>
      <c r="Z7" s="275" t="s">
        <v>240</v>
      </c>
      <c r="AA7" s="275" t="s">
        <v>241</v>
      </c>
      <c r="AB7" s="275" t="s">
        <v>242</v>
      </c>
      <c r="AC7" s="275" t="s">
        <v>243</v>
      </c>
      <c r="AD7" s="275" t="s">
        <v>244</v>
      </c>
      <c r="AE7" s="276" t="s">
        <v>245</v>
      </c>
      <c r="AF7" s="276" t="s">
        <v>245</v>
      </c>
      <c r="AG7" s="276" t="s">
        <v>246</v>
      </c>
      <c r="AH7" s="277" t="s">
        <v>247</v>
      </c>
      <c r="AI7" s="277" t="s">
        <v>248</v>
      </c>
      <c r="AJ7" s="277" t="s">
        <v>249</v>
      </c>
      <c r="AL7" s="2049"/>
      <c r="AM7" s="2049"/>
      <c r="AN7" s="2049"/>
      <c r="AO7" s="2049"/>
      <c r="AQ7" s="2259"/>
      <c r="AR7" s="2259"/>
      <c r="AS7" s="2259"/>
      <c r="AT7" s="2259"/>
      <c r="AU7" s="2259"/>
    </row>
    <row r="8" spans="1:47" ht="40.5" customHeight="1" x14ac:dyDescent="0.35">
      <c r="A8" s="169"/>
      <c r="B8" s="278"/>
      <c r="C8" s="170"/>
      <c r="D8" s="171"/>
      <c r="E8" s="171"/>
      <c r="F8" s="171"/>
      <c r="G8" s="171"/>
      <c r="H8" s="279"/>
      <c r="I8" s="279"/>
      <c r="J8" s="279"/>
      <c r="K8" s="172"/>
      <c r="L8" s="173"/>
      <c r="M8" s="174"/>
      <c r="N8" s="174"/>
      <c r="O8" s="174"/>
      <c r="P8" s="174"/>
      <c r="Q8" s="174"/>
      <c r="R8" s="280"/>
      <c r="S8" s="280"/>
      <c r="T8" s="281"/>
      <c r="U8" s="281"/>
      <c r="V8" s="281"/>
      <c r="W8" s="281"/>
      <c r="X8" s="281"/>
      <c r="Y8" s="281"/>
      <c r="Z8" s="281"/>
      <c r="AA8" s="281" t="s">
        <v>313</v>
      </c>
      <c r="AB8" s="282" t="s">
        <v>313</v>
      </c>
      <c r="AC8" s="282"/>
      <c r="AD8" s="281"/>
      <c r="AE8" s="280"/>
      <c r="AF8" s="280"/>
      <c r="AG8" s="280"/>
      <c r="AH8" s="283" t="s">
        <v>313</v>
      </c>
      <c r="AI8" s="280"/>
      <c r="AJ8" s="280"/>
      <c r="AL8" s="2049"/>
      <c r="AM8" s="2049"/>
      <c r="AN8" s="2049"/>
      <c r="AO8" s="2049"/>
      <c r="AQ8" s="2259"/>
      <c r="AR8" s="2259"/>
      <c r="AS8" s="2259"/>
      <c r="AT8" s="2259"/>
      <c r="AU8" s="2259"/>
    </row>
    <row r="9" spans="1:47" ht="33.6" customHeight="1" thickBot="1" x14ac:dyDescent="0.3">
      <c r="A9" s="120"/>
      <c r="B9" s="2223" t="s">
        <v>510</v>
      </c>
      <c r="C9" s="2070"/>
      <c r="D9" s="2070"/>
      <c r="E9" s="2070"/>
      <c r="F9" s="2070"/>
      <c r="G9" s="2070"/>
      <c r="H9" s="2070"/>
      <c r="I9" s="2070"/>
      <c r="J9" s="2070"/>
      <c r="K9" s="2070"/>
      <c r="L9" s="2070"/>
      <c r="M9" s="2070"/>
      <c r="N9" s="2070"/>
      <c r="O9" s="2070"/>
      <c r="P9" s="2070"/>
      <c r="Q9" s="2070"/>
      <c r="R9" s="2071"/>
      <c r="S9" s="2071"/>
      <c r="T9" s="2071"/>
      <c r="U9" s="2071"/>
      <c r="V9" s="2071"/>
      <c r="W9" s="2071"/>
      <c r="X9" s="2071"/>
      <c r="Y9" s="2071"/>
      <c r="Z9" s="2071"/>
      <c r="AA9" s="2071"/>
      <c r="AB9" s="2071"/>
      <c r="AC9" s="2071"/>
      <c r="AD9" s="2071"/>
      <c r="AE9" s="2071"/>
      <c r="AF9" s="2071"/>
      <c r="AG9" s="2071"/>
      <c r="AH9" s="2071"/>
      <c r="AI9" s="2071"/>
      <c r="AJ9" s="2071"/>
      <c r="AL9" s="2049"/>
      <c r="AM9" s="2049"/>
      <c r="AN9" s="2049"/>
      <c r="AO9" s="2049"/>
      <c r="AQ9" s="2259"/>
      <c r="AR9" s="2259"/>
      <c r="AS9" s="2259"/>
      <c r="AT9" s="2259"/>
      <c r="AU9" s="2259"/>
    </row>
    <row r="10" spans="1:47" ht="34.5" thickBot="1" x14ac:dyDescent="0.4">
      <c r="A10" s="284"/>
      <c r="B10" s="2191" t="s">
        <v>402</v>
      </c>
      <c r="C10" s="2192"/>
      <c r="D10" s="2192"/>
      <c r="E10" s="2193"/>
      <c r="F10" s="2226" t="s">
        <v>145</v>
      </c>
      <c r="G10" s="2249" t="s">
        <v>251</v>
      </c>
      <c r="H10" s="2260" t="s">
        <v>319</v>
      </c>
      <c r="I10" s="2261"/>
      <c r="J10" s="2261"/>
      <c r="K10" s="2262"/>
      <c r="L10" s="286">
        <f>N13</f>
        <v>0</v>
      </c>
      <c r="M10" s="287" t="s">
        <v>253</v>
      </c>
      <c r="N10" s="2263" t="s">
        <v>176</v>
      </c>
      <c r="O10" s="2264"/>
      <c r="P10" s="2073"/>
      <c r="Q10" s="2074"/>
      <c r="R10" s="2074"/>
      <c r="S10" s="2074"/>
      <c r="T10" s="285"/>
      <c r="U10" s="120"/>
      <c r="V10" s="288"/>
      <c r="W10" s="288"/>
      <c r="X10" s="2224" t="s">
        <v>336</v>
      </c>
      <c r="Y10" s="2225"/>
      <c r="Z10" s="317">
        <f>H13</f>
        <v>0</v>
      </c>
      <c r="AA10" s="2090" t="s">
        <v>393</v>
      </c>
      <c r="AB10" s="2091"/>
      <c r="AC10" s="2091"/>
      <c r="AD10" s="2091"/>
      <c r="AE10" s="2091"/>
      <c r="AF10" s="225"/>
      <c r="AG10" s="289"/>
      <c r="AH10" s="226"/>
      <c r="AI10" s="226"/>
      <c r="AJ10" s="226"/>
      <c r="AL10" s="2049"/>
      <c r="AM10" s="2049"/>
      <c r="AN10" s="2049"/>
      <c r="AO10" s="2049"/>
      <c r="AQ10" s="2259"/>
      <c r="AR10" s="2259"/>
      <c r="AS10" s="2259"/>
      <c r="AT10" s="2259"/>
      <c r="AU10" s="2259"/>
    </row>
    <row r="11" spans="1:47" ht="35.25" customHeight="1" thickBot="1" x14ac:dyDescent="0.4">
      <c r="A11" s="284"/>
      <c r="B11" s="2194"/>
      <c r="C11" s="2194"/>
      <c r="D11" s="2194"/>
      <c r="E11" s="2195"/>
      <c r="F11" s="2227"/>
      <c r="G11" s="1868"/>
      <c r="H11" s="2266" t="s">
        <v>81</v>
      </c>
      <c r="I11" s="2266"/>
      <c r="J11" s="668" t="s">
        <v>255</v>
      </c>
      <c r="K11" s="669" t="s">
        <v>256</v>
      </c>
      <c r="L11" s="670" t="s">
        <v>257</v>
      </c>
      <c r="M11" s="671" t="s">
        <v>258</v>
      </c>
      <c r="N11" s="1997"/>
      <c r="O11" s="2265"/>
      <c r="P11" s="1969"/>
      <c r="Q11" s="1969"/>
      <c r="R11" s="227"/>
      <c r="S11" s="291"/>
      <c r="T11" s="290"/>
      <c r="U11" s="120"/>
      <c r="V11" s="1969"/>
      <c r="W11" s="1969"/>
      <c r="X11" s="1967" t="s">
        <v>337</v>
      </c>
      <c r="Y11" s="1968"/>
      <c r="Z11" s="352">
        <f>J13+K13+L13</f>
        <v>0</v>
      </c>
      <c r="AA11" s="232"/>
      <c r="AB11" s="354" t="s">
        <v>348</v>
      </c>
      <c r="AC11" s="396">
        <v>72</v>
      </c>
      <c r="AD11" s="355">
        <f>AC11*4.5</f>
        <v>324</v>
      </c>
      <c r="AE11" s="225"/>
      <c r="AF11" s="225"/>
      <c r="AG11" s="228"/>
      <c r="AH11" s="292"/>
      <c r="AI11" s="293"/>
      <c r="AJ11" s="294">
        <f>P12+R12+S12+T12</f>
        <v>0</v>
      </c>
      <c r="AL11" s="2049"/>
      <c r="AM11" s="2049"/>
      <c r="AN11" s="2049"/>
      <c r="AO11" s="2049"/>
      <c r="AQ11" s="2259"/>
      <c r="AR11" s="2259"/>
      <c r="AS11" s="2259"/>
      <c r="AT11" s="2259"/>
      <c r="AU11" s="2259"/>
    </row>
    <row r="12" spans="1:47" ht="34.15" customHeight="1" thickBot="1" x14ac:dyDescent="0.4">
      <c r="A12" s="120"/>
      <c r="B12" s="2194"/>
      <c r="C12" s="2194"/>
      <c r="D12" s="2194"/>
      <c r="E12" s="2195"/>
      <c r="F12" s="2227"/>
      <c r="G12" s="229" t="s">
        <v>259</v>
      </c>
      <c r="H12" s="2185">
        <f>'Anexo Atribuição FICHA 4'!M17</f>
        <v>0</v>
      </c>
      <c r="I12" s="2186"/>
      <c r="J12" s="587">
        <f>'Anexo Atribuição FICHA 4'!N17</f>
        <v>0</v>
      </c>
      <c r="K12" s="587">
        <f>'Anexo Atribuição FICHA 4'!O17</f>
        <v>0</v>
      </c>
      <c r="L12" s="588">
        <f>'Anexo Atribuição FICHA 4'!P17</f>
        <v>0</v>
      </c>
      <c r="M12" s="589">
        <f>L12+K12+J12+H12</f>
        <v>0</v>
      </c>
      <c r="N12" s="2187">
        <f>M12*4.5</f>
        <v>0</v>
      </c>
      <c r="O12" s="2188"/>
      <c r="P12" s="2189"/>
      <c r="Q12" s="2190"/>
      <c r="R12" s="230"/>
      <c r="S12" s="230"/>
      <c r="T12" s="295"/>
      <c r="U12" s="225"/>
      <c r="V12" s="1862"/>
      <c r="W12" s="1863"/>
      <c r="X12" s="2078" t="s">
        <v>349</v>
      </c>
      <c r="Y12" s="2079"/>
      <c r="Z12" s="353">
        <f>Z10+Z11</f>
        <v>0</v>
      </c>
      <c r="AA12" s="225"/>
      <c r="AB12" s="225"/>
      <c r="AC12" s="233"/>
      <c r="AD12" s="234"/>
      <c r="AE12" s="225"/>
      <c r="AF12" s="225"/>
      <c r="AG12" s="233"/>
      <c r="AH12" s="292"/>
      <c r="AI12" s="293"/>
      <c r="AJ12" s="294">
        <f>J12+L12+M12+N12</f>
        <v>0</v>
      </c>
      <c r="AL12" s="2049"/>
      <c r="AM12" s="2049"/>
      <c r="AN12" s="2049"/>
      <c r="AO12" s="2049"/>
      <c r="AQ12" s="2259"/>
      <c r="AR12" s="2259"/>
      <c r="AS12" s="2259"/>
      <c r="AT12" s="2259"/>
      <c r="AU12" s="2259"/>
    </row>
    <row r="13" spans="1:47" ht="37.15" customHeight="1" thickBot="1" x14ac:dyDescent="0.4">
      <c r="A13" s="120"/>
      <c r="B13" s="2196"/>
      <c r="C13" s="2196"/>
      <c r="D13" s="2196"/>
      <c r="E13" s="2197"/>
      <c r="F13" s="2228"/>
      <c r="G13" s="296" t="s">
        <v>260</v>
      </c>
      <c r="H13" s="2267">
        <f>H12*50/60</f>
        <v>0</v>
      </c>
      <c r="I13" s="2268"/>
      <c r="J13" s="590">
        <f>J12*50/60</f>
        <v>0</v>
      </c>
      <c r="K13" s="590">
        <f>K12*50/60</f>
        <v>0</v>
      </c>
      <c r="L13" s="590">
        <f>L12*50/60</f>
        <v>0</v>
      </c>
      <c r="M13" s="590">
        <f>M12*50/60</f>
        <v>0</v>
      </c>
      <c r="N13" s="2269">
        <f>N12*50/60</f>
        <v>0</v>
      </c>
      <c r="O13" s="2270"/>
      <c r="P13" s="2189"/>
      <c r="Q13" s="2190"/>
      <c r="R13" s="230"/>
      <c r="S13" s="230"/>
      <c r="T13" s="295"/>
      <c r="U13" s="225"/>
      <c r="V13" s="1862"/>
      <c r="W13" s="1863"/>
      <c r="X13" s="2078" t="s">
        <v>350</v>
      </c>
      <c r="Y13" s="2079"/>
      <c r="Z13" s="353">
        <f>Z12*4.5</f>
        <v>0</v>
      </c>
      <c r="AA13" s="225"/>
      <c r="AB13" s="225"/>
      <c r="AC13" s="233"/>
      <c r="AD13" s="234"/>
      <c r="AE13" s="225"/>
      <c r="AF13" s="225"/>
      <c r="AG13" s="233"/>
      <c r="AH13" s="234"/>
      <c r="AI13" s="293"/>
      <c r="AJ13" s="294" t="e">
        <f>B12+D12+E12+G12</f>
        <v>#VALUE!</v>
      </c>
      <c r="AL13" s="2049"/>
      <c r="AM13" s="2049"/>
      <c r="AN13" s="2049"/>
      <c r="AO13" s="2049"/>
      <c r="AQ13" s="2259"/>
      <c r="AR13" s="2259"/>
      <c r="AS13" s="2259"/>
      <c r="AT13" s="2259"/>
      <c r="AU13" s="2259"/>
    </row>
    <row r="14" spans="1:47" ht="42.6" customHeight="1" x14ac:dyDescent="0.4">
      <c r="A14" s="337"/>
      <c r="B14" s="2160" t="s">
        <v>411</v>
      </c>
      <c r="C14" s="2160"/>
      <c r="D14" s="2160"/>
      <c r="E14" s="2160"/>
      <c r="F14" s="2160"/>
      <c r="G14" s="2160"/>
      <c r="H14" s="2160"/>
      <c r="I14" s="2160"/>
      <c r="J14" s="2160"/>
      <c r="K14" s="2160"/>
      <c r="L14" s="2160"/>
      <c r="M14" s="2160"/>
      <c r="N14" s="2160"/>
      <c r="O14" s="2160"/>
      <c r="P14" s="2160"/>
      <c r="Q14" s="2160"/>
      <c r="R14" s="2161"/>
      <c r="S14" s="2161"/>
      <c r="T14" s="2161"/>
      <c r="U14" s="2161"/>
      <c r="V14" s="2161"/>
      <c r="W14" s="2161"/>
      <c r="X14" s="2161"/>
      <c r="Y14" s="2161"/>
      <c r="Z14" s="2161"/>
      <c r="AA14" s="2161"/>
      <c r="AB14" s="2161"/>
      <c r="AC14" s="2161"/>
      <c r="AD14" s="2161"/>
      <c r="AE14" s="2161"/>
      <c r="AF14" s="2162"/>
      <c r="AG14" s="2161"/>
      <c r="AH14" s="2161"/>
      <c r="AI14" s="2161"/>
      <c r="AJ14" s="2163"/>
      <c r="AL14" s="2049"/>
      <c r="AM14" s="2049"/>
      <c r="AN14" s="2049"/>
      <c r="AO14" s="2049"/>
      <c r="AQ14" s="2259"/>
      <c r="AR14" s="2259"/>
      <c r="AS14" s="2259"/>
      <c r="AT14" s="2259"/>
      <c r="AU14" s="2259"/>
    </row>
    <row r="15" spans="1:47" ht="28.15" customHeight="1" thickBot="1" x14ac:dyDescent="0.45">
      <c r="A15" s="120"/>
      <c r="B15" s="2238" t="s">
        <v>398</v>
      </c>
      <c r="C15" s="2239"/>
      <c r="D15" s="2239"/>
      <c r="E15" s="2239"/>
      <c r="F15" s="2239"/>
      <c r="G15" s="2239"/>
      <c r="H15" s="2239"/>
      <c r="I15" s="2239"/>
      <c r="J15" s="2239"/>
      <c r="K15" s="2239"/>
      <c r="L15" s="2239"/>
      <c r="M15" s="2239"/>
      <c r="N15" s="2239"/>
      <c r="O15" s="2239"/>
      <c r="P15" s="2239"/>
      <c r="Q15" s="2239"/>
      <c r="R15" s="2239"/>
      <c r="S15" s="2239"/>
      <c r="T15" s="2239"/>
      <c r="U15" s="403"/>
      <c r="V15" s="1987" t="s">
        <v>261</v>
      </c>
      <c r="W15" s="1987"/>
      <c r="X15" s="1987"/>
      <c r="Y15" s="1987"/>
      <c r="Z15" s="1987"/>
      <c r="AA15" s="1987"/>
      <c r="AB15" s="1987"/>
      <c r="AC15" s="1987"/>
      <c r="AD15" s="1987"/>
      <c r="AE15" s="1987"/>
      <c r="AF15" s="1987"/>
      <c r="AG15" s="1987"/>
      <c r="AH15" s="1987"/>
      <c r="AI15" s="1987"/>
      <c r="AJ15" s="2231"/>
      <c r="AL15" s="2049"/>
      <c r="AM15" s="2049"/>
      <c r="AN15" s="2049"/>
      <c r="AO15" s="2049"/>
    </row>
    <row r="16" spans="1:47" ht="35.450000000000003" customHeight="1" thickBot="1" x14ac:dyDescent="0.6">
      <c r="A16" s="2271" t="s">
        <v>340</v>
      </c>
      <c r="B16" s="2272"/>
      <c r="C16" s="2272"/>
      <c r="D16" s="2272"/>
      <c r="E16" s="2272"/>
      <c r="F16" s="2272"/>
      <c r="G16" s="2272"/>
      <c r="H16" s="2272"/>
      <c r="I16" s="2272"/>
      <c r="J16" s="2272"/>
      <c r="K16" s="2272"/>
      <c r="L16" s="2272"/>
      <c r="M16" s="2273"/>
      <c r="N16" s="445"/>
      <c r="O16" s="449"/>
      <c r="P16" s="2092" t="s">
        <v>341</v>
      </c>
      <c r="Q16" s="2092"/>
      <c r="R16" s="2092"/>
      <c r="S16" s="2092"/>
      <c r="T16" s="2092"/>
      <c r="U16" s="2093"/>
      <c r="V16" s="1989" t="s">
        <v>262</v>
      </c>
      <c r="W16" s="1990"/>
      <c r="X16" s="1990"/>
      <c r="Y16" s="1990"/>
      <c r="Z16" s="1990"/>
      <c r="AA16" s="1990"/>
      <c r="AB16" s="1990"/>
      <c r="AC16" s="1990"/>
      <c r="AD16" s="1990"/>
      <c r="AE16" s="1990"/>
      <c r="AF16" s="1990"/>
      <c r="AG16" s="1990"/>
      <c r="AH16" s="1990"/>
      <c r="AI16" s="1990"/>
      <c r="AJ16" s="1990"/>
      <c r="AL16" s="2051" t="s">
        <v>421</v>
      </c>
      <c r="AM16" s="2051"/>
      <c r="AN16" s="2051"/>
      <c r="AO16" s="2051"/>
    </row>
    <row r="17" spans="1:44" ht="53.45" customHeight="1" x14ac:dyDescent="0.25">
      <c r="A17" s="681" t="s">
        <v>487</v>
      </c>
      <c r="B17" s="438" t="s">
        <v>22</v>
      </c>
      <c r="C17" s="5" t="s">
        <v>23</v>
      </c>
      <c r="D17" s="438" t="s">
        <v>24</v>
      </c>
      <c r="E17" s="5" t="s">
        <v>25</v>
      </c>
      <c r="F17" s="439" t="s">
        <v>303</v>
      </c>
      <c r="G17" s="440" t="s">
        <v>122</v>
      </c>
      <c r="H17" s="5" t="s">
        <v>320</v>
      </c>
      <c r="I17" s="441" t="s">
        <v>28</v>
      </c>
      <c r="J17" s="442" t="s">
        <v>29</v>
      </c>
      <c r="K17" s="441" t="s">
        <v>30</v>
      </c>
      <c r="L17" s="443" t="s">
        <v>321</v>
      </c>
      <c r="M17" s="444" t="s">
        <v>31</v>
      </c>
      <c r="N17" s="5" t="s">
        <v>34</v>
      </c>
      <c r="O17" s="448" t="s">
        <v>119</v>
      </c>
      <c r="P17" s="432" t="s">
        <v>32</v>
      </c>
      <c r="Q17" s="432" t="s">
        <v>33</v>
      </c>
      <c r="R17" s="447" t="s">
        <v>412</v>
      </c>
      <c r="S17" s="446" t="s">
        <v>35</v>
      </c>
      <c r="T17" s="433" t="s">
        <v>36</v>
      </c>
      <c r="U17" s="434" t="s">
        <v>342</v>
      </c>
      <c r="V17" s="1991" t="s">
        <v>264</v>
      </c>
      <c r="W17" s="1992"/>
      <c r="X17" s="1992"/>
      <c r="Y17" s="1992"/>
      <c r="Z17" s="1992"/>
      <c r="AA17" s="1992"/>
      <c r="AB17" s="1992"/>
      <c r="AC17" s="1992"/>
      <c r="AD17" s="1992"/>
      <c r="AE17" s="1992"/>
      <c r="AF17" s="1992"/>
      <c r="AG17" s="1992"/>
      <c r="AH17" s="1992"/>
      <c r="AI17" s="1992"/>
      <c r="AJ17" s="1992"/>
      <c r="AL17" s="2051"/>
      <c r="AM17" s="2051"/>
      <c r="AN17" s="2051"/>
      <c r="AO17" s="2051"/>
    </row>
    <row r="18" spans="1:44" ht="37.5" customHeight="1" x14ac:dyDescent="0.25">
      <c r="A18" s="674" t="s">
        <v>370</v>
      </c>
      <c r="B18" s="675" t="s">
        <v>38</v>
      </c>
      <c r="C18" s="675" t="s">
        <v>39</v>
      </c>
      <c r="D18" s="675" t="s">
        <v>40</v>
      </c>
      <c r="E18" s="675" t="s">
        <v>41</v>
      </c>
      <c r="F18" s="675" t="s">
        <v>42</v>
      </c>
      <c r="G18" s="675" t="s">
        <v>43</v>
      </c>
      <c r="H18" s="675" t="s">
        <v>44</v>
      </c>
      <c r="I18" s="675" t="s">
        <v>45</v>
      </c>
      <c r="J18" s="675" t="s">
        <v>46</v>
      </c>
      <c r="K18" s="675" t="s">
        <v>47</v>
      </c>
      <c r="L18" s="675" t="s">
        <v>48</v>
      </c>
      <c r="M18" s="675" t="s">
        <v>49</v>
      </c>
      <c r="N18" s="675" t="s">
        <v>34</v>
      </c>
      <c r="O18" s="676" t="s">
        <v>51</v>
      </c>
      <c r="P18" s="677" t="s">
        <v>52</v>
      </c>
      <c r="Q18" s="677" t="s">
        <v>53</v>
      </c>
      <c r="R18" s="677" t="s">
        <v>50</v>
      </c>
      <c r="S18" s="677" t="s">
        <v>54</v>
      </c>
      <c r="T18" s="677" t="s">
        <v>55</v>
      </c>
      <c r="U18" s="678" t="s">
        <v>265</v>
      </c>
      <c r="V18" s="1991" t="s">
        <v>266</v>
      </c>
      <c r="W18" s="1992"/>
      <c r="X18" s="1992"/>
      <c r="Y18" s="1992"/>
      <c r="Z18" s="1992"/>
      <c r="AA18" s="1992"/>
      <c r="AB18" s="1992"/>
      <c r="AC18" s="1992"/>
      <c r="AD18" s="1992"/>
      <c r="AE18" s="1992"/>
      <c r="AF18" s="1992"/>
      <c r="AG18" s="1992"/>
      <c r="AH18" s="1992"/>
      <c r="AI18" s="1992"/>
      <c r="AJ18" s="1992"/>
      <c r="AL18" s="2051"/>
      <c r="AM18" s="2051"/>
      <c r="AN18" s="2051"/>
      <c r="AO18" s="2051"/>
    </row>
    <row r="19" spans="1:44" ht="20.25" x14ac:dyDescent="0.25">
      <c r="A19" s="120"/>
      <c r="B19" s="178"/>
      <c r="C19" s="178"/>
      <c r="D19" s="178"/>
      <c r="E19" s="178"/>
      <c r="F19" s="178"/>
      <c r="G19" s="178"/>
      <c r="H19" s="178"/>
      <c r="I19" s="178"/>
      <c r="J19" s="178"/>
      <c r="K19" s="178"/>
      <c r="L19" s="178"/>
      <c r="M19" s="178"/>
      <c r="N19" s="179"/>
      <c r="O19" s="179"/>
      <c r="P19" s="179"/>
      <c r="Q19" s="179"/>
      <c r="R19" s="179"/>
      <c r="S19" s="179"/>
      <c r="T19" s="179"/>
      <c r="U19" s="180"/>
      <c r="V19" s="2097" t="s">
        <v>267</v>
      </c>
      <c r="W19" s="2098"/>
      <c r="X19" s="2098"/>
      <c r="Y19" s="2098"/>
      <c r="Z19" s="2098"/>
      <c r="AA19" s="2098"/>
      <c r="AB19" s="2098"/>
      <c r="AC19" s="2098"/>
      <c r="AD19" s="2098"/>
      <c r="AE19" s="2098"/>
      <c r="AF19" s="2098"/>
      <c r="AG19" s="2098"/>
      <c r="AH19" s="2098"/>
      <c r="AI19" s="2098"/>
      <c r="AJ19" s="2099"/>
      <c r="AL19" s="2053"/>
      <c r="AM19" s="2053"/>
      <c r="AN19" s="2053"/>
      <c r="AO19" s="2053"/>
    </row>
    <row r="20" spans="1:44" ht="21" thickBot="1" x14ac:dyDescent="0.3">
      <c r="A20" s="120"/>
      <c r="B20" s="178"/>
      <c r="C20" s="178"/>
      <c r="D20" s="178"/>
      <c r="E20" s="178"/>
      <c r="F20" s="178"/>
      <c r="G20" s="178"/>
      <c r="H20" s="178"/>
      <c r="I20" s="178"/>
      <c r="J20" s="178"/>
      <c r="K20" s="178"/>
      <c r="L20" s="178"/>
      <c r="M20" s="178"/>
      <c r="N20" s="179"/>
      <c r="O20" s="179"/>
      <c r="P20" s="179"/>
      <c r="Q20" s="179"/>
      <c r="R20" s="179"/>
      <c r="S20" s="179"/>
      <c r="T20" s="179"/>
      <c r="U20" s="180"/>
      <c r="V20" s="1991" t="s">
        <v>268</v>
      </c>
      <c r="W20" s="1992"/>
      <c r="X20" s="1992"/>
      <c r="Y20" s="1992"/>
      <c r="Z20" s="1992"/>
      <c r="AA20" s="1992"/>
      <c r="AB20" s="1992"/>
      <c r="AC20" s="1992"/>
      <c r="AD20" s="1992"/>
      <c r="AE20" s="1992"/>
      <c r="AF20" s="1992"/>
      <c r="AG20" s="1992"/>
      <c r="AH20" s="1992"/>
      <c r="AI20" s="1992"/>
      <c r="AJ20" s="1992"/>
      <c r="AL20" s="2055" t="s">
        <v>483</v>
      </c>
      <c r="AM20" s="2055"/>
      <c r="AN20" s="2055"/>
      <c r="AO20" s="2055"/>
      <c r="AP20" s="2055"/>
      <c r="AQ20" s="2055"/>
      <c r="AR20" s="2055"/>
    </row>
    <row r="21" spans="1:44" ht="57.75" customHeight="1" thickBot="1" x14ac:dyDescent="0.3">
      <c r="B21" s="2229" t="s">
        <v>302</v>
      </c>
      <c r="C21" s="2229"/>
      <c r="D21" s="2229"/>
      <c r="E21" s="2230"/>
      <c r="F21" s="2232" t="s">
        <v>352</v>
      </c>
      <c r="G21" s="2233"/>
      <c r="H21" s="2233"/>
      <c r="I21" s="2233"/>
      <c r="J21" s="2233"/>
      <c r="K21" s="2234"/>
      <c r="L21" s="2235" t="s">
        <v>486</v>
      </c>
      <c r="M21" s="2236"/>
      <c r="N21" s="2236"/>
      <c r="O21" s="2236"/>
      <c r="P21" s="2236"/>
      <c r="Q21" s="2237"/>
      <c r="AL21" s="2055"/>
      <c r="AM21" s="2055"/>
      <c r="AN21" s="2055"/>
      <c r="AO21" s="2055"/>
      <c r="AP21" s="2055"/>
      <c r="AQ21" s="2055"/>
      <c r="AR21" s="2055"/>
    </row>
    <row r="22" spans="1:44" ht="33.75" thickBot="1" x14ac:dyDescent="0.5">
      <c r="A22" s="120"/>
      <c r="B22" s="2146" t="s">
        <v>322</v>
      </c>
      <c r="C22" s="2147"/>
      <c r="D22" s="2147"/>
      <c r="E22" s="2147"/>
      <c r="F22" s="2147"/>
      <c r="G22" s="2147"/>
      <c r="H22" s="2147"/>
      <c r="I22" s="2147"/>
      <c r="J22" s="2147"/>
      <c r="K22" s="2147"/>
      <c r="L22" s="2147"/>
      <c r="M22" s="2147"/>
      <c r="N22" s="2147"/>
      <c r="O22" s="2147"/>
      <c r="P22" s="2147"/>
      <c r="Q22" s="2147"/>
      <c r="R22" s="2148"/>
      <c r="S22" s="2148"/>
      <c r="T22" s="2148"/>
      <c r="U22" s="2148"/>
      <c r="V22" s="2148"/>
      <c r="W22" s="2148"/>
      <c r="X22" s="2148"/>
      <c r="Y22" s="2148"/>
      <c r="Z22" s="2148"/>
      <c r="AA22" s="2148"/>
      <c r="AB22" s="2148"/>
      <c r="AC22" s="2148"/>
      <c r="AD22" s="2148"/>
      <c r="AE22" s="2148"/>
      <c r="AF22" s="2148"/>
      <c r="AG22" s="2148"/>
      <c r="AH22" s="2148"/>
      <c r="AI22" s="2148"/>
      <c r="AJ22" s="2149"/>
      <c r="AL22" s="2055"/>
      <c r="AM22" s="2055"/>
      <c r="AN22" s="2055"/>
      <c r="AO22" s="2055"/>
      <c r="AP22" s="2055"/>
      <c r="AQ22" s="2055"/>
      <c r="AR22" s="2055"/>
    </row>
    <row r="23" spans="1:44" ht="45" customHeight="1" thickBot="1" x14ac:dyDescent="0.55000000000000004">
      <c r="A23" s="120"/>
      <c r="B23" s="2084" t="s">
        <v>404</v>
      </c>
      <c r="C23" s="2085"/>
      <c r="D23" s="2085"/>
      <c r="E23" s="2085"/>
      <c r="F23" s="2085"/>
      <c r="G23" s="2085"/>
      <c r="H23" s="2085"/>
      <c r="I23" s="2085"/>
      <c r="J23" s="2085"/>
      <c r="K23" s="2085"/>
      <c r="L23" s="2085"/>
      <c r="M23" s="2085"/>
      <c r="N23" s="2085"/>
      <c r="O23" s="2085"/>
      <c r="P23" s="2085"/>
      <c r="Q23" s="2086"/>
      <c r="R23" s="197"/>
      <c r="S23" s="198">
        <v>4</v>
      </c>
      <c r="T23" s="198"/>
      <c r="U23" s="198"/>
      <c r="V23" s="198"/>
      <c r="W23" s="198"/>
      <c r="X23" s="198"/>
      <c r="Y23" s="198"/>
      <c r="Z23" s="198"/>
      <c r="AA23" s="198"/>
      <c r="AB23" s="198"/>
      <c r="AC23" s="198"/>
      <c r="AD23" s="198"/>
      <c r="AE23" s="198"/>
      <c r="AF23" s="198"/>
      <c r="AG23" s="198"/>
      <c r="AH23" s="2125" t="s">
        <v>403</v>
      </c>
      <c r="AI23" s="2126"/>
      <c r="AJ23" s="2127"/>
      <c r="AL23" s="2055"/>
      <c r="AM23" s="2055"/>
      <c r="AN23" s="2055"/>
      <c r="AO23" s="2055"/>
      <c r="AP23" s="2055"/>
      <c r="AQ23" s="2055"/>
      <c r="AR23" s="2055"/>
    </row>
    <row r="24" spans="1:44" ht="26.25" x14ac:dyDescent="0.3">
      <c r="A24" s="120"/>
      <c r="B24" s="297" t="s">
        <v>269</v>
      </c>
      <c r="C24" s="201">
        <v>1</v>
      </c>
      <c r="D24" s="201">
        <v>2</v>
      </c>
      <c r="E24" s="201">
        <v>3</v>
      </c>
      <c r="F24" s="201">
        <v>4</v>
      </c>
      <c r="G24" s="201">
        <v>5</v>
      </c>
      <c r="H24" s="201">
        <v>6</v>
      </c>
      <c r="I24" s="201">
        <v>7</v>
      </c>
      <c r="J24" s="201">
        <v>8</v>
      </c>
      <c r="K24" s="201">
        <v>9</v>
      </c>
      <c r="L24" s="201">
        <v>10</v>
      </c>
      <c r="M24" s="201">
        <v>11</v>
      </c>
      <c r="N24" s="201">
        <v>12</v>
      </c>
      <c r="O24" s="201">
        <v>13</v>
      </c>
      <c r="P24" s="201">
        <v>14</v>
      </c>
      <c r="Q24" s="201">
        <v>15</v>
      </c>
      <c r="R24" s="201">
        <v>16</v>
      </c>
      <c r="S24" s="201">
        <v>17</v>
      </c>
      <c r="T24" s="201">
        <v>18</v>
      </c>
      <c r="U24" s="201">
        <v>19</v>
      </c>
      <c r="V24" s="201">
        <v>20</v>
      </c>
      <c r="W24" s="201">
        <v>21</v>
      </c>
      <c r="X24" s="201">
        <v>22</v>
      </c>
      <c r="Y24" s="201">
        <v>23</v>
      </c>
      <c r="Z24" s="201">
        <v>24</v>
      </c>
      <c r="AA24" s="201">
        <v>25</v>
      </c>
      <c r="AB24" s="201">
        <v>26</v>
      </c>
      <c r="AC24" s="201">
        <v>27</v>
      </c>
      <c r="AD24" s="201">
        <v>28</v>
      </c>
      <c r="AE24" s="201">
        <v>29</v>
      </c>
      <c r="AF24" s="201">
        <v>30</v>
      </c>
      <c r="AG24" s="201">
        <v>31</v>
      </c>
      <c r="AH24" s="298" t="s">
        <v>270</v>
      </c>
      <c r="AI24" s="299" t="s">
        <v>270</v>
      </c>
      <c r="AJ24" s="300" t="s">
        <v>283</v>
      </c>
      <c r="AL24" s="2055"/>
      <c r="AM24" s="2055"/>
      <c r="AN24" s="2055"/>
      <c r="AO24" s="2055"/>
      <c r="AP24" s="2055"/>
      <c r="AQ24" s="2055"/>
      <c r="AR24" s="2055"/>
    </row>
    <row r="25" spans="1:44" ht="28.5" thickBot="1" x14ac:dyDescent="0.4">
      <c r="A25" s="181"/>
      <c r="B25" s="251"/>
      <c r="C25" s="182" t="s">
        <v>83</v>
      </c>
      <c r="D25" s="182" t="s">
        <v>271</v>
      </c>
      <c r="E25" s="182" t="s">
        <v>271</v>
      </c>
      <c r="F25" s="182" t="s">
        <v>272</v>
      </c>
      <c r="G25" s="183" t="s">
        <v>272</v>
      </c>
      <c r="H25" s="183" t="s">
        <v>273</v>
      </c>
      <c r="I25" s="182" t="s">
        <v>272</v>
      </c>
      <c r="J25" s="182" t="s">
        <v>83</v>
      </c>
      <c r="K25" s="182" t="s">
        <v>271</v>
      </c>
      <c r="L25" s="182" t="s">
        <v>271</v>
      </c>
      <c r="M25" s="182" t="s">
        <v>272</v>
      </c>
      <c r="N25" s="183" t="s">
        <v>272</v>
      </c>
      <c r="O25" s="183" t="s">
        <v>273</v>
      </c>
      <c r="P25" s="182" t="s">
        <v>272</v>
      </c>
      <c r="Q25" s="182" t="s">
        <v>83</v>
      </c>
      <c r="R25" s="182" t="s">
        <v>271</v>
      </c>
      <c r="S25" s="182" t="s">
        <v>271</v>
      </c>
      <c r="T25" s="182" t="s">
        <v>272</v>
      </c>
      <c r="U25" s="183" t="s">
        <v>272</v>
      </c>
      <c r="V25" s="183" t="s">
        <v>273</v>
      </c>
      <c r="W25" s="182" t="s">
        <v>272</v>
      </c>
      <c r="X25" s="182" t="s">
        <v>83</v>
      </c>
      <c r="Y25" s="182" t="s">
        <v>271</v>
      </c>
      <c r="Z25" s="182" t="s">
        <v>271</v>
      </c>
      <c r="AA25" s="182" t="s">
        <v>272</v>
      </c>
      <c r="AB25" s="183" t="s">
        <v>272</v>
      </c>
      <c r="AC25" s="183" t="s">
        <v>273</v>
      </c>
      <c r="AD25" s="182" t="s">
        <v>272</v>
      </c>
      <c r="AE25" s="182"/>
      <c r="AF25" s="182"/>
      <c r="AG25" s="182"/>
      <c r="AH25" s="184" t="s">
        <v>274</v>
      </c>
      <c r="AI25" s="301" t="s">
        <v>275</v>
      </c>
      <c r="AJ25" s="302" t="s">
        <v>275</v>
      </c>
      <c r="AL25" s="2055"/>
      <c r="AM25" s="2055"/>
      <c r="AN25" s="2055"/>
      <c r="AO25" s="2055"/>
      <c r="AP25" s="2055"/>
      <c r="AQ25" s="2055"/>
      <c r="AR25" s="2055"/>
    </row>
    <row r="26" spans="1:44" ht="49.9" customHeight="1" x14ac:dyDescent="0.4">
      <c r="A26" s="2274" t="s">
        <v>323</v>
      </c>
      <c r="B26" s="303" t="s">
        <v>81</v>
      </c>
      <c r="C26" s="663"/>
      <c r="D26" s="663"/>
      <c r="E26" s="663"/>
      <c r="F26" s="663"/>
      <c r="G26" s="663"/>
      <c r="H26" s="663"/>
      <c r="I26" s="663"/>
      <c r="J26" s="663"/>
      <c r="K26" s="663"/>
      <c r="L26" s="663"/>
      <c r="M26" s="663"/>
      <c r="N26" s="663"/>
      <c r="O26" s="663"/>
      <c r="P26" s="663"/>
      <c r="Q26" s="663"/>
      <c r="R26" s="663"/>
      <c r="S26" s="663"/>
      <c r="T26" s="663"/>
      <c r="U26" s="663"/>
      <c r="V26" s="663"/>
      <c r="W26" s="663"/>
      <c r="X26" s="663"/>
      <c r="Y26" s="663"/>
      <c r="Z26" s="663"/>
      <c r="AA26" s="663"/>
      <c r="AB26" s="663"/>
      <c r="AC26" s="663"/>
      <c r="AD26" s="663"/>
      <c r="AE26" s="663"/>
      <c r="AF26" s="663"/>
      <c r="AG26" s="663"/>
      <c r="AH26" s="573">
        <f>H12</f>
        <v>0</v>
      </c>
      <c r="AI26" s="185">
        <f>AH26*4.5</f>
        <v>0</v>
      </c>
      <c r="AJ26" s="186">
        <f>AI26*50/60</f>
        <v>0</v>
      </c>
      <c r="AL26" s="2055"/>
      <c r="AM26" s="2055"/>
      <c r="AN26" s="2055"/>
      <c r="AO26" s="2055"/>
      <c r="AP26" s="2055"/>
      <c r="AQ26" s="2055"/>
      <c r="AR26" s="2055"/>
    </row>
    <row r="27" spans="1:44" ht="49.9" customHeight="1" x14ac:dyDescent="0.4">
      <c r="A27" s="2274"/>
      <c r="B27" s="304" t="s">
        <v>255</v>
      </c>
      <c r="C27" s="664"/>
      <c r="D27" s="664"/>
      <c r="E27" s="664"/>
      <c r="F27" s="664"/>
      <c r="G27" s="664"/>
      <c r="H27" s="664"/>
      <c r="I27" s="664"/>
      <c r="J27" s="664"/>
      <c r="K27" s="664"/>
      <c r="L27" s="664"/>
      <c r="M27" s="664"/>
      <c r="N27" s="664"/>
      <c r="O27" s="664"/>
      <c r="P27" s="664"/>
      <c r="Q27" s="664"/>
      <c r="R27" s="664"/>
      <c r="S27" s="664"/>
      <c r="T27" s="664"/>
      <c r="U27" s="664"/>
      <c r="V27" s="664"/>
      <c r="W27" s="664"/>
      <c r="X27" s="664"/>
      <c r="Y27" s="664"/>
      <c r="Z27" s="664"/>
      <c r="AA27" s="664"/>
      <c r="AB27" s="664"/>
      <c r="AC27" s="664"/>
      <c r="AD27" s="664"/>
      <c r="AE27" s="664"/>
      <c r="AF27" s="664"/>
      <c r="AG27" s="664"/>
      <c r="AH27" s="187">
        <f>J12</f>
        <v>0</v>
      </c>
      <c r="AI27" s="464">
        <f>AH27*4.5</f>
        <v>0</v>
      </c>
      <c r="AJ27" s="188">
        <f>AI27*50/60</f>
        <v>0</v>
      </c>
      <c r="AL27" s="2055"/>
      <c r="AM27" s="2055"/>
      <c r="AN27" s="2055"/>
      <c r="AO27" s="2055"/>
      <c r="AP27" s="2055"/>
      <c r="AQ27" s="2055"/>
      <c r="AR27" s="2055"/>
    </row>
    <row r="28" spans="1:44" ht="49.9" customHeight="1" x14ac:dyDescent="0.4">
      <c r="A28" s="2274"/>
      <c r="B28" s="304" t="s">
        <v>256</v>
      </c>
      <c r="C28" s="664"/>
      <c r="D28" s="664"/>
      <c r="E28" s="664"/>
      <c r="F28" s="664"/>
      <c r="G28" s="664"/>
      <c r="H28" s="664"/>
      <c r="I28" s="664"/>
      <c r="J28" s="664"/>
      <c r="K28" s="664"/>
      <c r="L28" s="664"/>
      <c r="M28" s="664"/>
      <c r="N28" s="664"/>
      <c r="O28" s="664"/>
      <c r="P28" s="664"/>
      <c r="Q28" s="664"/>
      <c r="R28" s="664"/>
      <c r="S28" s="664"/>
      <c r="T28" s="664"/>
      <c r="U28" s="664"/>
      <c r="V28" s="664"/>
      <c r="W28" s="664"/>
      <c r="X28" s="664"/>
      <c r="Y28" s="664"/>
      <c r="Z28" s="664"/>
      <c r="AA28" s="664"/>
      <c r="AB28" s="664"/>
      <c r="AC28" s="664"/>
      <c r="AD28" s="664"/>
      <c r="AE28" s="664"/>
      <c r="AF28" s="664"/>
      <c r="AG28" s="664"/>
      <c r="AH28" s="187">
        <f>K12</f>
        <v>0</v>
      </c>
      <c r="AI28" s="464">
        <f>AH28*4.5</f>
        <v>0</v>
      </c>
      <c r="AJ28" s="188">
        <f>AI28*50/60</f>
        <v>0</v>
      </c>
      <c r="AL28" s="570"/>
      <c r="AM28" s="571"/>
      <c r="AN28" s="571"/>
      <c r="AO28" s="571"/>
    </row>
    <row r="29" spans="1:44" ht="49.9" customHeight="1" x14ac:dyDescent="0.4">
      <c r="A29" s="2274"/>
      <c r="B29" s="304" t="s">
        <v>257</v>
      </c>
      <c r="C29" s="664"/>
      <c r="D29" s="664"/>
      <c r="E29" s="664"/>
      <c r="F29" s="664"/>
      <c r="G29" s="664"/>
      <c r="H29" s="664"/>
      <c r="I29" s="664"/>
      <c r="J29" s="664"/>
      <c r="K29" s="664"/>
      <c r="L29" s="664"/>
      <c r="M29" s="664"/>
      <c r="N29" s="664"/>
      <c r="O29" s="664"/>
      <c r="P29" s="664"/>
      <c r="Q29" s="664"/>
      <c r="R29" s="664"/>
      <c r="S29" s="664"/>
      <c r="T29" s="664"/>
      <c r="U29" s="664"/>
      <c r="V29" s="664"/>
      <c r="W29" s="664"/>
      <c r="X29" s="664"/>
      <c r="Y29" s="664"/>
      <c r="Z29" s="664"/>
      <c r="AA29" s="664"/>
      <c r="AB29" s="664"/>
      <c r="AC29" s="664"/>
      <c r="AD29" s="664"/>
      <c r="AE29" s="664"/>
      <c r="AF29" s="664"/>
      <c r="AG29" s="664"/>
      <c r="AH29" s="187">
        <f>L12</f>
        <v>0</v>
      </c>
      <c r="AI29" s="464">
        <f>AH29*4.5</f>
        <v>0</v>
      </c>
      <c r="AJ29" s="188">
        <f>AI29*50/60</f>
        <v>0</v>
      </c>
      <c r="AL29" s="2253" t="s">
        <v>484</v>
      </c>
      <c r="AM29" s="2253"/>
      <c r="AN29" s="2253"/>
      <c r="AO29" s="2253"/>
      <c r="AP29" s="2253"/>
      <c r="AQ29" s="2253"/>
      <c r="AR29" s="2253"/>
    </row>
    <row r="30" spans="1:44" ht="49.9" customHeight="1" x14ac:dyDescent="0.4">
      <c r="A30" s="2274"/>
      <c r="B30" s="304" t="s">
        <v>13</v>
      </c>
      <c r="C30" s="665">
        <f t="shared" ref="C30:D30" si="0">C26+C27+C28+C29</f>
        <v>0</v>
      </c>
      <c r="D30" s="665">
        <f t="shared" si="0"/>
        <v>0</v>
      </c>
      <c r="E30" s="665">
        <f>E26+E27+E28+E29</f>
        <v>0</v>
      </c>
      <c r="F30" s="665">
        <f>F26+F27+F28+F29</f>
        <v>0</v>
      </c>
      <c r="G30" s="665">
        <f>G26+G27+G28+G29</f>
        <v>0</v>
      </c>
      <c r="H30" s="665">
        <f t="shared" ref="H30:K30" si="1">H26+H27+H28+H29</f>
        <v>0</v>
      </c>
      <c r="I30" s="665">
        <f t="shared" si="1"/>
        <v>0</v>
      </c>
      <c r="J30" s="665">
        <f t="shared" si="1"/>
        <v>0</v>
      </c>
      <c r="K30" s="665">
        <f t="shared" si="1"/>
        <v>0</v>
      </c>
      <c r="L30" s="665">
        <f>L26+L27+L28+L29</f>
        <v>0</v>
      </c>
      <c r="M30" s="665">
        <f>M26+M27+M28+M29</f>
        <v>0</v>
      </c>
      <c r="N30" s="665">
        <f>N26+N27+N28+N29</f>
        <v>0</v>
      </c>
      <c r="O30" s="665">
        <f>O26+O27+O28+O29</f>
        <v>0</v>
      </c>
      <c r="P30" s="665">
        <f>P26+P27+P28+P29</f>
        <v>0</v>
      </c>
      <c r="Q30" s="665">
        <f t="shared" ref="Q30:V30" si="2">Q26+Q27+Q28+Q29</f>
        <v>0</v>
      </c>
      <c r="R30" s="665">
        <f t="shared" si="2"/>
        <v>0</v>
      </c>
      <c r="S30" s="665">
        <f t="shared" si="2"/>
        <v>0</v>
      </c>
      <c r="T30" s="665">
        <f t="shared" si="2"/>
        <v>0</v>
      </c>
      <c r="U30" s="665">
        <f t="shared" si="2"/>
        <v>0</v>
      </c>
      <c r="V30" s="665">
        <f t="shared" si="2"/>
        <v>0</v>
      </c>
      <c r="W30" s="665">
        <f t="shared" ref="W30:AH30" si="3">W26+W27+W28+W29</f>
        <v>0</v>
      </c>
      <c r="X30" s="665">
        <f t="shared" ref="X30:AC30" si="4">X26+X27+X28+X29</f>
        <v>0</v>
      </c>
      <c r="Y30" s="665">
        <f t="shared" si="4"/>
        <v>0</v>
      </c>
      <c r="Z30" s="665">
        <f t="shared" si="4"/>
        <v>0</v>
      </c>
      <c r="AA30" s="665">
        <f t="shared" si="4"/>
        <v>0</v>
      </c>
      <c r="AB30" s="665">
        <f t="shared" si="4"/>
        <v>0</v>
      </c>
      <c r="AC30" s="665">
        <f t="shared" si="4"/>
        <v>0</v>
      </c>
      <c r="AD30" s="665">
        <f t="shared" si="3"/>
        <v>0</v>
      </c>
      <c r="AE30" s="665">
        <f t="shared" si="3"/>
        <v>0</v>
      </c>
      <c r="AF30" s="665">
        <f t="shared" si="3"/>
        <v>0</v>
      </c>
      <c r="AG30" s="665">
        <f t="shared" si="3"/>
        <v>0</v>
      </c>
      <c r="AH30" s="207">
        <f t="shared" si="3"/>
        <v>0</v>
      </c>
      <c r="AI30" s="207">
        <f>SUM(AI26:AI29)</f>
        <v>0</v>
      </c>
      <c r="AJ30" s="574">
        <f>SUM(AJ26:AJ29)</f>
        <v>0</v>
      </c>
      <c r="AL30" s="2254"/>
      <c r="AM30" s="2254"/>
      <c r="AN30" s="2254"/>
      <c r="AO30" s="2254"/>
      <c r="AP30" s="2254"/>
      <c r="AQ30" s="2254"/>
      <c r="AR30" s="2254"/>
    </row>
    <row r="31" spans="1:44" ht="49.9" customHeight="1" thickBot="1" x14ac:dyDescent="0.4">
      <c r="A31" s="2275"/>
      <c r="B31" s="305" t="s">
        <v>324</v>
      </c>
      <c r="C31" s="435"/>
      <c r="D31" s="435"/>
      <c r="E31" s="435"/>
      <c r="F31" s="435"/>
      <c r="G31" s="435"/>
      <c r="H31" s="435"/>
      <c r="I31" s="435"/>
      <c r="J31" s="435"/>
      <c r="K31" s="435"/>
      <c r="L31" s="435"/>
      <c r="M31" s="435"/>
      <c r="N31" s="435"/>
      <c r="O31" s="435"/>
      <c r="P31" s="435"/>
      <c r="Q31" s="435"/>
      <c r="R31" s="435"/>
      <c r="S31" s="435"/>
      <c r="T31" s="435"/>
      <c r="U31" s="435"/>
      <c r="V31" s="435"/>
      <c r="W31" s="435"/>
      <c r="X31" s="435"/>
      <c r="Y31" s="435"/>
      <c r="Z31" s="435"/>
      <c r="AA31" s="435"/>
      <c r="AB31" s="435"/>
      <c r="AC31" s="435"/>
      <c r="AD31" s="435"/>
      <c r="AE31" s="435"/>
      <c r="AF31" s="435"/>
      <c r="AG31" s="435"/>
      <c r="AH31" s="463">
        <f>SUM(C31:AG31)</f>
        <v>0</v>
      </c>
      <c r="AI31" s="575">
        <f>AH31*50</f>
        <v>0</v>
      </c>
      <c r="AJ31" s="576">
        <f>AI31/60</f>
        <v>0</v>
      </c>
      <c r="AL31" s="2254"/>
      <c r="AM31" s="2254"/>
      <c r="AN31" s="2254"/>
      <c r="AO31" s="2254"/>
      <c r="AP31" s="2254"/>
      <c r="AQ31" s="2254"/>
      <c r="AR31" s="2254"/>
    </row>
    <row r="32" spans="1:44" ht="49.9" customHeight="1" thickBot="1" x14ac:dyDescent="0.3">
      <c r="A32" s="2275"/>
      <c r="B32" s="306" t="s">
        <v>279</v>
      </c>
      <c r="C32" s="572"/>
      <c r="D32" s="572"/>
      <c r="E32" s="572"/>
      <c r="F32" s="572"/>
      <c r="G32" s="572"/>
      <c r="H32" s="572"/>
      <c r="I32" s="572"/>
      <c r="J32" s="572"/>
      <c r="K32" s="572"/>
      <c r="L32" s="572"/>
      <c r="M32" s="572"/>
      <c r="N32" s="572"/>
      <c r="O32" s="572"/>
      <c r="P32" s="572"/>
      <c r="Q32" s="572"/>
      <c r="R32" s="572"/>
      <c r="S32" s="572"/>
      <c r="T32" s="572"/>
      <c r="U32" s="572"/>
      <c r="V32" s="572"/>
      <c r="W32" s="572"/>
      <c r="X32" s="572"/>
      <c r="Y32" s="572"/>
      <c r="Z32" s="572"/>
      <c r="AA32" s="572"/>
      <c r="AB32" s="572"/>
      <c r="AC32" s="572"/>
      <c r="AD32" s="572"/>
      <c r="AE32" s="572"/>
      <c r="AF32" s="572"/>
      <c r="AG32" s="572"/>
      <c r="AH32" s="463"/>
      <c r="AI32" s="575"/>
      <c r="AJ32" s="576"/>
      <c r="AL32" s="2254"/>
      <c r="AM32" s="2254"/>
      <c r="AN32" s="2254"/>
      <c r="AO32" s="2254"/>
      <c r="AP32" s="2254"/>
      <c r="AQ32" s="2254"/>
      <c r="AR32" s="2254"/>
    </row>
    <row r="33" spans="1:45" ht="49.9" customHeight="1" thickBot="1" x14ac:dyDescent="0.4">
      <c r="A33" s="2275"/>
      <c r="B33" s="307" t="s">
        <v>325</v>
      </c>
      <c r="C33" s="435"/>
      <c r="D33" s="435"/>
      <c r="E33" s="435"/>
      <c r="F33" s="435"/>
      <c r="G33" s="435"/>
      <c r="H33" s="435"/>
      <c r="I33" s="435"/>
      <c r="J33" s="435"/>
      <c r="K33" s="435"/>
      <c r="L33" s="435"/>
      <c r="M33" s="435"/>
      <c r="N33" s="435"/>
      <c r="O33" s="435"/>
      <c r="P33" s="435"/>
      <c r="Q33" s="435"/>
      <c r="R33" s="435"/>
      <c r="S33" s="435"/>
      <c r="T33" s="435"/>
      <c r="U33" s="435"/>
      <c r="V33" s="435"/>
      <c r="W33" s="435"/>
      <c r="X33" s="435"/>
      <c r="Y33" s="435"/>
      <c r="Z33" s="435"/>
      <c r="AA33" s="435"/>
      <c r="AB33" s="435"/>
      <c r="AC33" s="435"/>
      <c r="AD33" s="435"/>
      <c r="AE33" s="435"/>
      <c r="AF33" s="435"/>
      <c r="AG33" s="435"/>
      <c r="AH33" s="191">
        <f>SUM(C33:AG33)</f>
        <v>0</v>
      </c>
      <c r="AI33" s="577">
        <f>AH33*50</f>
        <v>0</v>
      </c>
      <c r="AJ33" s="578">
        <f>AI33/60</f>
        <v>0</v>
      </c>
      <c r="AL33" s="2254"/>
      <c r="AM33" s="2254"/>
      <c r="AN33" s="2254"/>
      <c r="AO33" s="2254"/>
      <c r="AP33" s="2254"/>
      <c r="AQ33" s="2254"/>
      <c r="AR33" s="2254"/>
    </row>
    <row r="34" spans="1:45" ht="30" x14ac:dyDescent="0.4">
      <c r="A34" s="120"/>
      <c r="B34" s="308" t="s">
        <v>280</v>
      </c>
      <c r="C34" s="217"/>
      <c r="D34" s="217"/>
      <c r="E34" s="217"/>
      <c r="F34" s="217"/>
      <c r="G34" s="217"/>
      <c r="H34" s="218"/>
      <c r="I34" s="218"/>
      <c r="J34" s="219"/>
      <c r="K34" s="219"/>
      <c r="L34" s="219"/>
      <c r="M34" s="219"/>
      <c r="N34" s="219"/>
      <c r="O34" s="219"/>
      <c r="P34" s="219"/>
      <c r="Q34" s="220"/>
      <c r="R34" s="197"/>
      <c r="S34" s="436" t="s">
        <v>405</v>
      </c>
      <c r="T34" s="436"/>
      <c r="U34" s="436"/>
      <c r="V34" s="436"/>
      <c r="W34" s="436"/>
      <c r="X34" s="436"/>
      <c r="Y34" s="436"/>
      <c r="Z34" s="436"/>
      <c r="AA34" s="436"/>
      <c r="AB34" s="437"/>
      <c r="AC34" s="165"/>
      <c r="AD34" s="2276"/>
      <c r="AE34" s="2276"/>
      <c r="AF34" s="2276"/>
      <c r="AG34" s="2276"/>
      <c r="AH34" s="2276"/>
      <c r="AI34" s="2276"/>
      <c r="AJ34" s="309"/>
      <c r="AL34" s="2254"/>
      <c r="AM34" s="2254"/>
      <c r="AN34" s="2254"/>
      <c r="AO34" s="2254"/>
      <c r="AP34" s="2254"/>
      <c r="AQ34" s="2254"/>
      <c r="AR34" s="2254"/>
    </row>
    <row r="35" spans="1:45" ht="31.9" customHeight="1" x14ac:dyDescent="0.25">
      <c r="A35" s="120"/>
      <c r="B35" s="2087" t="s">
        <v>406</v>
      </c>
      <c r="C35" s="2088"/>
      <c r="D35" s="2088"/>
      <c r="E35" s="2088"/>
      <c r="F35" s="2088"/>
      <c r="G35" s="2088"/>
      <c r="H35" s="2088"/>
      <c r="I35" s="2088"/>
      <c r="J35" s="2088"/>
      <c r="K35" s="2088"/>
      <c r="L35" s="2088"/>
      <c r="M35" s="2088"/>
      <c r="N35" s="2088"/>
      <c r="O35" s="2088"/>
      <c r="P35" s="2088"/>
      <c r="Q35" s="2088"/>
      <c r="R35" s="2089"/>
      <c r="S35" s="2089"/>
      <c r="T35" s="2089"/>
      <c r="U35" s="2089"/>
      <c r="V35" s="2089"/>
      <c r="W35" s="2089"/>
      <c r="X35" s="2089"/>
      <c r="Y35" s="2089"/>
      <c r="Z35" s="2089"/>
      <c r="AA35" s="198"/>
      <c r="AB35" s="198"/>
      <c r="AC35" s="198"/>
      <c r="AD35" s="1974"/>
      <c r="AE35" s="1974"/>
      <c r="AF35" s="1974"/>
      <c r="AG35" s="1974"/>
      <c r="AH35" s="1974"/>
      <c r="AI35" s="1974"/>
      <c r="AJ35" s="199"/>
      <c r="AL35" s="2254"/>
      <c r="AM35" s="2254"/>
      <c r="AN35" s="2254"/>
      <c r="AO35" s="2254"/>
      <c r="AP35" s="2254"/>
      <c r="AQ35" s="2254"/>
      <c r="AR35" s="2254"/>
    </row>
    <row r="36" spans="1:45" ht="26.25" x14ac:dyDescent="0.3">
      <c r="A36" s="120"/>
      <c r="B36" s="200" t="s">
        <v>269</v>
      </c>
      <c r="C36" s="201">
        <v>1</v>
      </c>
      <c r="D36" s="201">
        <v>2</v>
      </c>
      <c r="E36" s="201">
        <v>3</v>
      </c>
      <c r="F36" s="201">
        <v>4</v>
      </c>
      <c r="G36" s="201">
        <v>5</v>
      </c>
      <c r="H36" s="201">
        <v>6</v>
      </c>
      <c r="I36" s="201">
        <v>7</v>
      </c>
      <c r="J36" s="201">
        <v>8</v>
      </c>
      <c r="K36" s="201">
        <v>9</v>
      </c>
      <c r="L36" s="201">
        <v>10</v>
      </c>
      <c r="M36" s="201">
        <v>11</v>
      </c>
      <c r="N36" s="201">
        <v>12</v>
      </c>
      <c r="O36" s="201">
        <v>13</v>
      </c>
      <c r="P36" s="201">
        <v>14</v>
      </c>
      <c r="Q36" s="201">
        <v>15</v>
      </c>
      <c r="R36" s="201">
        <v>16</v>
      </c>
      <c r="S36" s="201">
        <v>17</v>
      </c>
      <c r="T36" s="201">
        <v>18</v>
      </c>
      <c r="U36" s="201">
        <v>19</v>
      </c>
      <c r="V36" s="201">
        <v>20</v>
      </c>
      <c r="W36" s="201">
        <v>21</v>
      </c>
      <c r="X36" s="201">
        <v>22</v>
      </c>
      <c r="Y36" s="201">
        <v>23</v>
      </c>
      <c r="Z36" s="201">
        <v>24</v>
      </c>
      <c r="AA36" s="201">
        <v>25</v>
      </c>
      <c r="AB36" s="201">
        <v>26</v>
      </c>
      <c r="AC36" s="201">
        <v>27</v>
      </c>
      <c r="AD36" s="202">
        <v>28</v>
      </c>
      <c r="AE36" s="202">
        <v>29</v>
      </c>
      <c r="AF36" s="202">
        <v>30</v>
      </c>
      <c r="AG36" s="202">
        <v>31</v>
      </c>
      <c r="AH36" s="203" t="s">
        <v>174</v>
      </c>
      <c r="AI36" s="204" t="s">
        <v>282</v>
      </c>
      <c r="AJ36" s="205" t="s">
        <v>283</v>
      </c>
      <c r="AL36" s="2254"/>
      <c r="AM36" s="2254"/>
      <c r="AN36" s="2254"/>
      <c r="AO36" s="2254"/>
      <c r="AP36" s="2254"/>
      <c r="AQ36" s="2254"/>
      <c r="AR36" s="2254"/>
    </row>
    <row r="37" spans="1:45" ht="50.25" customHeight="1" x14ac:dyDescent="0.45">
      <c r="A37" s="120"/>
      <c r="B37" s="206" t="s">
        <v>270</v>
      </c>
      <c r="C37" s="666"/>
      <c r="D37" s="666"/>
      <c r="E37" s="666"/>
      <c r="F37" s="666"/>
      <c r="G37" s="666"/>
      <c r="H37" s="666"/>
      <c r="I37" s="666"/>
      <c r="J37" s="666"/>
      <c r="K37" s="666"/>
      <c r="L37" s="666"/>
      <c r="M37" s="666"/>
      <c r="N37" s="666"/>
      <c r="O37" s="666"/>
      <c r="P37" s="666"/>
      <c r="Q37" s="666"/>
      <c r="R37" s="667"/>
      <c r="S37" s="667"/>
      <c r="T37" s="666"/>
      <c r="U37" s="666"/>
      <c r="V37" s="666"/>
      <c r="W37" s="666"/>
      <c r="X37" s="666"/>
      <c r="Y37" s="666"/>
      <c r="Z37" s="666"/>
      <c r="AA37" s="666"/>
      <c r="AB37" s="666"/>
      <c r="AC37" s="666"/>
      <c r="AD37" s="666"/>
      <c r="AE37" s="666"/>
      <c r="AF37" s="666"/>
      <c r="AG37" s="666"/>
      <c r="AH37" s="207">
        <f>SUM(C37:AG37)</f>
        <v>0</v>
      </c>
      <c r="AI37" s="208">
        <f>AH37*50</f>
        <v>0</v>
      </c>
      <c r="AJ37" s="209">
        <f>AI37/60</f>
        <v>0</v>
      </c>
      <c r="AS37" s="314"/>
    </row>
    <row r="38" spans="1:45" ht="24" thickBot="1" x14ac:dyDescent="0.35">
      <c r="A38" s="120"/>
      <c r="B38" s="210"/>
      <c r="C38" s="211"/>
      <c r="D38" s="211"/>
      <c r="E38" s="211"/>
      <c r="F38" s="211"/>
      <c r="G38" s="211"/>
      <c r="H38" s="211"/>
      <c r="I38" s="211"/>
      <c r="J38" s="211"/>
      <c r="K38" s="211"/>
      <c r="L38" s="211"/>
      <c r="M38" s="211"/>
      <c r="N38" s="211"/>
      <c r="O38" s="211"/>
      <c r="P38" s="211"/>
      <c r="Q38" s="211"/>
      <c r="R38" s="212"/>
      <c r="S38" s="212"/>
      <c r="T38" s="212"/>
      <c r="U38" s="212"/>
      <c r="V38" s="212"/>
      <c r="W38" s="212"/>
      <c r="X38" s="212"/>
      <c r="Y38" s="212"/>
      <c r="Z38" s="212"/>
      <c r="AA38" s="212"/>
      <c r="AB38" s="212"/>
      <c r="AC38" s="212"/>
      <c r="AD38" s="212"/>
      <c r="AE38" s="212"/>
      <c r="AF38" s="212"/>
      <c r="AG38" s="212"/>
      <c r="AH38" s="213"/>
      <c r="AI38" s="213"/>
      <c r="AJ38" s="213"/>
    </row>
    <row r="39" spans="1:45" ht="91.5" customHeight="1" thickBot="1" x14ac:dyDescent="0.5">
      <c r="A39" s="120"/>
      <c r="B39" s="2250" t="s">
        <v>509</v>
      </c>
      <c r="C39" s="2251"/>
      <c r="D39" s="2251"/>
      <c r="E39" s="2251"/>
      <c r="F39" s="2251"/>
      <c r="G39" s="2251"/>
      <c r="H39" s="2251"/>
      <c r="I39" s="2251"/>
      <c r="J39" s="2251"/>
      <c r="K39" s="2251"/>
      <c r="L39" s="2251"/>
      <c r="M39" s="2251"/>
      <c r="N39" s="2251"/>
      <c r="O39" s="2251"/>
      <c r="P39" s="2251"/>
      <c r="Q39" s="2252"/>
      <c r="R39" s="2128" t="s">
        <v>374</v>
      </c>
      <c r="S39" s="2206" t="str">
        <f>H5</f>
        <v>MARIVA BARROSO DE OLIVEIRA PAIVA</v>
      </c>
      <c r="T39" s="2207"/>
      <c r="U39" s="2207"/>
      <c r="V39" s="2207"/>
      <c r="W39" s="2207"/>
      <c r="X39" s="2207"/>
      <c r="Y39" s="2207"/>
      <c r="Z39" s="2207"/>
      <c r="AA39" s="2207"/>
      <c r="AB39" s="2208"/>
      <c r="AC39" s="2277" t="s">
        <v>5</v>
      </c>
      <c r="AD39" s="2277"/>
      <c r="AE39" s="2277"/>
      <c r="AF39" s="2277"/>
      <c r="AG39" s="2277"/>
      <c r="AH39" s="2278">
        <f>C7</f>
        <v>11887</v>
      </c>
      <c r="AI39" s="2279"/>
      <c r="AJ39" s="2280"/>
    </row>
    <row r="40" spans="1:45" ht="46.15" customHeight="1" x14ac:dyDescent="0.7">
      <c r="A40" s="120"/>
      <c r="B40" s="214"/>
      <c r="C40" s="215"/>
      <c r="D40" s="215"/>
      <c r="E40" s="2131" t="s">
        <v>284</v>
      </c>
      <c r="F40" s="2131"/>
      <c r="G40" s="2131"/>
      <c r="H40" s="2131"/>
      <c r="I40" s="2131"/>
      <c r="J40" s="2131"/>
      <c r="K40" s="2131"/>
      <c r="L40" s="2131"/>
      <c r="M40" s="2131"/>
      <c r="N40" s="2131"/>
      <c r="O40" s="215"/>
      <c r="P40" s="215"/>
      <c r="Q40" s="216"/>
      <c r="R40" s="2129"/>
      <c r="S40" s="2209"/>
      <c r="T40" s="1902"/>
      <c r="U40" s="1902"/>
      <c r="V40" s="1902"/>
      <c r="W40" s="1902"/>
      <c r="X40" s="1902"/>
      <c r="Y40" s="1902"/>
      <c r="Z40" s="1902"/>
      <c r="AA40" s="1902"/>
      <c r="AB40" s="2210"/>
      <c r="AC40" s="391"/>
      <c r="AD40" s="2132" t="s">
        <v>285</v>
      </c>
      <c r="AE40" s="2133"/>
      <c r="AF40" s="2133"/>
      <c r="AG40" s="2133"/>
      <c r="AH40" s="2133"/>
      <c r="AI40" s="2133"/>
      <c r="AJ40" s="310"/>
      <c r="AK40" s="2255" t="s">
        <v>507</v>
      </c>
      <c r="AL40" s="2256"/>
      <c r="AM40" s="2256"/>
      <c r="AN40" s="2256"/>
    </row>
    <row r="41" spans="1:45" ht="41.25" customHeight="1" x14ac:dyDescent="0.25">
      <c r="A41" s="120"/>
      <c r="B41" s="2134" t="s">
        <v>87</v>
      </c>
      <c r="C41" s="2135"/>
      <c r="D41" s="2135"/>
      <c r="E41" s="2135"/>
      <c r="F41" s="2136"/>
      <c r="G41" s="2137"/>
      <c r="H41" s="2135" t="s">
        <v>269</v>
      </c>
      <c r="I41" s="2138"/>
      <c r="J41" s="2135" t="s">
        <v>286</v>
      </c>
      <c r="K41" s="2135"/>
      <c r="L41" s="2135"/>
      <c r="M41" s="2135"/>
      <c r="N41" s="2139" t="s">
        <v>287</v>
      </c>
      <c r="O41" s="2140"/>
      <c r="P41" s="2139" t="s">
        <v>288</v>
      </c>
      <c r="Q41" s="2141"/>
      <c r="R41" s="2129"/>
      <c r="S41" s="1904"/>
      <c r="T41" s="1905"/>
      <c r="U41" s="1905"/>
      <c r="V41" s="1905"/>
      <c r="W41" s="1905"/>
      <c r="X41" s="1905"/>
      <c r="Y41" s="1905"/>
      <c r="Z41" s="1905"/>
      <c r="AA41" s="1905"/>
      <c r="AB41" s="2211"/>
      <c r="AC41" s="2142" t="s">
        <v>289</v>
      </c>
      <c r="AD41" s="2117" t="s">
        <v>326</v>
      </c>
      <c r="AE41" s="2118"/>
      <c r="AF41" s="2118"/>
      <c r="AG41" s="2118"/>
      <c r="AH41" s="2118"/>
      <c r="AI41" s="2118"/>
      <c r="AJ41" s="656">
        <f>AJ30</f>
        <v>0</v>
      </c>
      <c r="AK41" s="2255"/>
      <c r="AL41" s="2256"/>
      <c r="AM41" s="2256"/>
      <c r="AN41" s="2256"/>
    </row>
    <row r="42" spans="1:45" ht="39.75" customHeight="1" x14ac:dyDescent="0.35">
      <c r="A42" s="120"/>
      <c r="B42" s="2106"/>
      <c r="C42" s="2107"/>
      <c r="D42" s="2107"/>
      <c r="E42" s="2107"/>
      <c r="F42" s="2108"/>
      <c r="G42" s="2109"/>
      <c r="H42" s="2145"/>
      <c r="I42" s="2122"/>
      <c r="J42" s="2112"/>
      <c r="K42" s="2123"/>
      <c r="L42" s="2123"/>
      <c r="M42" s="2124"/>
      <c r="N42" s="2110"/>
      <c r="O42" s="2111"/>
      <c r="P42" s="2115">
        <f>N42*50/60</f>
        <v>0</v>
      </c>
      <c r="Q42" s="2116"/>
      <c r="R42" s="2129"/>
      <c r="S42" s="1904"/>
      <c r="T42" s="1905"/>
      <c r="U42" s="1905"/>
      <c r="V42" s="1905"/>
      <c r="W42" s="1905"/>
      <c r="X42" s="1905"/>
      <c r="Y42" s="1905"/>
      <c r="Z42" s="1905"/>
      <c r="AA42" s="1905"/>
      <c r="AB42" s="2211"/>
      <c r="AC42" s="2143"/>
      <c r="AD42" s="2117" t="s">
        <v>327</v>
      </c>
      <c r="AE42" s="2118"/>
      <c r="AF42" s="2118"/>
      <c r="AG42" s="2118"/>
      <c r="AH42" s="2118"/>
      <c r="AI42" s="2118"/>
      <c r="AJ42" s="656">
        <f>AJ37</f>
        <v>0</v>
      </c>
      <c r="AK42" s="2255"/>
      <c r="AL42" s="2256"/>
      <c r="AM42" s="2256"/>
      <c r="AN42" s="2256"/>
    </row>
    <row r="43" spans="1:45" ht="42" customHeight="1" thickBot="1" x14ac:dyDescent="0.4">
      <c r="A43" s="120"/>
      <c r="B43" s="2106"/>
      <c r="C43" s="2107"/>
      <c r="D43" s="2107"/>
      <c r="E43" s="2107"/>
      <c r="F43" s="2108"/>
      <c r="G43" s="2109"/>
      <c r="H43" s="2145"/>
      <c r="I43" s="2122"/>
      <c r="J43" s="2112"/>
      <c r="K43" s="2123"/>
      <c r="L43" s="2123"/>
      <c r="M43" s="2124"/>
      <c r="N43" s="2110"/>
      <c r="O43" s="2111"/>
      <c r="P43" s="2115">
        <f>N43*50/60</f>
        <v>0</v>
      </c>
      <c r="Q43" s="2116"/>
      <c r="R43" s="2129"/>
      <c r="S43" s="1904"/>
      <c r="T43" s="1905"/>
      <c r="U43" s="1905"/>
      <c r="V43" s="1905"/>
      <c r="W43" s="1905"/>
      <c r="X43" s="1905"/>
      <c r="Y43" s="1905"/>
      <c r="Z43" s="1905"/>
      <c r="AA43" s="1905"/>
      <c r="AB43" s="2211"/>
      <c r="AC43" s="2144"/>
      <c r="AD43" s="2150" t="s">
        <v>328</v>
      </c>
      <c r="AE43" s="2151"/>
      <c r="AF43" s="2151"/>
      <c r="AG43" s="2151"/>
      <c r="AH43" s="2151"/>
      <c r="AI43" s="2151"/>
      <c r="AJ43" s="673">
        <f>AJ33</f>
        <v>0</v>
      </c>
      <c r="AK43" s="2255"/>
      <c r="AL43" s="2256"/>
      <c r="AM43" s="2256"/>
      <c r="AN43" s="2256"/>
    </row>
    <row r="44" spans="1:45" ht="49.15" customHeight="1" thickBot="1" x14ac:dyDescent="0.4">
      <c r="A44" s="120"/>
      <c r="B44" s="2106"/>
      <c r="C44" s="2107"/>
      <c r="D44" s="2107"/>
      <c r="E44" s="2107"/>
      <c r="F44" s="2108"/>
      <c r="G44" s="2109"/>
      <c r="H44" s="2110"/>
      <c r="I44" s="2122"/>
      <c r="J44" s="2112"/>
      <c r="K44" s="2123"/>
      <c r="L44" s="2123"/>
      <c r="M44" s="2124"/>
      <c r="N44" s="2110"/>
      <c r="O44" s="2111"/>
      <c r="P44" s="2115">
        <f t="shared" ref="P44:P49" si="5">N44*50/60</f>
        <v>0</v>
      </c>
      <c r="Q44" s="2116"/>
      <c r="R44" s="2129"/>
      <c r="S44" s="2212"/>
      <c r="T44" s="2213"/>
      <c r="U44" s="2213"/>
      <c r="V44" s="2213"/>
      <c r="W44" s="2213"/>
      <c r="X44" s="2213"/>
      <c r="Y44" s="2213"/>
      <c r="Z44" s="2213"/>
      <c r="AA44" s="2213"/>
      <c r="AB44" s="2211"/>
      <c r="AC44" s="392" t="s">
        <v>329</v>
      </c>
      <c r="AD44" s="2119" t="s">
        <v>367</v>
      </c>
      <c r="AE44" s="2120"/>
      <c r="AF44" s="2120"/>
      <c r="AG44" s="2120"/>
      <c r="AH44" s="2120"/>
      <c r="AI44" s="2120"/>
      <c r="AJ44" s="2121"/>
      <c r="AK44" s="2255"/>
      <c r="AL44" s="2256"/>
      <c r="AM44" s="2256"/>
      <c r="AN44" s="2256"/>
    </row>
    <row r="45" spans="1:45" ht="26.45" customHeight="1" x14ac:dyDescent="0.35">
      <c r="A45" s="120"/>
      <c r="B45" s="2106"/>
      <c r="C45" s="2107"/>
      <c r="D45" s="2107"/>
      <c r="E45" s="2107"/>
      <c r="F45" s="2108"/>
      <c r="G45" s="2109"/>
      <c r="H45" s="2110"/>
      <c r="I45" s="2122"/>
      <c r="J45" s="2112" t="s">
        <v>292</v>
      </c>
      <c r="K45" s="2123"/>
      <c r="L45" s="2123"/>
      <c r="M45" s="2124"/>
      <c r="N45" s="2110"/>
      <c r="O45" s="2111"/>
      <c r="P45" s="2115">
        <f t="shared" si="5"/>
        <v>0</v>
      </c>
      <c r="Q45" s="2116"/>
      <c r="R45" s="2129"/>
      <c r="S45" s="2212"/>
      <c r="T45" s="2213"/>
      <c r="U45" s="2213"/>
      <c r="V45" s="2213"/>
      <c r="W45" s="2213"/>
      <c r="X45" s="2213"/>
      <c r="Y45" s="2213"/>
      <c r="Z45" s="2213"/>
      <c r="AA45" s="2213"/>
      <c r="AB45" s="2211"/>
      <c r="AC45" s="2217" t="s">
        <v>400</v>
      </c>
      <c r="AD45" s="2218"/>
      <c r="AE45" s="2218"/>
      <c r="AF45" s="2218"/>
      <c r="AG45" s="2218"/>
      <c r="AH45" s="2218"/>
      <c r="AI45" s="2218"/>
      <c r="AJ45" s="2219"/>
      <c r="AK45" s="2255"/>
      <c r="AL45" s="2256"/>
      <c r="AM45" s="2256"/>
      <c r="AN45" s="2256"/>
    </row>
    <row r="46" spans="1:45" ht="31.15" customHeight="1" thickBot="1" x14ac:dyDescent="0.4">
      <c r="A46" s="120"/>
      <c r="B46" s="2106"/>
      <c r="C46" s="2107"/>
      <c r="D46" s="2107"/>
      <c r="E46" s="2107"/>
      <c r="F46" s="2108"/>
      <c r="G46" s="2109"/>
      <c r="H46" s="2110"/>
      <c r="I46" s="2111"/>
      <c r="J46" s="2112"/>
      <c r="K46" s="2113"/>
      <c r="L46" s="2113"/>
      <c r="M46" s="2114"/>
      <c r="N46" s="2110"/>
      <c r="O46" s="2114"/>
      <c r="P46" s="2115">
        <f t="shared" si="5"/>
        <v>0</v>
      </c>
      <c r="Q46" s="2116"/>
      <c r="R46" s="2129"/>
      <c r="S46" s="2212"/>
      <c r="T46" s="2213"/>
      <c r="U46" s="2213"/>
      <c r="V46" s="2213"/>
      <c r="W46" s="2213"/>
      <c r="X46" s="2213"/>
      <c r="Y46" s="2213"/>
      <c r="Z46" s="2213"/>
      <c r="AA46" s="2213"/>
      <c r="AB46" s="2211"/>
      <c r="AC46" s="2220"/>
      <c r="AD46" s="2221"/>
      <c r="AE46" s="2221"/>
      <c r="AF46" s="2221"/>
      <c r="AG46" s="2221"/>
      <c r="AH46" s="2221"/>
      <c r="AI46" s="2221"/>
      <c r="AJ46" s="2222"/>
      <c r="AK46" s="2255"/>
      <c r="AL46" s="2256"/>
      <c r="AM46" s="2256"/>
      <c r="AN46" s="2256"/>
    </row>
    <row r="47" spans="1:45" ht="54.75" customHeight="1" thickBot="1" x14ac:dyDescent="0.45">
      <c r="A47" s="120"/>
      <c r="B47" s="2106"/>
      <c r="C47" s="2107"/>
      <c r="D47" s="2107"/>
      <c r="E47" s="2107"/>
      <c r="F47" s="2108"/>
      <c r="G47" s="2109"/>
      <c r="H47" s="2110"/>
      <c r="I47" s="2111"/>
      <c r="J47" s="2112"/>
      <c r="K47" s="2113"/>
      <c r="L47" s="2113"/>
      <c r="M47" s="2114"/>
      <c r="N47" s="2110"/>
      <c r="O47" s="2114"/>
      <c r="P47" s="2115">
        <f t="shared" si="5"/>
        <v>0</v>
      </c>
      <c r="Q47" s="2116"/>
      <c r="R47" s="2130"/>
      <c r="S47" s="2214"/>
      <c r="T47" s="2215"/>
      <c r="U47" s="2215"/>
      <c r="V47" s="2215"/>
      <c r="W47" s="2215"/>
      <c r="X47" s="2215"/>
      <c r="Y47" s="2215"/>
      <c r="Z47" s="2215"/>
      <c r="AA47" s="2215"/>
      <c r="AB47" s="2216"/>
      <c r="AC47" s="2203" t="s">
        <v>372</v>
      </c>
      <c r="AD47" s="2204"/>
      <c r="AE47" s="2204"/>
      <c r="AF47" s="2204"/>
      <c r="AG47" s="2204"/>
      <c r="AH47" s="2204"/>
      <c r="AI47" s="2205"/>
      <c r="AJ47" s="672"/>
      <c r="AK47" s="2255"/>
      <c r="AL47" s="2256"/>
      <c r="AM47" s="2256"/>
      <c r="AN47" s="2256"/>
    </row>
    <row r="48" spans="1:45" ht="48" customHeight="1" x14ac:dyDescent="0.35">
      <c r="A48" s="120"/>
      <c r="B48" s="2106"/>
      <c r="C48" s="2107"/>
      <c r="D48" s="2107"/>
      <c r="E48" s="2107"/>
      <c r="F48" s="2108"/>
      <c r="G48" s="2109"/>
      <c r="H48" s="2110"/>
      <c r="I48" s="2111"/>
      <c r="J48" s="2112"/>
      <c r="K48" s="2113"/>
      <c r="L48" s="2113"/>
      <c r="M48" s="2114"/>
      <c r="N48" s="2110"/>
      <c r="O48" s="2114"/>
      <c r="P48" s="2115">
        <f t="shared" si="5"/>
        <v>0</v>
      </c>
      <c r="Q48" s="2116"/>
      <c r="R48" s="120"/>
      <c r="S48" s="120"/>
      <c r="T48" s="120"/>
      <c r="U48" s="120"/>
      <c r="V48" s="120"/>
      <c r="W48" s="120"/>
      <c r="X48" s="120"/>
      <c r="Y48" s="120"/>
      <c r="Z48" s="120"/>
      <c r="AA48" s="120"/>
      <c r="AB48" s="120"/>
      <c r="AC48" s="120"/>
      <c r="AD48" s="120"/>
      <c r="AE48" s="120"/>
      <c r="AF48" s="120"/>
      <c r="AG48" s="120"/>
      <c r="AH48" s="166"/>
      <c r="AI48" s="166"/>
      <c r="AJ48" s="166"/>
      <c r="AK48" s="2255"/>
      <c r="AL48" s="2256"/>
      <c r="AM48" s="2256"/>
      <c r="AN48" s="2256"/>
    </row>
    <row r="49" spans="1:45" ht="47.25" customHeight="1" x14ac:dyDescent="0.4">
      <c r="A49" s="120"/>
      <c r="B49" s="2106"/>
      <c r="C49" s="2107"/>
      <c r="D49" s="2107"/>
      <c r="E49" s="2107"/>
      <c r="F49" s="2108"/>
      <c r="G49" s="2109"/>
      <c r="H49" s="2110"/>
      <c r="I49" s="2111"/>
      <c r="J49" s="2112"/>
      <c r="K49" s="2113"/>
      <c r="L49" s="2113"/>
      <c r="M49" s="2114"/>
      <c r="N49" s="2110"/>
      <c r="O49" s="2114"/>
      <c r="P49" s="2115">
        <f t="shared" si="5"/>
        <v>0</v>
      </c>
      <c r="Q49" s="2116"/>
      <c r="R49" s="120"/>
      <c r="S49" s="120"/>
      <c r="T49" s="120"/>
      <c r="U49" s="120"/>
      <c r="V49" s="120"/>
      <c r="W49" s="120"/>
      <c r="X49" s="120"/>
      <c r="Y49" s="120"/>
      <c r="Z49" s="120"/>
      <c r="AA49" s="120"/>
      <c r="AB49" s="120"/>
      <c r="AC49" s="120"/>
      <c r="AD49" s="120"/>
      <c r="AE49" s="2061" t="s">
        <v>294</v>
      </c>
      <c r="AF49" s="2202"/>
      <c r="AG49" s="2202"/>
      <c r="AH49" s="2202"/>
      <c r="AI49" s="2202"/>
      <c r="AJ49" s="166"/>
      <c r="AK49" s="2255"/>
      <c r="AL49" s="2256"/>
      <c r="AM49" s="2256"/>
      <c r="AN49" s="2256"/>
    </row>
    <row r="50" spans="1:45" ht="15" customHeight="1" x14ac:dyDescent="0.25">
      <c r="AK50" s="2255"/>
      <c r="AL50" s="2256"/>
      <c r="AM50" s="2256"/>
      <c r="AN50" s="2256"/>
    </row>
    <row r="53" spans="1:45" ht="59.25" x14ac:dyDescent="0.75">
      <c r="A53" s="120"/>
      <c r="B53" s="252" t="s">
        <v>331</v>
      </c>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c r="AB53" s="120"/>
      <c r="AC53" s="120"/>
      <c r="AD53" s="120"/>
      <c r="AE53" s="120"/>
      <c r="AF53" s="120"/>
      <c r="AG53" s="120"/>
      <c r="AH53" s="166"/>
      <c r="AI53" s="166"/>
      <c r="AJ53" s="166"/>
    </row>
    <row r="54" spans="1:45" ht="59.25" x14ac:dyDescent="0.75">
      <c r="A54" s="120"/>
      <c r="B54" s="2100" t="s">
        <v>332</v>
      </c>
      <c r="C54" s="2089"/>
      <c r="D54" s="2089"/>
      <c r="E54" s="2089"/>
      <c r="F54" s="2089"/>
      <c r="G54" s="2089"/>
      <c r="H54" s="2089"/>
      <c r="I54" s="2089"/>
      <c r="J54" s="2089"/>
      <c r="K54" s="2089"/>
      <c r="L54" s="2089"/>
      <c r="M54" s="2089"/>
      <c r="N54" s="2089"/>
      <c r="O54" s="2089"/>
      <c r="P54" s="2089"/>
      <c r="Q54" s="2089"/>
      <c r="R54" s="2089"/>
      <c r="S54" s="2089"/>
      <c r="T54" s="2089"/>
      <c r="U54" s="2089"/>
      <c r="V54" s="2089"/>
      <c r="W54" s="2089"/>
      <c r="X54" s="2089"/>
      <c r="Y54" s="2089"/>
      <c r="Z54" s="2089"/>
      <c r="AA54" s="2089"/>
      <c r="AB54" s="2089"/>
      <c r="AC54" s="2089"/>
      <c r="AD54" s="2089"/>
      <c r="AE54" s="120"/>
      <c r="AF54" s="120"/>
      <c r="AG54" s="120"/>
      <c r="AH54" s="166"/>
      <c r="AI54" s="166"/>
      <c r="AJ54" s="166"/>
    </row>
    <row r="55" spans="1:45" s="314" customFormat="1" ht="34.9" customHeight="1" x14ac:dyDescent="0.35">
      <c r="A55" s="189"/>
      <c r="B55" s="2101" t="s">
        <v>305</v>
      </c>
      <c r="C55" s="2101"/>
      <c r="D55" s="2101"/>
      <c r="E55" s="2101"/>
      <c r="F55" s="2101"/>
      <c r="G55" s="2101"/>
      <c r="H55" s="2101"/>
      <c r="I55" s="2101"/>
      <c r="J55" s="2101"/>
      <c r="K55" s="2101"/>
      <c r="L55" s="2101"/>
      <c r="M55" s="2101"/>
      <c r="N55" s="2101"/>
      <c r="O55" s="2101"/>
      <c r="P55" s="2101"/>
      <c r="Q55" s="2101"/>
      <c r="R55" s="2102"/>
      <c r="S55" s="2102"/>
      <c r="T55" s="2102"/>
      <c r="U55" s="2102"/>
      <c r="V55" s="2102"/>
      <c r="W55" s="2102"/>
      <c r="X55" s="2102"/>
      <c r="Y55" s="2102"/>
      <c r="Z55" s="2102"/>
      <c r="AA55" s="2102"/>
      <c r="AB55" s="2102"/>
      <c r="AC55" s="2102"/>
      <c r="AD55" s="311"/>
      <c r="AE55" s="189"/>
      <c r="AF55" s="189"/>
      <c r="AG55" s="189"/>
      <c r="AH55" s="313"/>
      <c r="AI55" s="313"/>
      <c r="AJ55" s="313"/>
      <c r="AO55"/>
      <c r="AP55"/>
      <c r="AQ55"/>
      <c r="AR55"/>
      <c r="AS55"/>
    </row>
    <row r="56" spans="1:45" s="314" customFormat="1" ht="21" x14ac:dyDescent="0.35">
      <c r="A56" s="189"/>
      <c r="B56" s="2101" t="s">
        <v>306</v>
      </c>
      <c r="C56" s="2101"/>
      <c r="D56" s="2101"/>
      <c r="E56" s="2101"/>
      <c r="F56" s="2101"/>
      <c r="G56" s="2101"/>
      <c r="H56" s="2101"/>
      <c r="I56" s="2101"/>
      <c r="J56" s="2101"/>
      <c r="K56" s="2101"/>
      <c r="L56" s="2101"/>
      <c r="M56" s="2101"/>
      <c r="N56" s="2101"/>
      <c r="O56" s="2101"/>
      <c r="P56" s="2101"/>
      <c r="Q56" s="2101"/>
      <c r="R56" s="2102"/>
      <c r="S56" s="2102"/>
      <c r="T56" s="2102"/>
      <c r="U56" s="2102"/>
      <c r="V56" s="2102"/>
      <c r="W56" s="2102"/>
      <c r="X56" s="2102"/>
      <c r="Y56" s="2102"/>
      <c r="Z56" s="2102"/>
      <c r="AA56" s="2102"/>
      <c r="AB56" s="2102"/>
      <c r="AC56" s="2102"/>
      <c r="AD56" s="2102"/>
      <c r="AE56" s="189"/>
      <c r="AF56" s="189"/>
      <c r="AG56" s="189"/>
      <c r="AH56" s="313"/>
      <c r="AI56" s="313"/>
      <c r="AJ56" s="313"/>
      <c r="AO56"/>
      <c r="AP56"/>
      <c r="AQ56"/>
      <c r="AR56"/>
      <c r="AS56"/>
    </row>
    <row r="57" spans="1:45" ht="61.5" x14ac:dyDescent="0.9">
      <c r="A57" s="253"/>
      <c r="B57" s="1878" t="s">
        <v>485</v>
      </c>
      <c r="C57" s="1878"/>
      <c r="D57" s="1878"/>
      <c r="E57" s="1878"/>
      <c r="F57" s="1878"/>
      <c r="G57" s="1878"/>
      <c r="H57" s="1878"/>
      <c r="I57" s="1878"/>
      <c r="J57" s="1878"/>
      <c r="K57" s="1878"/>
      <c r="L57" s="1878"/>
      <c r="M57" s="1878"/>
      <c r="N57" s="1878"/>
      <c r="O57" s="1878"/>
      <c r="P57" s="1878"/>
      <c r="Q57" s="1878"/>
      <c r="R57" s="1879"/>
      <c r="S57" s="1879"/>
      <c r="T57" s="1879"/>
      <c r="U57" s="1879"/>
      <c r="V57" s="1879"/>
      <c r="W57" s="1879"/>
      <c r="X57" s="1879"/>
      <c r="Y57" s="1879"/>
      <c r="Z57" s="1879"/>
      <c r="AA57" s="253"/>
      <c r="AB57" s="253"/>
      <c r="AC57" s="253"/>
      <c r="AD57" s="253"/>
      <c r="AE57" s="253"/>
      <c r="AF57" s="253"/>
      <c r="AG57" s="253"/>
      <c r="AH57" s="254"/>
      <c r="AI57" s="254"/>
      <c r="AJ57" s="254"/>
    </row>
    <row r="58" spans="1:45" s="314" customFormat="1" ht="21" x14ac:dyDescent="0.35">
      <c r="A58" s="189"/>
      <c r="B58" s="2101" t="s">
        <v>308</v>
      </c>
      <c r="C58" s="2101"/>
      <c r="D58" s="2101"/>
      <c r="E58" s="2101"/>
      <c r="F58" s="2101"/>
      <c r="G58" s="2101"/>
      <c r="H58" s="2101"/>
      <c r="I58" s="2101"/>
      <c r="J58" s="2101"/>
      <c r="K58" s="2101"/>
      <c r="L58" s="2101"/>
      <c r="M58" s="2101"/>
      <c r="N58" s="2101"/>
      <c r="O58" s="2101"/>
      <c r="P58" s="2101"/>
      <c r="Q58" s="2101"/>
      <c r="R58" s="2102"/>
      <c r="S58" s="2102"/>
      <c r="T58" s="2102"/>
      <c r="U58" s="2102"/>
      <c r="V58" s="2102"/>
      <c r="W58" s="2102"/>
      <c r="X58" s="2102"/>
      <c r="Y58" s="2102"/>
      <c r="Z58" s="2102"/>
      <c r="AA58" s="189"/>
      <c r="AB58" s="189"/>
      <c r="AC58" s="189"/>
      <c r="AD58" s="189"/>
      <c r="AE58" s="189"/>
      <c r="AF58" s="189"/>
      <c r="AG58" s="189"/>
      <c r="AH58" s="313"/>
      <c r="AI58" s="313"/>
      <c r="AJ58" s="313"/>
      <c r="AL58"/>
      <c r="AM58"/>
      <c r="AN58"/>
      <c r="AO58"/>
      <c r="AP58"/>
      <c r="AQ58"/>
      <c r="AR58"/>
      <c r="AS58"/>
    </row>
    <row r="59" spans="1:45" s="314" customFormat="1" ht="21" x14ac:dyDescent="0.35">
      <c r="A59" s="189"/>
      <c r="B59" s="2103" t="s">
        <v>309</v>
      </c>
      <c r="C59" s="2104"/>
      <c r="D59" s="2104"/>
      <c r="E59" s="2104"/>
      <c r="F59" s="2104"/>
      <c r="G59" s="2104"/>
      <c r="H59" s="2104"/>
      <c r="I59" s="2104"/>
      <c r="J59" s="2104"/>
      <c r="K59" s="2104"/>
      <c r="L59" s="2104"/>
      <c r="M59" s="2104"/>
      <c r="N59" s="2104"/>
      <c r="O59" s="2104"/>
      <c r="P59" s="2104"/>
      <c r="Q59" s="2104"/>
      <c r="R59" s="2105"/>
      <c r="S59" s="2105"/>
      <c r="T59" s="2105"/>
      <c r="U59" s="2105"/>
      <c r="V59" s="2105"/>
      <c r="W59" s="2105"/>
      <c r="X59" s="2105"/>
      <c r="Y59" s="2105"/>
      <c r="Z59" s="2105"/>
      <c r="AA59" s="2105"/>
      <c r="AB59" s="2105"/>
      <c r="AC59" s="2105"/>
      <c r="AD59" s="2105"/>
      <c r="AE59" s="189"/>
      <c r="AF59" s="189"/>
      <c r="AG59" s="189"/>
      <c r="AH59" s="315"/>
      <c r="AI59" s="313"/>
      <c r="AJ59" s="313"/>
      <c r="AL59"/>
      <c r="AM59"/>
      <c r="AN59"/>
      <c r="AO59"/>
      <c r="AP59"/>
      <c r="AQ59"/>
      <c r="AR59"/>
      <c r="AS59"/>
    </row>
    <row r="60" spans="1:45" ht="46.5" x14ac:dyDescent="0.7">
      <c r="A60" s="120"/>
      <c r="B60" s="1874" t="s">
        <v>310</v>
      </c>
      <c r="C60" s="1875"/>
      <c r="D60" s="1875"/>
      <c r="E60" s="1875"/>
      <c r="F60" s="1875"/>
      <c r="G60" s="1875"/>
      <c r="H60" s="1875"/>
      <c r="I60" s="1875"/>
      <c r="J60" s="1875"/>
      <c r="K60" s="1875"/>
      <c r="L60" s="1875"/>
      <c r="M60" s="1875"/>
      <c r="N60" s="1875"/>
      <c r="O60" s="1875"/>
      <c r="P60" s="1875"/>
      <c r="Q60" s="1875"/>
      <c r="R60" s="1746"/>
      <c r="S60" s="1746"/>
      <c r="T60" s="1746"/>
      <c r="U60" s="1746"/>
      <c r="V60" s="1746"/>
      <c r="W60" s="1746"/>
      <c r="X60" s="1746"/>
      <c r="Y60" s="1746"/>
      <c r="Z60" s="1746"/>
      <c r="AA60" s="1746"/>
      <c r="AB60" s="1746"/>
      <c r="AC60" s="1746"/>
      <c r="AD60" s="1746"/>
      <c r="AE60" s="1746"/>
      <c r="AF60" s="1746"/>
      <c r="AG60" s="1746"/>
      <c r="AH60" s="1746"/>
      <c r="AI60" s="1746"/>
      <c r="AJ60" s="166"/>
    </row>
    <row r="61" spans="1:45" ht="44.25" x14ac:dyDescent="0.55000000000000004">
      <c r="A61" s="120"/>
      <c r="B61" s="253" t="s">
        <v>330</v>
      </c>
      <c r="C61" s="190"/>
      <c r="D61" s="190"/>
      <c r="E61" s="190"/>
      <c r="F61" s="190"/>
      <c r="G61" s="190"/>
      <c r="H61" s="190"/>
      <c r="I61" s="190"/>
      <c r="J61" s="190"/>
      <c r="K61" s="190"/>
      <c r="L61" s="190"/>
      <c r="M61" s="190"/>
      <c r="N61" s="190"/>
      <c r="O61" s="190"/>
      <c r="P61" s="190"/>
      <c r="Q61" s="190"/>
      <c r="R61" s="190"/>
      <c r="S61" s="190"/>
      <c r="T61" s="190"/>
      <c r="U61" s="190"/>
      <c r="V61" s="120"/>
      <c r="W61" s="120"/>
      <c r="X61" s="120"/>
      <c r="Y61" s="120"/>
      <c r="Z61" s="120"/>
      <c r="AA61" s="120"/>
      <c r="AB61" s="120"/>
      <c r="AC61" s="120"/>
      <c r="AD61" s="120"/>
      <c r="AE61" s="120"/>
      <c r="AF61" s="120"/>
      <c r="AG61" s="120"/>
      <c r="AH61" s="166"/>
      <c r="AI61" s="166"/>
      <c r="AJ61" s="166"/>
    </row>
    <row r="62" spans="1:45" ht="44.25" x14ac:dyDescent="0.25">
      <c r="A62" s="120"/>
      <c r="B62" s="2094" t="s">
        <v>311</v>
      </c>
      <c r="C62" s="2095"/>
      <c r="D62" s="2095"/>
      <c r="E62" s="2095"/>
      <c r="F62" s="2095"/>
      <c r="G62" s="2095"/>
      <c r="H62" s="2095"/>
      <c r="I62" s="2095"/>
      <c r="J62" s="2095"/>
      <c r="K62" s="2095"/>
      <c r="L62" s="2095"/>
      <c r="M62" s="2095"/>
      <c r="N62" s="2095"/>
      <c r="O62" s="2095"/>
      <c r="P62" s="2095"/>
      <c r="Q62" s="2095"/>
      <c r="R62" s="2095"/>
      <c r="S62" s="2095"/>
      <c r="T62" s="2095"/>
      <c r="U62" s="2095"/>
      <c r="V62" s="2095"/>
      <c r="W62" s="2095"/>
      <c r="X62" s="2095"/>
      <c r="Y62" s="2095"/>
      <c r="Z62" s="2095"/>
      <c r="AA62" s="2095"/>
      <c r="AB62" s="2095"/>
      <c r="AC62" s="2095"/>
      <c r="AD62" s="2096"/>
      <c r="AE62" s="120"/>
      <c r="AF62" s="120"/>
      <c r="AG62" s="120"/>
      <c r="AH62" s="166"/>
      <c r="AI62" s="166"/>
      <c r="AJ62" s="166"/>
    </row>
    <row r="63" spans="1:45" s="263" customFormat="1" ht="26.25" x14ac:dyDescent="0.4">
      <c r="A63" s="259"/>
      <c r="B63" s="260">
        <v>18</v>
      </c>
      <c r="C63" s="260" t="s">
        <v>250</v>
      </c>
      <c r="D63" s="260">
        <v>4.5</v>
      </c>
      <c r="E63" s="260">
        <f>B63*D63</f>
        <v>81</v>
      </c>
      <c r="F63" s="260" t="s">
        <v>312</v>
      </c>
      <c r="G63" s="260">
        <v>30</v>
      </c>
      <c r="H63" s="260">
        <f>E63/G63</f>
        <v>2.7</v>
      </c>
      <c r="I63" s="260" t="s">
        <v>313</v>
      </c>
      <c r="J63" s="260">
        <v>13</v>
      </c>
      <c r="K63" s="260">
        <f>H63*J63</f>
        <v>35.1</v>
      </c>
      <c r="L63" s="261"/>
      <c r="M63" s="261"/>
      <c r="N63" s="261"/>
      <c r="O63" s="261"/>
      <c r="P63" s="261">
        <v>24</v>
      </c>
      <c r="Q63" s="261" t="s">
        <v>250</v>
      </c>
      <c r="R63" s="261">
        <v>4.5</v>
      </c>
      <c r="S63" s="261">
        <f>P63*R63</f>
        <v>108</v>
      </c>
      <c r="T63" s="261" t="s">
        <v>312</v>
      </c>
      <c r="U63" s="261">
        <v>30</v>
      </c>
      <c r="V63" s="261">
        <f>S63/30</f>
        <v>3.6</v>
      </c>
      <c r="W63" s="261" t="s">
        <v>250</v>
      </c>
      <c r="X63" s="261">
        <v>17</v>
      </c>
      <c r="Y63" s="261">
        <f>V63*X63</f>
        <v>61.2</v>
      </c>
      <c r="Z63" s="261"/>
      <c r="AA63" s="261">
        <v>35</v>
      </c>
      <c r="AB63" s="261" t="s">
        <v>314</v>
      </c>
      <c r="AC63" s="261">
        <v>61</v>
      </c>
      <c r="AD63" s="261">
        <f>AA63+AC63</f>
        <v>96</v>
      </c>
      <c r="AE63" s="259" t="s">
        <v>313</v>
      </c>
      <c r="AF63" s="259">
        <v>50</v>
      </c>
      <c r="AG63" s="259">
        <f>+AD63*AF63</f>
        <v>4800</v>
      </c>
      <c r="AH63" s="262" t="s">
        <v>312</v>
      </c>
      <c r="AI63" s="262">
        <v>60</v>
      </c>
      <c r="AJ63" s="262">
        <f>AG63/60</f>
        <v>80</v>
      </c>
      <c r="AL63"/>
      <c r="AM63"/>
      <c r="AN63"/>
      <c r="AO63"/>
      <c r="AP63"/>
      <c r="AQ63"/>
      <c r="AR63"/>
      <c r="AS63"/>
    </row>
    <row r="64" spans="1:45" s="257" customFormat="1" ht="23.25" x14ac:dyDescent="0.35">
      <c r="A64" s="256"/>
      <c r="B64"/>
      <c r="C64"/>
      <c r="D64"/>
      <c r="E64"/>
      <c r="F64"/>
      <c r="G64"/>
      <c r="H64"/>
      <c r="I64"/>
      <c r="J64"/>
      <c r="K64"/>
      <c r="L64"/>
      <c r="M64"/>
      <c r="N64"/>
      <c r="O64"/>
      <c r="P64"/>
      <c r="Q64"/>
      <c r="R64"/>
      <c r="S64"/>
      <c r="T64"/>
      <c r="U64"/>
      <c r="V64"/>
      <c r="W64"/>
      <c r="X64"/>
      <c r="Y64"/>
      <c r="Z64"/>
      <c r="AA64"/>
      <c r="AB64"/>
      <c r="AC64"/>
      <c r="AD64"/>
      <c r="AE64" s="264"/>
      <c r="AF64" s="264"/>
      <c r="AG64" s="264"/>
      <c r="AH64" s="264"/>
      <c r="AI64" s="264"/>
      <c r="AJ64" s="264"/>
      <c r="AL64"/>
      <c r="AM64"/>
      <c r="AN64"/>
      <c r="AO64"/>
      <c r="AP64"/>
      <c r="AQ64"/>
      <c r="AR64"/>
      <c r="AS64"/>
    </row>
    <row r="65" spans="1:45" s="257" customFormat="1" ht="26.25" x14ac:dyDescent="0.4">
      <c r="A65" s="256"/>
      <c r="B65" s="358" t="s">
        <v>353</v>
      </c>
      <c r="C65" s="260" t="s">
        <v>354</v>
      </c>
      <c r="D65" s="260" t="s">
        <v>355</v>
      </c>
      <c r="E65" s="358" t="s">
        <v>356</v>
      </c>
      <c r="F65" s="260"/>
      <c r="G65" s="2198" t="s">
        <v>357</v>
      </c>
      <c r="H65" s="2199"/>
      <c r="I65" s="260" t="s">
        <v>354</v>
      </c>
      <c r="J65" s="260" t="s">
        <v>355</v>
      </c>
      <c r="K65" s="358" t="s">
        <v>361</v>
      </c>
      <c r="L65" s="261"/>
      <c r="M65" s="1891" t="s">
        <v>358</v>
      </c>
      <c r="N65" s="1892"/>
      <c r="O65" s="1893"/>
      <c r="P65" s="359" t="s">
        <v>362</v>
      </c>
      <c r="Q65" s="359" t="s">
        <v>359</v>
      </c>
      <c r="R65" s="261" t="s">
        <v>360</v>
      </c>
      <c r="S65" s="261"/>
      <c r="T65" s="261" t="s">
        <v>363</v>
      </c>
      <c r="U65" s="261"/>
      <c r="V65" s="261"/>
      <c r="W65" s="261"/>
      <c r="X65"/>
      <c r="Y65"/>
      <c r="Z65"/>
      <c r="AA65"/>
      <c r="AB65"/>
      <c r="AC65"/>
      <c r="AD65"/>
      <c r="AE65" s="264"/>
      <c r="AF65" s="264"/>
      <c r="AG65" s="264"/>
      <c r="AH65" s="264"/>
      <c r="AI65" s="264"/>
      <c r="AJ65" s="264"/>
      <c r="AL65"/>
      <c r="AM65"/>
      <c r="AN65"/>
      <c r="AO65"/>
      <c r="AP65"/>
      <c r="AQ65"/>
      <c r="AR65"/>
      <c r="AS65"/>
    </row>
    <row r="66" spans="1:45" s="257" customFormat="1" ht="25.5" x14ac:dyDescent="0.35">
      <c r="A66" s="256"/>
      <c r="B66" s="361">
        <v>18</v>
      </c>
      <c r="C66" s="260">
        <f>B66*4.5</f>
        <v>81</v>
      </c>
      <c r="D66" s="260">
        <f>C66/30</f>
        <v>2.7</v>
      </c>
      <c r="E66" s="361">
        <f>D66*13</f>
        <v>35.1</v>
      </c>
      <c r="F66" s="260"/>
      <c r="G66" s="260"/>
      <c r="H66" s="361">
        <v>24</v>
      </c>
      <c r="I66" s="260">
        <f>H66*4.5</f>
        <v>108</v>
      </c>
      <c r="J66" s="260">
        <f>I66/30</f>
        <v>3.6</v>
      </c>
      <c r="K66" s="361">
        <f>J66*17</f>
        <v>61.2</v>
      </c>
      <c r="L66" s="261"/>
      <c r="M66" s="261"/>
      <c r="N66" s="261">
        <f>E66</f>
        <v>35.1</v>
      </c>
      <c r="O66" s="261">
        <f>K66</f>
        <v>61.2</v>
      </c>
      <c r="P66" s="261">
        <f>N66+O66</f>
        <v>96.300000000000011</v>
      </c>
      <c r="Q66" s="359">
        <f>P66*50</f>
        <v>4815.0000000000009</v>
      </c>
      <c r="R66" s="393">
        <f>Q66/60</f>
        <v>80.250000000000014</v>
      </c>
      <c r="S66" s="261"/>
      <c r="T66" s="394">
        <f>R66</f>
        <v>80.250000000000014</v>
      </c>
      <c r="U66" s="261"/>
      <c r="V66" s="261"/>
      <c r="W66" s="261"/>
      <c r="X66"/>
      <c r="Y66"/>
      <c r="Z66"/>
      <c r="AA66"/>
      <c r="AB66"/>
      <c r="AC66"/>
      <c r="AD66"/>
      <c r="AE66" s="264"/>
      <c r="AF66" s="264"/>
      <c r="AG66" s="264"/>
      <c r="AH66" s="264"/>
      <c r="AI66" s="264"/>
      <c r="AJ66" s="264"/>
      <c r="AL66"/>
      <c r="AM66"/>
      <c r="AN66"/>
      <c r="AO66"/>
      <c r="AP66"/>
      <c r="AQ66"/>
      <c r="AR66"/>
      <c r="AS66"/>
    </row>
    <row r="67" spans="1:45" s="257" customFormat="1" ht="23.25" x14ac:dyDescent="0.35">
      <c r="A67" s="256"/>
      <c r="B67"/>
      <c r="C67"/>
      <c r="D67"/>
      <c r="E67"/>
      <c r="F67"/>
      <c r="G67"/>
      <c r="H67"/>
      <c r="I67"/>
      <c r="J67"/>
      <c r="K67"/>
      <c r="L67"/>
      <c r="M67"/>
      <c r="N67"/>
      <c r="O67"/>
      <c r="P67"/>
      <c r="Q67"/>
      <c r="R67"/>
      <c r="S67"/>
      <c r="T67"/>
      <c r="U67"/>
      <c r="V67"/>
      <c r="W67"/>
      <c r="X67"/>
      <c r="Y67"/>
      <c r="Z67"/>
      <c r="AA67"/>
      <c r="AB67"/>
      <c r="AC67"/>
      <c r="AD67"/>
      <c r="AE67" s="264"/>
      <c r="AF67" s="264"/>
      <c r="AG67" s="264"/>
      <c r="AH67" s="264"/>
      <c r="AI67" s="264"/>
      <c r="AJ67" s="264"/>
      <c r="AL67"/>
      <c r="AM67"/>
      <c r="AN67"/>
      <c r="AO67"/>
      <c r="AP67"/>
      <c r="AQ67"/>
      <c r="AR67"/>
      <c r="AS67"/>
    </row>
    <row r="68" spans="1:45" s="257" customFormat="1" ht="23.25" x14ac:dyDescent="0.35">
      <c r="A68" s="256"/>
      <c r="B68"/>
      <c r="C68"/>
      <c r="D68"/>
      <c r="E68"/>
      <c r="F68"/>
      <c r="G68"/>
      <c r="H68"/>
      <c r="I68"/>
      <c r="J68"/>
      <c r="K68"/>
      <c r="L68"/>
      <c r="M68"/>
      <c r="N68"/>
      <c r="O68"/>
      <c r="P68"/>
      <c r="Q68"/>
      <c r="R68"/>
      <c r="S68"/>
      <c r="T68"/>
      <c r="U68"/>
      <c r="V68"/>
      <c r="W68"/>
      <c r="X68"/>
      <c r="Y68"/>
      <c r="Z68"/>
      <c r="AA68"/>
      <c r="AB68"/>
      <c r="AC68"/>
      <c r="AD68"/>
      <c r="AE68" s="264"/>
      <c r="AF68" s="264"/>
      <c r="AG68" s="264"/>
      <c r="AH68" s="264"/>
      <c r="AI68" s="264"/>
      <c r="AJ68" s="264"/>
      <c r="AL68"/>
      <c r="AM68"/>
      <c r="AN68"/>
      <c r="AO68"/>
      <c r="AP68"/>
      <c r="AQ68"/>
      <c r="AR68"/>
      <c r="AS68"/>
    </row>
    <row r="70" spans="1:45" ht="26.25" x14ac:dyDescent="0.4">
      <c r="AL70" s="263"/>
      <c r="AM70" s="263"/>
      <c r="AN70" s="263"/>
      <c r="AO70" s="263"/>
      <c r="AP70" s="263"/>
      <c r="AQ70" s="263"/>
      <c r="AR70" s="263"/>
      <c r="AS70" s="263"/>
    </row>
    <row r="71" spans="1:45" ht="26.25" x14ac:dyDescent="0.4">
      <c r="AL71" s="263"/>
      <c r="AM71" s="263"/>
      <c r="AN71" s="263"/>
      <c r="AO71" s="263"/>
      <c r="AP71" s="263"/>
      <c r="AQ71" s="263"/>
      <c r="AR71" s="263"/>
      <c r="AS71" s="263"/>
    </row>
    <row r="72" spans="1:45" ht="26.25" x14ac:dyDescent="0.4">
      <c r="AL72" s="263"/>
      <c r="AM72" s="263"/>
      <c r="AN72" s="263"/>
      <c r="AO72" s="263"/>
      <c r="AP72" s="263"/>
      <c r="AQ72" s="263"/>
      <c r="AR72" s="263"/>
      <c r="AS72" s="263"/>
    </row>
    <row r="73" spans="1:45" ht="23.25" x14ac:dyDescent="0.35">
      <c r="AL73" s="257"/>
      <c r="AM73" s="257"/>
      <c r="AN73" s="257"/>
      <c r="AO73" s="257"/>
      <c r="AP73" s="257"/>
      <c r="AQ73" s="257"/>
      <c r="AR73" s="257"/>
      <c r="AS73" s="257"/>
    </row>
    <row r="74" spans="1:45" ht="23.25" x14ac:dyDescent="0.35">
      <c r="AL74" s="257"/>
      <c r="AM74" s="257"/>
      <c r="AN74" s="257"/>
      <c r="AO74" s="257"/>
      <c r="AP74" s="257"/>
      <c r="AQ74" s="257"/>
      <c r="AR74" s="257"/>
      <c r="AS74" s="257"/>
    </row>
    <row r="75" spans="1:45" ht="23.25" x14ac:dyDescent="0.35">
      <c r="AL75" s="257"/>
      <c r="AM75" s="257"/>
      <c r="AN75" s="257"/>
      <c r="AO75" s="257"/>
      <c r="AP75" s="257"/>
      <c r="AQ75" s="257"/>
      <c r="AR75" s="257"/>
      <c r="AS75" s="257"/>
    </row>
    <row r="76" spans="1:45" ht="23.25" x14ac:dyDescent="0.35">
      <c r="AL76" s="257"/>
      <c r="AM76" s="257"/>
      <c r="AN76" s="257"/>
      <c r="AO76" s="257"/>
      <c r="AP76" s="257"/>
      <c r="AQ76" s="257"/>
      <c r="AR76" s="257"/>
      <c r="AS76" s="257"/>
    </row>
    <row r="77" spans="1:45" ht="23.25" x14ac:dyDescent="0.35">
      <c r="AL77" s="257"/>
      <c r="AM77" s="257"/>
      <c r="AN77" s="257"/>
      <c r="AO77" s="257"/>
      <c r="AP77" s="257"/>
      <c r="AQ77" s="257"/>
      <c r="AR77" s="257"/>
      <c r="AS77" s="257"/>
    </row>
    <row r="78" spans="1:45" ht="23.25" x14ac:dyDescent="0.35">
      <c r="AL78" s="257"/>
      <c r="AM78" s="257"/>
      <c r="AN78" s="257"/>
      <c r="AO78" s="257"/>
      <c r="AP78" s="257"/>
      <c r="AQ78" s="257"/>
      <c r="AR78" s="257"/>
      <c r="AS78" s="257"/>
    </row>
    <row r="79" spans="1:45" ht="23.25" x14ac:dyDescent="0.35">
      <c r="AL79" s="257"/>
      <c r="AM79" s="257"/>
      <c r="AN79" s="257"/>
      <c r="AO79" s="257"/>
      <c r="AP79" s="257"/>
      <c r="AQ79" s="257"/>
      <c r="AR79" s="257"/>
      <c r="AS79" s="257"/>
    </row>
  </sheetData>
  <sheetProtection selectLockedCells="1"/>
  <mergeCells count="143">
    <mergeCell ref="B39:Q39"/>
    <mergeCell ref="AL6:AO15"/>
    <mergeCell ref="AL16:AO19"/>
    <mergeCell ref="AL20:AR27"/>
    <mergeCell ref="AL29:AR36"/>
    <mergeCell ref="AK40:AN50"/>
    <mergeCell ref="S2:AE2"/>
    <mergeCell ref="AC3:AF3"/>
    <mergeCell ref="AQ2:AU14"/>
    <mergeCell ref="H10:K10"/>
    <mergeCell ref="N10:O11"/>
    <mergeCell ref="P10:S10"/>
    <mergeCell ref="H11:I11"/>
    <mergeCell ref="P11:Q11"/>
    <mergeCell ref="H13:I13"/>
    <mergeCell ref="N13:O13"/>
    <mergeCell ref="P13:Q13"/>
    <mergeCell ref="A16:M16"/>
    <mergeCell ref="A26:A33"/>
    <mergeCell ref="AD34:AI34"/>
    <mergeCell ref="AD35:AI35"/>
    <mergeCell ref="AC39:AG39"/>
    <mergeCell ref="AH39:AJ39"/>
    <mergeCell ref="V16:AJ16"/>
    <mergeCell ref="G65:H65"/>
    <mergeCell ref="M65:O65"/>
    <mergeCell ref="AG3:AJ3"/>
    <mergeCell ref="AE49:AI49"/>
    <mergeCell ref="AC47:AI47"/>
    <mergeCell ref="S39:AB39"/>
    <mergeCell ref="S40:AB47"/>
    <mergeCell ref="AC45:AJ46"/>
    <mergeCell ref="V12:W12"/>
    <mergeCell ref="B9:AJ9"/>
    <mergeCell ref="X10:Y10"/>
    <mergeCell ref="X11:Y11"/>
    <mergeCell ref="X12:Y12"/>
    <mergeCell ref="X13:Y13"/>
    <mergeCell ref="F10:F13"/>
    <mergeCell ref="B21:E21"/>
    <mergeCell ref="V15:AJ15"/>
    <mergeCell ref="F21:K21"/>
    <mergeCell ref="L21:Q21"/>
    <mergeCell ref="B15:T15"/>
    <mergeCell ref="C6:J6"/>
    <mergeCell ref="L6:Q6"/>
    <mergeCell ref="R6:AA6"/>
    <mergeCell ref="G10:G11"/>
    <mergeCell ref="E1:P1"/>
    <mergeCell ref="V1:AF1"/>
    <mergeCell ref="E2:O2"/>
    <mergeCell ref="AG2:AJ2"/>
    <mergeCell ref="B4:F4"/>
    <mergeCell ref="G4:U4"/>
    <mergeCell ref="V4:AF4"/>
    <mergeCell ref="B14:AJ14"/>
    <mergeCell ref="A2:B2"/>
    <mergeCell ref="B3:AB3"/>
    <mergeCell ref="B5:G5"/>
    <mergeCell ref="H5:AA5"/>
    <mergeCell ref="AB5:AD5"/>
    <mergeCell ref="AE5:AJ5"/>
    <mergeCell ref="AB6:AF6"/>
    <mergeCell ref="AG6:AJ6"/>
    <mergeCell ref="C7:J7"/>
    <mergeCell ref="L7:Q7"/>
    <mergeCell ref="V11:W11"/>
    <mergeCell ref="H12:I12"/>
    <mergeCell ref="N12:O12"/>
    <mergeCell ref="P12:Q12"/>
    <mergeCell ref="V13:W13"/>
    <mergeCell ref="B10:E13"/>
    <mergeCell ref="V17:AJ17"/>
    <mergeCell ref="V18:AJ18"/>
    <mergeCell ref="V20:AJ20"/>
    <mergeCell ref="AH23:AJ23"/>
    <mergeCell ref="R39:R47"/>
    <mergeCell ref="E40:N40"/>
    <mergeCell ref="AD40:AI40"/>
    <mergeCell ref="B41:G41"/>
    <mergeCell ref="H41:I41"/>
    <mergeCell ref="J41:M41"/>
    <mergeCell ref="N41:O41"/>
    <mergeCell ref="P41:Q41"/>
    <mergeCell ref="AC41:AC43"/>
    <mergeCell ref="AD41:AI41"/>
    <mergeCell ref="B43:G43"/>
    <mergeCell ref="H43:I43"/>
    <mergeCell ref="J43:M43"/>
    <mergeCell ref="B22:AJ22"/>
    <mergeCell ref="N43:O43"/>
    <mergeCell ref="P43:Q43"/>
    <mergeCell ref="AD43:AI43"/>
    <mergeCell ref="B42:G42"/>
    <mergeCell ref="H42:I42"/>
    <mergeCell ref="J42:M42"/>
    <mergeCell ref="N42:O42"/>
    <mergeCell ref="P42:Q42"/>
    <mergeCell ref="AD42:AI42"/>
    <mergeCell ref="H47:I47"/>
    <mergeCell ref="J47:M47"/>
    <mergeCell ref="N47:O47"/>
    <mergeCell ref="P47:Q47"/>
    <mergeCell ref="B46:G46"/>
    <mergeCell ref="H46:I46"/>
    <mergeCell ref="J46:M46"/>
    <mergeCell ref="N46:O46"/>
    <mergeCell ref="P46:Q46"/>
    <mergeCell ref="AD44:AJ44"/>
    <mergeCell ref="B45:G45"/>
    <mergeCell ref="H45:I45"/>
    <mergeCell ref="J45:M45"/>
    <mergeCell ref="N45:O45"/>
    <mergeCell ref="P45:Q45"/>
    <mergeCell ref="B44:G44"/>
    <mergeCell ref="H44:I44"/>
    <mergeCell ref="J44:M44"/>
    <mergeCell ref="N44:O44"/>
    <mergeCell ref="P44:Q44"/>
    <mergeCell ref="B23:Q23"/>
    <mergeCell ref="B35:Z35"/>
    <mergeCell ref="AA10:AE10"/>
    <mergeCell ref="P16:U16"/>
    <mergeCell ref="B62:AD62"/>
    <mergeCell ref="V19:AJ19"/>
    <mergeCell ref="B54:AD54"/>
    <mergeCell ref="B55:AC55"/>
    <mergeCell ref="B56:AD56"/>
    <mergeCell ref="B57:Z57"/>
    <mergeCell ref="B58:Z58"/>
    <mergeCell ref="B59:AD59"/>
    <mergeCell ref="B48:G48"/>
    <mergeCell ref="H48:I48"/>
    <mergeCell ref="J48:M48"/>
    <mergeCell ref="N48:O48"/>
    <mergeCell ref="P48:Q48"/>
    <mergeCell ref="B49:G49"/>
    <mergeCell ref="H49:I49"/>
    <mergeCell ref="J49:M49"/>
    <mergeCell ref="N49:O49"/>
    <mergeCell ref="P49:Q49"/>
    <mergeCell ref="B47:G47"/>
    <mergeCell ref="B60:AI60"/>
  </mergeCells>
  <pageMargins left="1.4960629921259843" right="0.51181102362204722" top="0.78740157480314965" bottom="0.78740157480314965" header="0.31496062992125984" footer="0.31496062992125984"/>
  <pageSetup paperSize="9" scale="23" orientation="landscape" r:id="rId1"/>
  <drawing r:id="rId2"/>
  <legacyDrawing r:id="rId3"/>
  <oleObjects>
    <mc:AlternateContent xmlns:mc="http://schemas.openxmlformats.org/markup-compatibility/2006">
      <mc:Choice Requires="x14">
        <oleObject progId="Word.Picture.8" shapeId="9217" r:id="rId4">
          <objectPr defaultSize="0" autoPict="0" r:id="rId5">
            <anchor moveWithCells="1" sizeWithCells="1">
              <from>
                <xdr:col>2</xdr:col>
                <xdr:colOff>485775</xdr:colOff>
                <xdr:row>0</xdr:row>
                <xdr:rowOff>257175</xdr:rowOff>
              </from>
              <to>
                <xdr:col>3</xdr:col>
                <xdr:colOff>571500</xdr:colOff>
                <xdr:row>1</xdr:row>
                <xdr:rowOff>390525</xdr:rowOff>
              </to>
            </anchor>
          </objectPr>
        </oleObject>
      </mc:Choice>
      <mc:Fallback>
        <oleObject progId="Word.Picture.8" shapeId="9217"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40"/>
  <sheetViews>
    <sheetView view="pageBreakPreview" topLeftCell="A3" zoomScale="55" zoomScaleSheetLayoutView="55" workbookViewId="0">
      <selection activeCell="B1" sqref="B1:J1"/>
    </sheetView>
  </sheetViews>
  <sheetFormatPr defaultColWidth="9.140625" defaultRowHeight="30" x14ac:dyDescent="0.35"/>
  <cols>
    <col min="1" max="1" width="15.140625" style="141" customWidth="1"/>
    <col min="2" max="2" width="64.42578125" style="125" customWidth="1"/>
    <col min="3" max="4" width="15.7109375" style="125" customWidth="1"/>
    <col min="5" max="5" width="19.28515625" style="125" customWidth="1"/>
    <col min="6" max="6" width="15.7109375" style="125" customWidth="1"/>
    <col min="7" max="7" width="19.85546875" style="125" customWidth="1"/>
    <col min="8" max="8" width="18.28515625" style="161" customWidth="1"/>
    <col min="9" max="9" width="15.7109375" style="125" customWidth="1"/>
    <col min="10" max="10" width="25" style="125" customWidth="1"/>
    <col min="11" max="11" width="31" style="125" customWidth="1"/>
    <col min="12" max="16384" width="9.140625" style="125"/>
  </cols>
  <sheetData>
    <row r="1" spans="1:25" ht="29.25" customHeight="1" x14ac:dyDescent="0.35">
      <c r="A1" s="2292">
        <v>5</v>
      </c>
      <c r="B1" s="2293" t="s">
        <v>160</v>
      </c>
      <c r="C1" s="2293"/>
      <c r="D1" s="2293"/>
      <c r="E1" s="2293"/>
      <c r="F1" s="2293"/>
      <c r="G1" s="2293"/>
      <c r="H1" s="2293"/>
      <c r="I1" s="2293"/>
      <c r="J1" s="2293"/>
    </row>
    <row r="2" spans="1:25" ht="48" customHeight="1" x14ac:dyDescent="0.4">
      <c r="A2" s="2292"/>
      <c r="B2" s="2293" t="s">
        <v>118</v>
      </c>
      <c r="C2" s="2293"/>
      <c r="D2" s="2293"/>
      <c r="E2" s="2293"/>
      <c r="F2" s="2293"/>
      <c r="G2" s="2293"/>
      <c r="H2" s="2293"/>
      <c r="I2" s="2293"/>
      <c r="J2" s="2293"/>
      <c r="K2" s="156">
        <v>2024</v>
      </c>
      <c r="M2" s="2291" t="s">
        <v>407</v>
      </c>
      <c r="N2" s="2291"/>
      <c r="O2" s="2291"/>
      <c r="P2" s="2291"/>
      <c r="Q2" s="2291"/>
      <c r="R2" s="2291"/>
      <c r="S2" s="2291"/>
      <c r="T2" s="2291"/>
      <c r="U2" s="2291"/>
    </row>
    <row r="3" spans="1:25" ht="36" customHeight="1" x14ac:dyDescent="0.25">
      <c r="A3" s="157" t="s">
        <v>183</v>
      </c>
      <c r="B3" s="2294" t="str">
        <f>'Ficha de Controle FICHA 1'!R3</f>
        <v>EMEF JOSÉ CESÁRIO PEREIRA FILHO</v>
      </c>
      <c r="C3" s="2294"/>
      <c r="D3" s="2294"/>
      <c r="E3" s="2294"/>
      <c r="F3" s="2294"/>
      <c r="G3" s="2294"/>
      <c r="H3" s="2294"/>
      <c r="I3" s="2294"/>
      <c r="J3" s="2294"/>
      <c r="K3" s="126"/>
      <c r="L3" s="126"/>
      <c r="M3" s="2291"/>
      <c r="N3" s="2291"/>
      <c r="O3" s="2291"/>
      <c r="P3" s="2291"/>
      <c r="Q3" s="2291"/>
      <c r="R3" s="2291"/>
      <c r="S3" s="2291"/>
      <c r="T3" s="2291"/>
      <c r="U3" s="2291"/>
    </row>
    <row r="4" spans="1:25" ht="37.5" customHeight="1" x14ac:dyDescent="0.25">
      <c r="A4" s="141">
        <v>2024</v>
      </c>
      <c r="B4" s="2287" t="s">
        <v>408</v>
      </c>
      <c r="C4" s="2287"/>
      <c r="D4" s="2287"/>
      <c r="E4" s="2287"/>
      <c r="F4" s="2287"/>
      <c r="G4" s="2287"/>
      <c r="H4" s="2287"/>
      <c r="I4" s="2287"/>
      <c r="J4" s="2287"/>
      <c r="K4" s="2288" t="s">
        <v>409</v>
      </c>
      <c r="L4" s="126"/>
      <c r="M4" s="2290" t="s">
        <v>481</v>
      </c>
      <c r="N4" s="2290"/>
      <c r="O4" s="2290"/>
      <c r="P4" s="2290"/>
      <c r="Q4" s="2290"/>
      <c r="R4" s="2290"/>
      <c r="S4" s="2290"/>
      <c r="T4" s="2290"/>
      <c r="U4" s="2290"/>
      <c r="V4" s="2290"/>
      <c r="W4" s="2290"/>
    </row>
    <row r="5" spans="1:25" ht="41.25" customHeight="1" x14ac:dyDescent="0.25">
      <c r="A5" s="142" t="s">
        <v>184</v>
      </c>
      <c r="B5" s="145"/>
      <c r="C5" s="2283" t="s">
        <v>167</v>
      </c>
      <c r="D5" s="2284"/>
      <c r="E5" s="2284"/>
      <c r="F5" s="2284"/>
      <c r="G5" s="2284"/>
      <c r="H5" s="2285"/>
      <c r="I5" s="2286"/>
      <c r="J5" s="2286"/>
      <c r="K5" s="2289"/>
      <c r="L5" s="127"/>
      <c r="M5" s="2290"/>
      <c r="N5" s="2290"/>
      <c r="O5" s="2290"/>
      <c r="P5" s="2290"/>
      <c r="Q5" s="2290"/>
      <c r="R5" s="2290"/>
      <c r="S5" s="2290"/>
      <c r="T5" s="2290"/>
      <c r="U5" s="2290"/>
      <c r="V5" s="2290"/>
      <c r="W5" s="2290"/>
      <c r="X5" s="127"/>
      <c r="Y5" s="127"/>
    </row>
    <row r="6" spans="1:25" ht="69.75" customHeight="1" x14ac:dyDescent="0.25">
      <c r="A6" s="162" t="s">
        <v>185</v>
      </c>
      <c r="B6" s="128" t="s">
        <v>186</v>
      </c>
      <c r="C6" s="128" t="s">
        <v>88</v>
      </c>
      <c r="D6" s="128" t="s">
        <v>162</v>
      </c>
      <c r="E6" s="164" t="s">
        <v>194</v>
      </c>
      <c r="F6" s="164" t="s">
        <v>193</v>
      </c>
      <c r="G6" s="154" t="s">
        <v>195</v>
      </c>
      <c r="H6" s="158" t="s">
        <v>187</v>
      </c>
      <c r="I6" s="163" t="s">
        <v>188</v>
      </c>
      <c r="J6" s="129" t="s">
        <v>189</v>
      </c>
      <c r="K6" s="129" t="s">
        <v>190</v>
      </c>
      <c r="L6" s="126"/>
      <c r="M6" s="2290"/>
      <c r="N6" s="2290"/>
      <c r="O6" s="2290"/>
      <c r="P6" s="2290"/>
      <c r="Q6" s="2290"/>
      <c r="R6" s="2290"/>
      <c r="S6" s="2290"/>
      <c r="T6" s="2290"/>
      <c r="U6" s="2290"/>
      <c r="V6" s="2290"/>
      <c r="W6" s="2290"/>
    </row>
    <row r="7" spans="1:25" ht="44.25" customHeight="1" x14ac:dyDescent="0.25">
      <c r="A7" s="143" t="s">
        <v>197</v>
      </c>
      <c r="B7" s="140"/>
      <c r="C7" s="138"/>
      <c r="D7" s="138"/>
      <c r="E7" s="139"/>
      <c r="F7" s="138"/>
      <c r="G7" s="138"/>
      <c r="H7" s="159"/>
      <c r="I7" s="146"/>
      <c r="J7" s="136"/>
      <c r="K7" s="136"/>
      <c r="L7" s="126"/>
      <c r="M7" s="2290"/>
      <c r="N7" s="2290"/>
      <c r="O7" s="2290"/>
      <c r="P7" s="2290"/>
      <c r="Q7" s="2290"/>
      <c r="R7" s="2290"/>
      <c r="S7" s="2290"/>
      <c r="T7" s="2290"/>
      <c r="U7" s="2290"/>
      <c r="V7" s="2290"/>
      <c r="W7" s="2290"/>
    </row>
    <row r="8" spans="1:25" ht="35.25" customHeight="1" x14ac:dyDescent="0.25">
      <c r="A8" s="143" t="s">
        <v>198</v>
      </c>
      <c r="B8" s="140"/>
      <c r="C8" s="138"/>
      <c r="D8" s="138"/>
      <c r="E8" s="139"/>
      <c r="F8" s="138"/>
      <c r="G8" s="138"/>
      <c r="H8" s="159"/>
      <c r="I8" s="146"/>
      <c r="J8" s="136"/>
      <c r="K8" s="136"/>
      <c r="L8" s="126"/>
      <c r="M8" s="2290"/>
      <c r="N8" s="2290"/>
      <c r="O8" s="2290"/>
      <c r="P8" s="2290"/>
      <c r="Q8" s="2290"/>
      <c r="R8" s="2290"/>
      <c r="S8" s="2290"/>
      <c r="T8" s="2290"/>
      <c r="U8" s="2290"/>
      <c r="V8" s="2290"/>
      <c r="W8" s="2290"/>
    </row>
    <row r="9" spans="1:25" ht="33" customHeight="1" x14ac:dyDescent="0.25">
      <c r="A9" s="143" t="s">
        <v>519</v>
      </c>
      <c r="B9" s="147"/>
      <c r="C9" s="148"/>
      <c r="D9" s="138"/>
      <c r="E9" s="149"/>
      <c r="F9" s="148"/>
      <c r="G9" s="153"/>
      <c r="H9" s="160"/>
      <c r="I9" s="150"/>
      <c r="J9" s="151"/>
      <c r="K9" s="152"/>
      <c r="L9" s="126"/>
      <c r="M9" s="2290"/>
      <c r="N9" s="2290"/>
      <c r="O9" s="2290"/>
      <c r="P9" s="2290"/>
      <c r="Q9" s="2290"/>
      <c r="R9" s="2290"/>
      <c r="S9" s="2290"/>
      <c r="T9" s="2290"/>
      <c r="U9" s="2290"/>
      <c r="V9" s="2290"/>
      <c r="W9" s="2290"/>
    </row>
    <row r="10" spans="1:25" ht="36.75" customHeight="1" x14ac:dyDescent="0.25">
      <c r="A10" s="143" t="s">
        <v>520</v>
      </c>
      <c r="B10" s="147"/>
      <c r="C10" s="148"/>
      <c r="D10" s="138"/>
      <c r="E10" s="155"/>
      <c r="F10" s="148"/>
      <c r="G10" s="148"/>
      <c r="H10" s="160"/>
      <c r="I10" s="150"/>
      <c r="J10" s="151"/>
      <c r="K10" s="152"/>
      <c r="L10" s="126"/>
      <c r="M10" s="2290"/>
      <c r="N10" s="2290"/>
      <c r="O10" s="2290"/>
      <c r="P10" s="2290"/>
      <c r="Q10" s="2290"/>
      <c r="R10" s="2290"/>
      <c r="S10" s="2290"/>
      <c r="T10" s="2290"/>
      <c r="U10" s="2290"/>
      <c r="V10" s="2290"/>
      <c r="W10" s="2290"/>
    </row>
    <row r="11" spans="1:25" x14ac:dyDescent="0.25">
      <c r="A11" s="143" t="s">
        <v>199</v>
      </c>
      <c r="B11" s="140"/>
      <c r="C11" s="138"/>
      <c r="D11" s="138"/>
      <c r="E11" s="138"/>
      <c r="F11" s="138"/>
      <c r="G11" s="138"/>
      <c r="H11" s="159"/>
      <c r="I11" s="146"/>
      <c r="J11" s="136"/>
      <c r="K11" s="136"/>
      <c r="L11" s="126"/>
      <c r="M11" s="2290"/>
      <c r="N11" s="2290"/>
      <c r="O11" s="2290"/>
      <c r="P11" s="2290"/>
      <c r="Q11" s="2290"/>
      <c r="R11" s="2290"/>
      <c r="S11" s="2290"/>
      <c r="T11" s="2290"/>
      <c r="U11" s="2290"/>
      <c r="V11" s="2290"/>
      <c r="W11" s="2290"/>
    </row>
    <row r="12" spans="1:25" x14ac:dyDescent="0.25">
      <c r="A12" s="143" t="s">
        <v>200</v>
      </c>
      <c r="B12" s="140"/>
      <c r="C12" s="138"/>
      <c r="D12" s="138"/>
      <c r="E12" s="138"/>
      <c r="F12" s="138"/>
      <c r="G12" s="138"/>
      <c r="H12" s="159"/>
      <c r="I12" s="146"/>
      <c r="J12" s="136"/>
      <c r="K12" s="136"/>
      <c r="L12" s="126"/>
      <c r="M12" s="2290"/>
      <c r="N12" s="2290"/>
      <c r="O12" s="2290"/>
      <c r="P12" s="2290"/>
      <c r="Q12" s="2290"/>
      <c r="R12" s="2290"/>
      <c r="S12" s="2290"/>
      <c r="T12" s="2290"/>
      <c r="U12" s="2290"/>
      <c r="V12" s="2290"/>
      <c r="W12" s="2290"/>
    </row>
    <row r="13" spans="1:25" x14ac:dyDescent="0.25">
      <c r="A13" s="143" t="s">
        <v>201</v>
      </c>
      <c r="B13" s="140"/>
      <c r="C13" s="138"/>
      <c r="D13" s="138"/>
      <c r="E13" s="138"/>
      <c r="F13" s="138"/>
      <c r="G13" s="138"/>
      <c r="H13" s="159"/>
      <c r="I13" s="146"/>
      <c r="J13" s="136"/>
      <c r="K13" s="136"/>
      <c r="L13" s="126"/>
      <c r="M13" s="2290"/>
      <c r="N13" s="2290"/>
      <c r="O13" s="2290"/>
      <c r="P13" s="2290"/>
      <c r="Q13" s="2290"/>
      <c r="R13" s="2290"/>
      <c r="S13" s="2290"/>
      <c r="T13" s="2290"/>
      <c r="U13" s="2290"/>
      <c r="V13" s="2290"/>
      <c r="W13" s="2290"/>
    </row>
    <row r="14" spans="1:25" x14ac:dyDescent="0.25">
      <c r="A14" s="143" t="s">
        <v>202</v>
      </c>
      <c r="B14" s="140"/>
      <c r="C14" s="138"/>
      <c r="D14" s="138"/>
      <c r="E14" s="138"/>
      <c r="F14" s="138"/>
      <c r="G14" s="138"/>
      <c r="H14" s="159"/>
      <c r="I14" s="146"/>
      <c r="J14" s="136"/>
      <c r="K14" s="136"/>
      <c r="L14" s="126"/>
      <c r="M14" s="2290"/>
      <c r="N14" s="2290"/>
      <c r="O14" s="2290"/>
      <c r="P14" s="2290"/>
      <c r="Q14" s="2290"/>
      <c r="R14" s="2290"/>
      <c r="S14" s="2290"/>
      <c r="T14" s="2290"/>
      <c r="U14" s="2290"/>
      <c r="V14" s="2290"/>
      <c r="W14" s="2290"/>
    </row>
    <row r="15" spans="1:25" x14ac:dyDescent="0.25">
      <c r="A15" s="143" t="s">
        <v>203</v>
      </c>
      <c r="B15" s="140"/>
      <c r="C15" s="138"/>
      <c r="D15" s="138"/>
      <c r="E15" s="138"/>
      <c r="F15" s="138"/>
      <c r="G15" s="138"/>
      <c r="H15" s="159"/>
      <c r="I15" s="146"/>
      <c r="J15" s="136"/>
      <c r="K15" s="136"/>
      <c r="L15" s="126"/>
      <c r="M15" s="2290"/>
      <c r="N15" s="2290"/>
      <c r="O15" s="2290"/>
      <c r="P15" s="2290"/>
      <c r="Q15" s="2290"/>
      <c r="R15" s="2290"/>
      <c r="S15" s="2290"/>
      <c r="T15" s="2290"/>
      <c r="U15" s="2290"/>
      <c r="V15" s="2290"/>
      <c r="W15" s="2290"/>
    </row>
    <row r="16" spans="1:25" x14ac:dyDescent="0.25">
      <c r="A16" s="143" t="s">
        <v>204</v>
      </c>
      <c r="B16" s="140"/>
      <c r="C16" s="138"/>
      <c r="D16" s="138"/>
      <c r="E16" s="138"/>
      <c r="F16" s="138"/>
      <c r="G16" s="138"/>
      <c r="H16" s="159"/>
      <c r="I16" s="146"/>
      <c r="J16" s="136"/>
      <c r="K16" s="136"/>
      <c r="L16" s="126"/>
      <c r="M16" s="2290"/>
      <c r="N16" s="2290"/>
      <c r="O16" s="2290"/>
      <c r="P16" s="2290"/>
      <c r="Q16" s="2290"/>
      <c r="R16" s="2290"/>
      <c r="S16" s="2290"/>
      <c r="T16" s="2290"/>
      <c r="U16" s="2290"/>
      <c r="V16" s="2290"/>
      <c r="W16" s="2290"/>
    </row>
    <row r="17" spans="1:30" x14ac:dyDescent="0.25">
      <c r="A17" s="143" t="s">
        <v>205</v>
      </c>
      <c r="B17" s="140"/>
      <c r="C17" s="138"/>
      <c r="D17" s="138"/>
      <c r="E17" s="138"/>
      <c r="F17" s="138"/>
      <c r="G17" s="138"/>
      <c r="H17" s="159"/>
      <c r="I17" s="146"/>
      <c r="J17" s="136"/>
      <c r="K17" s="136"/>
      <c r="L17" s="126"/>
      <c r="M17" s="2281" t="s">
        <v>196</v>
      </c>
      <c r="N17" s="2281"/>
      <c r="O17" s="2281"/>
      <c r="P17" s="2281"/>
      <c r="Q17" s="2281"/>
      <c r="R17" s="2281"/>
      <c r="S17" s="2281"/>
      <c r="T17" s="2281"/>
      <c r="U17" s="2281"/>
      <c r="V17" s="2281"/>
    </row>
    <row r="18" spans="1:30" x14ac:dyDescent="0.25">
      <c r="A18" s="143" t="s">
        <v>206</v>
      </c>
      <c r="B18" s="140"/>
      <c r="C18" s="138"/>
      <c r="D18" s="138"/>
      <c r="E18" s="138"/>
      <c r="F18" s="138"/>
      <c r="G18" s="138"/>
      <c r="H18" s="159"/>
      <c r="I18" s="146"/>
      <c r="J18" s="136"/>
      <c r="K18" s="136"/>
      <c r="L18" s="126"/>
      <c r="M18" s="2281"/>
      <c r="N18" s="2281"/>
      <c r="O18" s="2281"/>
      <c r="P18" s="2281"/>
      <c r="Q18" s="2281"/>
      <c r="R18" s="2281"/>
      <c r="S18" s="2281"/>
      <c r="T18" s="2281"/>
      <c r="U18" s="2281"/>
      <c r="V18" s="2281"/>
    </row>
    <row r="19" spans="1:30" x14ac:dyDescent="0.25">
      <c r="A19" s="143" t="s">
        <v>207</v>
      </c>
      <c r="B19" s="140"/>
      <c r="C19" s="138"/>
      <c r="D19" s="138"/>
      <c r="E19" s="138"/>
      <c r="F19" s="138"/>
      <c r="G19" s="138"/>
      <c r="H19" s="159"/>
      <c r="I19" s="146"/>
      <c r="J19" s="137"/>
      <c r="K19" s="137"/>
      <c r="M19" s="2281"/>
      <c r="N19" s="2281"/>
      <c r="O19" s="2281"/>
      <c r="P19" s="2281"/>
      <c r="Q19" s="2281"/>
      <c r="R19" s="2281"/>
      <c r="S19" s="2281"/>
      <c r="T19" s="2281"/>
      <c r="U19" s="2281"/>
      <c r="V19" s="2281"/>
    </row>
    <row r="20" spans="1:30" x14ac:dyDescent="0.25">
      <c r="A20" s="143" t="s">
        <v>208</v>
      </c>
      <c r="B20" s="140"/>
      <c r="C20" s="138"/>
      <c r="D20" s="138"/>
      <c r="E20" s="138"/>
      <c r="F20" s="138"/>
      <c r="G20" s="138"/>
      <c r="H20" s="159"/>
      <c r="I20" s="146"/>
      <c r="J20" s="137"/>
      <c r="K20" s="137"/>
      <c r="M20" s="2281"/>
      <c r="N20" s="2281"/>
      <c r="O20" s="2281"/>
      <c r="P20" s="2281"/>
      <c r="Q20" s="2281"/>
      <c r="R20" s="2281"/>
      <c r="S20" s="2281"/>
      <c r="T20" s="2281"/>
      <c r="U20" s="2281"/>
      <c r="V20" s="2281"/>
    </row>
    <row r="21" spans="1:30" x14ac:dyDescent="0.25">
      <c r="A21" s="143" t="s">
        <v>209</v>
      </c>
      <c r="B21" s="140"/>
      <c r="C21" s="138"/>
      <c r="D21" s="138"/>
      <c r="E21" s="138"/>
      <c r="F21" s="138"/>
      <c r="G21" s="138"/>
      <c r="H21" s="159"/>
      <c r="I21" s="146"/>
      <c r="J21" s="137"/>
      <c r="K21" s="137"/>
      <c r="M21" s="2282" t="s">
        <v>334</v>
      </c>
      <c r="N21" s="2282"/>
      <c r="O21" s="2282"/>
      <c r="P21" s="2282"/>
      <c r="Q21" s="2282"/>
      <c r="R21" s="2282"/>
      <c r="S21" s="2282"/>
      <c r="T21" s="2282"/>
      <c r="U21" s="2282"/>
    </row>
    <row r="22" spans="1:30" x14ac:dyDescent="0.25">
      <c r="A22" s="143" t="s">
        <v>210</v>
      </c>
      <c r="B22" s="140"/>
      <c r="C22" s="138"/>
      <c r="D22" s="138"/>
      <c r="E22" s="138"/>
      <c r="F22" s="138"/>
      <c r="G22" s="138"/>
      <c r="H22" s="159"/>
      <c r="I22" s="146"/>
      <c r="J22" s="137"/>
      <c r="K22" s="137"/>
      <c r="M22" s="2282"/>
      <c r="N22" s="2282"/>
      <c r="O22" s="2282"/>
      <c r="P22" s="2282"/>
      <c r="Q22" s="2282"/>
      <c r="R22" s="2282"/>
      <c r="S22" s="2282"/>
      <c r="T22" s="2282"/>
      <c r="U22" s="2282"/>
    </row>
    <row r="23" spans="1:30" x14ac:dyDescent="0.25">
      <c r="A23" s="143" t="s">
        <v>211</v>
      </c>
      <c r="B23" s="140"/>
      <c r="C23" s="138"/>
      <c r="D23" s="138"/>
      <c r="E23" s="138"/>
      <c r="F23" s="138"/>
      <c r="G23" s="138"/>
      <c r="H23" s="159"/>
      <c r="I23" s="146"/>
      <c r="J23" s="137"/>
      <c r="K23" s="137"/>
      <c r="M23" s="2282"/>
      <c r="N23" s="2282"/>
      <c r="O23" s="2282"/>
      <c r="P23" s="2282"/>
      <c r="Q23" s="2282"/>
      <c r="R23" s="2282"/>
      <c r="S23" s="2282"/>
      <c r="T23" s="2282"/>
      <c r="U23" s="2282"/>
    </row>
    <row r="24" spans="1:30" x14ac:dyDescent="0.25">
      <c r="A24" s="143" t="s">
        <v>212</v>
      </c>
      <c r="B24" s="140"/>
      <c r="C24" s="138"/>
      <c r="D24" s="138"/>
      <c r="E24" s="138"/>
      <c r="F24" s="138"/>
      <c r="G24" s="138"/>
      <c r="H24" s="159"/>
      <c r="I24" s="146"/>
      <c r="J24" s="137"/>
      <c r="K24" s="137"/>
    </row>
    <row r="25" spans="1:30" x14ac:dyDescent="0.25">
      <c r="A25" s="143" t="s">
        <v>213</v>
      </c>
      <c r="B25" s="140"/>
      <c r="C25" s="138"/>
      <c r="D25" s="138"/>
      <c r="E25" s="138"/>
      <c r="F25" s="138"/>
      <c r="G25" s="138"/>
      <c r="H25" s="159"/>
      <c r="I25" s="146"/>
      <c r="J25" s="137"/>
      <c r="K25" s="137"/>
    </row>
    <row r="26" spans="1:30" x14ac:dyDescent="0.25">
      <c r="A26" s="143" t="s">
        <v>214</v>
      </c>
      <c r="B26" s="140"/>
      <c r="C26" s="138"/>
      <c r="D26" s="138"/>
      <c r="E26" s="138"/>
      <c r="F26" s="138"/>
      <c r="G26" s="138"/>
      <c r="H26" s="159"/>
      <c r="I26" s="146"/>
      <c r="J26" s="137"/>
      <c r="K26" s="137"/>
    </row>
    <row r="27" spans="1:30" x14ac:dyDescent="0.25">
      <c r="A27" s="143" t="s">
        <v>215</v>
      </c>
      <c r="B27" s="140"/>
      <c r="C27" s="138"/>
      <c r="D27" s="138"/>
      <c r="E27" s="138"/>
      <c r="F27" s="138"/>
      <c r="G27" s="138"/>
      <c r="H27" s="159"/>
      <c r="I27" s="146"/>
      <c r="J27" s="137"/>
      <c r="K27" s="137"/>
      <c r="AA27" s="135"/>
      <c r="AD27" s="135" t="s">
        <v>159</v>
      </c>
    </row>
    <row r="28" spans="1:30" x14ac:dyDescent="0.25">
      <c r="A28" s="143" t="s">
        <v>216</v>
      </c>
      <c r="B28" s="140"/>
      <c r="C28" s="138"/>
      <c r="D28" s="138"/>
      <c r="E28" s="138"/>
      <c r="F28" s="138"/>
      <c r="G28" s="138"/>
      <c r="H28" s="159"/>
      <c r="I28" s="146"/>
      <c r="J28" s="137"/>
      <c r="K28" s="137"/>
    </row>
    <row r="29" spans="1:30" x14ac:dyDescent="0.25">
      <c r="A29" s="143" t="s">
        <v>217</v>
      </c>
      <c r="B29" s="140"/>
      <c r="C29" s="138"/>
      <c r="D29" s="138"/>
      <c r="E29" s="138"/>
      <c r="F29" s="138"/>
      <c r="G29" s="138"/>
      <c r="H29" s="159"/>
      <c r="I29" s="146"/>
      <c r="J29" s="137"/>
      <c r="K29" s="137"/>
    </row>
    <row r="30" spans="1:30" x14ac:dyDescent="0.25">
      <c r="A30" s="143" t="s">
        <v>218</v>
      </c>
      <c r="B30" s="140"/>
      <c r="C30" s="138"/>
      <c r="D30" s="138"/>
      <c r="E30" s="138"/>
      <c r="F30" s="138"/>
      <c r="G30" s="138"/>
      <c r="H30" s="159"/>
      <c r="I30" s="146"/>
      <c r="J30" s="137"/>
      <c r="K30" s="137"/>
    </row>
    <row r="31" spans="1:30" x14ac:dyDescent="0.25">
      <c r="A31" s="143" t="s">
        <v>219</v>
      </c>
      <c r="B31" s="140"/>
      <c r="C31" s="138"/>
      <c r="D31" s="138"/>
      <c r="E31" s="138"/>
      <c r="F31" s="138"/>
      <c r="G31" s="138"/>
      <c r="H31" s="159"/>
      <c r="I31" s="146"/>
      <c r="J31" s="137"/>
      <c r="K31" s="137"/>
    </row>
    <row r="32" spans="1:30" x14ac:dyDescent="0.25">
      <c r="A32" s="143" t="s">
        <v>220</v>
      </c>
      <c r="B32" s="140"/>
      <c r="C32" s="138"/>
      <c r="D32" s="138"/>
      <c r="E32" s="138"/>
      <c r="F32" s="138"/>
      <c r="G32" s="138"/>
      <c r="H32" s="159"/>
      <c r="I32" s="146"/>
      <c r="J32" s="137"/>
      <c r="K32" s="137"/>
    </row>
    <row r="33" spans="1:11" x14ac:dyDescent="0.25">
      <c r="A33" s="143" t="s">
        <v>221</v>
      </c>
      <c r="B33" s="140"/>
      <c r="C33" s="138"/>
      <c r="D33" s="138"/>
      <c r="E33" s="138"/>
      <c r="F33" s="138"/>
      <c r="G33" s="138"/>
      <c r="H33" s="159"/>
      <c r="I33" s="146"/>
      <c r="J33" s="137"/>
      <c r="K33" s="137"/>
    </row>
    <row r="34" spans="1:11" x14ac:dyDescent="0.25">
      <c r="A34" s="143" t="s">
        <v>222</v>
      </c>
      <c r="B34" s="140"/>
      <c r="C34" s="138"/>
      <c r="D34" s="138"/>
      <c r="E34" s="138"/>
      <c r="F34" s="138"/>
      <c r="G34" s="138"/>
      <c r="H34" s="159"/>
      <c r="I34" s="146"/>
      <c r="J34" s="137"/>
      <c r="K34" s="137"/>
    </row>
    <row r="35" spans="1:11" x14ac:dyDescent="0.25">
      <c r="A35" s="143"/>
      <c r="B35" s="140"/>
      <c r="C35" s="138"/>
      <c r="D35" s="138"/>
      <c r="E35" s="138"/>
      <c r="F35" s="138"/>
      <c r="G35" s="138"/>
      <c r="H35" s="159"/>
      <c r="I35" s="146"/>
      <c r="J35" s="137"/>
      <c r="K35" s="137"/>
    </row>
    <row r="36" spans="1:11" x14ac:dyDescent="0.25">
      <c r="A36" s="143"/>
      <c r="B36" s="140"/>
      <c r="C36" s="138"/>
      <c r="D36" s="138"/>
      <c r="E36" s="138"/>
      <c r="F36" s="138"/>
      <c r="G36" s="138"/>
      <c r="H36" s="159"/>
      <c r="I36" s="146"/>
      <c r="J36" s="137"/>
      <c r="K36" s="137"/>
    </row>
    <row r="37" spans="1:11" x14ac:dyDescent="0.25">
      <c r="A37" s="143"/>
      <c r="B37" s="140"/>
      <c r="C37" s="138"/>
      <c r="D37" s="138"/>
      <c r="E37" s="138"/>
      <c r="F37" s="138"/>
      <c r="G37" s="138"/>
      <c r="H37" s="159"/>
      <c r="I37" s="146"/>
      <c r="J37" s="137"/>
      <c r="K37" s="137"/>
    </row>
    <row r="38" spans="1:11" x14ac:dyDescent="0.25">
      <c r="A38" s="143"/>
      <c r="B38" s="140"/>
      <c r="C38" s="138"/>
      <c r="D38" s="138"/>
      <c r="E38" s="138"/>
      <c r="F38" s="138"/>
      <c r="G38" s="138"/>
      <c r="H38" s="159"/>
      <c r="I38" s="146"/>
      <c r="J38" s="137"/>
      <c r="K38" s="137"/>
    </row>
    <row r="39" spans="1:11" x14ac:dyDescent="0.25">
      <c r="A39" s="144"/>
      <c r="B39" s="138"/>
      <c r="C39" s="138"/>
      <c r="D39" s="138"/>
      <c r="E39" s="138"/>
      <c r="F39" s="138"/>
      <c r="G39" s="138"/>
      <c r="H39" s="159"/>
      <c r="I39" s="146"/>
      <c r="J39" s="137" t="s">
        <v>164</v>
      </c>
      <c r="K39" s="137"/>
    </row>
    <row r="40" spans="1:11" x14ac:dyDescent="0.25">
      <c r="A40" s="144"/>
      <c r="B40" s="138"/>
      <c r="C40" s="138"/>
      <c r="D40" s="138"/>
      <c r="E40" s="138"/>
      <c r="F40" s="138"/>
      <c r="G40" s="138"/>
      <c r="H40" s="159"/>
      <c r="I40" s="146"/>
      <c r="J40" s="137" t="s">
        <v>192</v>
      </c>
      <c r="K40" s="137"/>
    </row>
  </sheetData>
  <sortState xmlns:xlrd2="http://schemas.microsoft.com/office/spreadsheetml/2017/richdata2" ref="A12:K17">
    <sortCondition ref="H12:H17"/>
    <sortCondition ref="G12:G17"/>
    <sortCondition ref="F12:F17"/>
    <sortCondition ref="E12:E17"/>
  </sortState>
  <mergeCells count="12">
    <mergeCell ref="M2:U3"/>
    <mergeCell ref="A1:A2"/>
    <mergeCell ref="B1:J1"/>
    <mergeCell ref="B2:J2"/>
    <mergeCell ref="B3:J3"/>
    <mergeCell ref="M17:V20"/>
    <mergeCell ref="M21:U23"/>
    <mergeCell ref="C5:H5"/>
    <mergeCell ref="I5:J5"/>
    <mergeCell ref="B4:J4"/>
    <mergeCell ref="K4:K5"/>
    <mergeCell ref="M4:W16"/>
  </mergeCells>
  <dataValidations count="1">
    <dataValidation type="list" allowBlank="1" showInputMessage="1" showErrorMessage="1" sqref="B5" xr:uid="{00000000-0002-0000-0700-000000000000}">
      <formula1>"Prof.Temp.,Educador de creche,Prof. de Ed. Infantil I,Prof. Adj. de Educação Básica,Professor de Educação Básica I, Professor de Educação Básica II, Professor de Educação  Básica III, Professor Orientador de Lab. de Informática, Orientador de Laboratório"</formula1>
    </dataValidation>
  </dataValidations>
  <pageMargins left="0.7" right="0.7" top="0.75" bottom="0.75" header="0.3" footer="0.3"/>
  <pageSetup paperSize="9" scale="44"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8</vt:i4>
      </vt:variant>
    </vt:vector>
  </HeadingPairs>
  <TitlesOfParts>
    <vt:vector size="17" baseType="lpstr">
      <vt:lpstr>Ficha de Controle FICHA 1</vt:lpstr>
      <vt:lpstr>Informações Gerais</vt:lpstr>
      <vt:lpstr>Quadro de aulas FICHA 2</vt:lpstr>
      <vt:lpstr>Anexo de Inscrição FICHA 3</vt:lpstr>
      <vt:lpstr>Anexo Atribuição FICHA 4</vt:lpstr>
      <vt:lpstr>BO concursado FICHA 5</vt:lpstr>
      <vt:lpstr>BO AdjuntosFICHA 6</vt:lpstr>
      <vt:lpstr>Planilha classif. na unidade</vt:lpstr>
      <vt:lpstr>Plan1</vt:lpstr>
      <vt:lpstr>'Anexo Atribuição FICHA 4'!Area_de_impressao</vt:lpstr>
      <vt:lpstr>'Anexo de Inscrição FICHA 3'!Area_de_impressao</vt:lpstr>
      <vt:lpstr>'BO AdjuntosFICHA 6'!Area_de_impressao</vt:lpstr>
      <vt:lpstr>'BO concursado FICHA 5'!Area_de_impressao</vt:lpstr>
      <vt:lpstr>'Ficha de Controle FICHA 1'!Area_de_impressao</vt:lpstr>
      <vt:lpstr>'Informações Gerais'!Area_de_impressao</vt:lpstr>
      <vt:lpstr>'Planilha classif. na unidade'!Area_de_impressao</vt:lpstr>
      <vt:lpstr>'Quadro de aulas FICHA 2'!Area_de_impressao</vt:lpstr>
    </vt:vector>
  </TitlesOfParts>
  <Company>Departamento de Educação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Usuário;Irene Tupiná</dc:creator>
  <cp:lastModifiedBy>106</cp:lastModifiedBy>
  <cp:lastPrinted>2024-12-18T17:35:28Z</cp:lastPrinted>
  <dcterms:created xsi:type="dcterms:W3CDTF">2013-12-06T20:27:51Z</dcterms:created>
  <dcterms:modified xsi:type="dcterms:W3CDTF">2024-12-18T17:36:12Z</dcterms:modified>
  <cp:version>8</cp:version>
</cp:coreProperties>
</file>