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herhira_a\Desktop\proj_ultim\"/>
    </mc:Choice>
  </mc:AlternateContent>
  <bookViews>
    <workbookView xWindow="0" yWindow="0" windowWidth="20490" windowHeight="7620" activeTab="1"/>
  </bookViews>
  <sheets>
    <sheet name="Feuil1" sheetId="1" r:id="rId1"/>
    <sheet name="parmetre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3" l="1"/>
  <c r="A31" i="3"/>
  <c r="A20" i="3"/>
  <c r="B4" i="3"/>
  <c r="D11" i="3" s="1"/>
  <c r="B2" i="3"/>
  <c r="B1" i="3"/>
  <c r="B14" i="1"/>
  <c r="C12" i="3" l="1"/>
  <c r="D13" i="3"/>
  <c r="D17" i="3"/>
  <c r="B29" i="3"/>
  <c r="B30" i="3" s="1"/>
  <c r="C14" i="1"/>
  <c r="D19" i="3" l="1"/>
  <c r="C18" i="3"/>
  <c r="B31" i="3"/>
</calcChain>
</file>

<file path=xl/sharedStrings.xml><?xml version="1.0" encoding="utf-8"?>
<sst xmlns="http://schemas.openxmlformats.org/spreadsheetml/2006/main" count="20" uniqueCount="20">
  <si>
    <t>Mois</t>
  </si>
  <si>
    <t>Prévision</t>
  </si>
  <si>
    <t>Réalisation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</si>
  <si>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</si>
  <si>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</si>
  <si>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</si>
  <si>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</si>
  <si>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</si>
  <si>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</si>
  <si>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</si>
  <si>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</si>
  <si>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</si>
  <si>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</si>
  <si>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</si>
  <si>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</si>
  <si>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total</t>
  </si>
  <si>
    <t>réalisation</t>
  </si>
  <si>
    <t>prévision</t>
  </si>
  <si>
    <t>taux</t>
  </si>
  <si>
    <t>taux *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</si>
</sst>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bg2"/>
            </a:solidFill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31-4664-8A48-DA63BD83585B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31-4664-8A48-DA63BD83585B}"/>
              </c:ext>
            </c:extLst>
          </c:dPt>
          <c:dPt>
            <c:idx val="2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31-4664-8A48-DA63BD83585B}"/>
              </c:ext>
            </c:extLst>
          </c:dPt>
          <c:dPt>
            <c:idx val="3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831-4664-8A48-DA63BD83585B}"/>
              </c:ext>
            </c:extLst>
          </c:dPt>
          <c:dPt>
            <c:idx val="4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831-4664-8A48-DA63BD83585B}"/>
              </c:ext>
            </c:extLst>
          </c:dPt>
          <c:dPt>
            <c:idx val="5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831-4664-8A48-DA63BD83585B}"/>
              </c:ext>
            </c:extLst>
          </c:dPt>
          <c:dPt>
            <c:idx val="6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831-4664-8A48-DA63BD83585B}"/>
              </c:ext>
            </c:extLst>
          </c:dPt>
          <c:dPt>
            <c:idx val="7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831-4664-8A48-DA63BD83585B}"/>
              </c:ext>
            </c:extLst>
          </c:dPt>
          <c:dPt>
            <c:idx val="8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831-4664-8A48-DA63BD83585B}"/>
              </c:ext>
            </c:extLst>
          </c:dPt>
          <c:dPt>
            <c:idx val="9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831-4664-8A48-DA63BD83585B}"/>
              </c:ext>
            </c:extLst>
          </c:dPt>
          <c:dPt>
            <c:idx val="10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831-4664-8A48-DA63BD83585B}"/>
              </c:ext>
            </c:extLst>
          </c:dPt>
          <c:val>
            <c:numRef>
              <c:f>parmetre!$A$10:$A$20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831-4664-8A48-DA63BD835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0"/>
      </c:doughnutChart>
      <c:pieChart>
        <c:varyColors val="1"/>
        <c:ser>
          <c:idx val="1"/>
          <c:order val="1"/>
          <c:tx>
            <c:v>valeur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7831-4664-8A48-DA63BD83585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7831-4664-8A48-DA63BD83585B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7831-4664-8A48-DA63BD83585B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8F74E179-7DC8-45BF-B69A-B05D6010A0BE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831-4664-8A48-DA63BD83585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9F9A9D3-21A6-4FBB-ADAD-C95BA464C6F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831-4664-8A48-DA63BD83585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9FF72F1-0522-4B51-9C2A-56BAD1DBCE7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831-4664-8A48-DA63BD8358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parmetre!$D$11:$D$13</c:f>
              <c:numCache>
                <c:formatCode>General</c:formatCode>
                <c:ptCount val="3"/>
                <c:pt idx="0" formatCode="#,##0.00">
                  <c:v>85</c:v>
                </c:pt>
                <c:pt idx="1">
                  <c:v>2</c:v>
                </c:pt>
                <c:pt idx="2" formatCode="#,##0.00">
                  <c:v>113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parmetre!$C$11:$C$13</c15:f>
                <c15:dlblRangeCache>
                  <c:ptCount val="3"/>
                  <c:pt idx="1">
                    <c:v>85%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D-7831-4664-8A48-DA63BD835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bg2"/>
            </a:solidFill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3C6-4125-97EE-FBDA6D6469B8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3C6-4125-97EE-FBDA6D6469B8}"/>
              </c:ext>
            </c:extLst>
          </c:dPt>
          <c:dPt>
            <c:idx val="2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3C6-4125-97EE-FBDA6D6469B8}"/>
              </c:ext>
            </c:extLst>
          </c:dPt>
          <c:dPt>
            <c:idx val="3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3C6-4125-97EE-FBDA6D6469B8}"/>
              </c:ext>
            </c:extLst>
          </c:dPt>
          <c:dPt>
            <c:idx val="4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3C6-4125-97EE-FBDA6D6469B8}"/>
              </c:ext>
            </c:extLst>
          </c:dPt>
          <c:dPt>
            <c:idx val="5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3C6-4125-97EE-FBDA6D6469B8}"/>
              </c:ext>
            </c:extLst>
          </c:dPt>
          <c:dPt>
            <c:idx val="6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3C6-4125-97EE-FBDA6D6469B8}"/>
              </c:ext>
            </c:extLst>
          </c:dPt>
          <c:dPt>
            <c:idx val="7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3C6-4125-97EE-FBDA6D6469B8}"/>
              </c:ext>
            </c:extLst>
          </c:dPt>
          <c:dPt>
            <c:idx val="8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3C6-4125-97EE-FBDA6D6469B8}"/>
              </c:ext>
            </c:extLst>
          </c:dPt>
          <c:dPt>
            <c:idx val="9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3C6-4125-97EE-FBDA6D6469B8}"/>
              </c:ext>
            </c:extLst>
          </c:dPt>
          <c:dPt>
            <c:idx val="10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3C6-4125-97EE-FBDA6D6469B8}"/>
              </c:ext>
            </c:extLst>
          </c:dPt>
          <c:val>
            <c:numRef>
              <c:f>parmetre!$A$10:$A$20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3C6-4125-97EE-FBDA6D646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0"/>
      </c:doughnutChart>
      <c:pieChart>
        <c:varyColors val="1"/>
        <c:ser>
          <c:idx val="1"/>
          <c:order val="1"/>
          <c:tx>
            <c:v>valeur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03C6-4125-97EE-FBDA6D6469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03C6-4125-97EE-FBDA6D6469B8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03C6-4125-97EE-FBDA6D6469B8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32446F75-5E87-4AB1-BAAC-CCC009D5C08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03C6-4125-97EE-FBDA6D6469B8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71B9712-69CB-41F0-8926-CC9895128F4D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03C6-4125-97EE-FBDA6D6469B8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4A124A8-C0D4-4AEF-AF70-D1273C09C7E7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03C6-4125-97EE-FBDA6D6469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parmetre!$D$11:$D$13</c:f>
              <c:numCache>
                <c:formatCode>General</c:formatCode>
                <c:ptCount val="3"/>
                <c:pt idx="0" formatCode="#,##0.00">
                  <c:v>85</c:v>
                </c:pt>
                <c:pt idx="1">
                  <c:v>2</c:v>
                </c:pt>
                <c:pt idx="2" formatCode="#,##0.00">
                  <c:v>113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parmetre!$C$11:$C$13</c15:f>
                <c15:dlblRangeCache>
                  <c:ptCount val="3"/>
                  <c:pt idx="1">
                    <c:v>85%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0-03C6-4125-97EE-FBDA6D646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23000">
                    <a:schemeClr val="accent6">
                      <a:alpha val="71000"/>
                      <a:lumMod val="30000"/>
                      <a:lumOff val="70000"/>
                    </a:schemeClr>
                  </a:gs>
                  <a:gs pos="0">
                    <a:schemeClr val="bg1"/>
                  </a:gs>
                  <a:gs pos="73000">
                    <a:schemeClr val="accent6">
                      <a:lumMod val="95000"/>
                      <a:lumOff val="5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lin ang="0" scaled="1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73-420A-BC1C-8ED2F4548440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73-420A-BC1C-8ED2F4548440}"/>
              </c:ext>
            </c:extLst>
          </c:dPt>
          <c:val>
            <c:numRef>
              <c:f>parmetre!$A$22:$A$23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E73-420A-BC1C-8ED2F4548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0"/>
      </c:doughnutChart>
      <c:pieChart>
        <c:varyColors val="1"/>
        <c:ser>
          <c:idx val="1"/>
          <c:order val="1"/>
          <c:tx>
            <c:v>valeur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E73-420A-BC1C-8ED2F454844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DE73-420A-BC1C-8ED2F4548440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DE73-420A-BC1C-8ED2F4548440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C428ADA8-8B85-4525-BF5A-B148D045E377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E73-420A-BC1C-8ED2F4548440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1386B1C1-32D3-44F2-881D-5F523E33D3ED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E73-420A-BC1C-8ED2F4548440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61C4B4D2-495C-4D9F-9F76-B4567DDBBEA2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E73-420A-BC1C-8ED2F45484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val>
            <c:numRef>
              <c:f>parmetre!$D$11:$D$13</c:f>
              <c:numCache>
                <c:formatCode>General</c:formatCode>
                <c:ptCount val="3"/>
                <c:pt idx="0" formatCode="#,##0.00">
                  <c:v>85</c:v>
                </c:pt>
                <c:pt idx="1">
                  <c:v>2</c:v>
                </c:pt>
                <c:pt idx="2" formatCode="#,##0.00">
                  <c:v>113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parmetre!$C$11:$C$13</c15:f>
                <c15:dlblRangeCache>
                  <c:ptCount val="3"/>
                  <c:pt idx="1">
                    <c:v>85%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D-DE73-420A-BC1C-8ED2F4548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bg2"/>
            </a:solidFill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F5-419D-88E6-D881B65793CD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F5-419D-88E6-D881B65793CD}"/>
              </c:ext>
            </c:extLst>
          </c:dPt>
          <c:dPt>
            <c:idx val="2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F5-419D-88E6-D881B65793CD}"/>
              </c:ext>
            </c:extLst>
          </c:dPt>
          <c:dPt>
            <c:idx val="3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BF5-419D-88E6-D881B65793CD}"/>
              </c:ext>
            </c:extLst>
          </c:dPt>
          <c:dPt>
            <c:idx val="4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BF5-419D-88E6-D881B65793CD}"/>
              </c:ext>
            </c:extLst>
          </c:dPt>
          <c:dPt>
            <c:idx val="5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F5-419D-88E6-D881B65793CD}"/>
              </c:ext>
            </c:extLst>
          </c:dPt>
          <c:dPt>
            <c:idx val="6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F5-419D-88E6-D881B65793CD}"/>
              </c:ext>
            </c:extLst>
          </c:dPt>
          <c:dPt>
            <c:idx val="7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F5-419D-88E6-D881B65793CD}"/>
              </c:ext>
            </c:extLst>
          </c:dPt>
          <c:dPt>
            <c:idx val="8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F5-419D-88E6-D881B65793CD}"/>
              </c:ext>
            </c:extLst>
          </c:dPt>
          <c:dPt>
            <c:idx val="9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F5-419D-88E6-D881B65793CD}"/>
              </c:ext>
            </c:extLst>
          </c:dPt>
          <c:val>
            <c:numRef>
              <c:f>parmetre!$A$10:$A$19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BF5-419D-88E6-D881B6579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0"/>
      </c:doughnutChart>
      <c:doughnutChart>
        <c:varyColors val="1"/>
        <c:ser>
          <c:idx val="1"/>
          <c:order val="1"/>
          <c:tx>
            <c:v>valeur</c:v>
          </c:tx>
          <c:dPt>
            <c:idx val="0"/>
            <c:bubble3D val="0"/>
            <c:spPr>
              <a:solidFill>
                <a:schemeClr val="accent6">
                  <a:lumMod val="20000"/>
                  <a:lumOff val="80000"/>
                  <a:alpha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2BF5-419D-88E6-D881B65793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2BF5-419D-88E6-D881B65793CD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2BF5-419D-88E6-D881B65793CD}"/>
              </c:ext>
            </c:extLst>
          </c:dPt>
          <c:val>
            <c:numRef>
              <c:f>parmetre!$D$17:$D$19</c:f>
              <c:numCache>
                <c:formatCode>General</c:formatCode>
                <c:ptCount val="3"/>
                <c:pt idx="0" formatCode="#,##0.00">
                  <c:v>85</c:v>
                </c:pt>
                <c:pt idx="1">
                  <c:v>1</c:v>
                </c:pt>
                <c:pt idx="2" formatCode="#,##0.0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BF5-419D-88E6-D881B6579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23000">
                    <a:schemeClr val="accent6">
                      <a:alpha val="71000"/>
                      <a:lumMod val="30000"/>
                      <a:lumOff val="70000"/>
                    </a:schemeClr>
                  </a:gs>
                  <a:gs pos="0">
                    <a:schemeClr val="bg1"/>
                  </a:gs>
                  <a:gs pos="73000">
                    <a:schemeClr val="accent6">
                      <a:lumMod val="95000"/>
                      <a:lumOff val="5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lin ang="0" scaled="1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E4-4AB6-ABFD-8091FBA252CA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E4-4AB6-ABFD-8091FBA252CA}"/>
              </c:ext>
            </c:extLst>
          </c:dPt>
          <c:val>
            <c:numRef>
              <c:f>parmetre!$A$22:$A$23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E4-4AB6-ABFD-8091FBA25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0"/>
      </c:doughnutChart>
      <c:pieChart>
        <c:varyColors val="1"/>
        <c:ser>
          <c:idx val="1"/>
          <c:order val="1"/>
          <c:tx>
            <c:v>valeur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FE4-4AB6-ABFD-8091FBA252C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FE4-4AB6-ABFD-8091FBA252CA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FE4-4AB6-ABFD-8091FBA252CA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DF08BBFC-21E6-4EBC-864D-9D36EA6FF717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FE4-4AB6-ABFD-8091FBA252CA}"/>
                </c:ext>
              </c:extLst>
            </c:dLbl>
            <c:dLbl>
              <c:idx val="1"/>
              <c:layout>
                <c:manualLayout>
                  <c:x val="2.2222222222222223E-2"/>
                  <c:y val="-1.8518518518518563E-2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9F4DF29-DF22-4A5B-BBD8-5D674ABDB63D}" type="CELLRANGE">
                      <a:rPr lang="en-US"/>
                      <a:pPr>
                        <a:defRPr/>
                      </a:pPr>
                      <a:t>[PLAGECELL]</a:t>
                    </a:fld>
                    <a:endParaRPr lang="fr-FR"/>
                  </a:p>
                </c:rich>
              </c:tx>
              <c:spPr>
                <a:solidFill>
                  <a:schemeClr val="lt1"/>
                </a:solidFill>
                <a:ln>
                  <a:solidFill>
                    <a:schemeClr val="dk1">
                      <a:lumMod val="25000"/>
                      <a:lumOff val="75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flowChartOffpageConnector">
                      <a:avLst/>
                    </a:prstGeom>
                    <a:noFill/>
                    <a:ln>
                      <a:noFill/>
                    </a:ln>
                  </c15:spPr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9FE4-4AB6-ABFD-8091FBA252C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51AD798-041B-43F9-83E4-668E8E0D5FA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FE4-4AB6-ABFD-8091FBA252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parmetre!$D$11:$D$13</c:f>
              <c:numCache>
                <c:formatCode>General</c:formatCode>
                <c:ptCount val="3"/>
                <c:pt idx="0" formatCode="#,##0.00">
                  <c:v>85</c:v>
                </c:pt>
                <c:pt idx="1">
                  <c:v>2</c:v>
                </c:pt>
                <c:pt idx="2" formatCode="#,##0.00">
                  <c:v>113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parmetre!$C$11:$C$13</c15:f>
                <c15:dlblRangeCache>
                  <c:ptCount val="3"/>
                  <c:pt idx="1">
                    <c:v>85%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9FE4-4AB6-ABFD-8091FBA25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bg2"/>
            </a:solidFill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4B-4785-8354-E1C7F7F8C8BB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4B-4785-8354-E1C7F7F8C8BB}"/>
              </c:ext>
            </c:extLst>
          </c:dPt>
          <c:dPt>
            <c:idx val="2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4B-4785-8354-E1C7F7F8C8BB}"/>
              </c:ext>
            </c:extLst>
          </c:dPt>
          <c:dPt>
            <c:idx val="3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4B-4785-8354-E1C7F7F8C8BB}"/>
              </c:ext>
            </c:extLst>
          </c:dPt>
          <c:dPt>
            <c:idx val="4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84B-4785-8354-E1C7F7F8C8BB}"/>
              </c:ext>
            </c:extLst>
          </c:dPt>
          <c:dPt>
            <c:idx val="5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84B-4785-8354-E1C7F7F8C8BB}"/>
              </c:ext>
            </c:extLst>
          </c:dPt>
          <c:dPt>
            <c:idx val="6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84B-4785-8354-E1C7F7F8C8BB}"/>
              </c:ext>
            </c:extLst>
          </c:dPt>
          <c:dPt>
            <c:idx val="7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84B-4785-8354-E1C7F7F8C8BB}"/>
              </c:ext>
            </c:extLst>
          </c:dPt>
          <c:dPt>
            <c:idx val="8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84B-4785-8354-E1C7F7F8C8BB}"/>
              </c:ext>
            </c:extLst>
          </c:dPt>
          <c:dPt>
            <c:idx val="9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84B-4785-8354-E1C7F7F8C8BB}"/>
              </c:ext>
            </c:extLst>
          </c:dPt>
          <c:dPt>
            <c:idx val="10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84B-4785-8354-E1C7F7F8C8BB}"/>
              </c:ext>
            </c:extLst>
          </c:dPt>
          <c:val>
            <c:numRef>
              <c:f>parmetre!$A$10:$A$20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84B-4785-8354-E1C7F7F8C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0"/>
      </c:doughnutChart>
      <c:pieChart>
        <c:varyColors val="1"/>
        <c:ser>
          <c:idx val="1"/>
          <c:order val="1"/>
          <c:tx>
            <c:v>valeur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84B-4785-8354-E1C7F7F8C8B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384B-4785-8354-E1C7F7F8C8BB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384B-4785-8354-E1C7F7F8C8BB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4599E427-6B10-4A22-8E86-47BD08A71507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384B-4785-8354-E1C7F7F8C8BB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36A78346-9752-4158-A623-DACB7F7FA8CF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84B-4785-8354-E1C7F7F8C8BB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256A0043-A4E1-4254-9338-A58BA736E61B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84B-4785-8354-E1C7F7F8C8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val>
            <c:numRef>
              <c:f>parmetre!$D$11:$D$13</c:f>
              <c:numCache>
                <c:formatCode>General</c:formatCode>
                <c:ptCount val="3"/>
                <c:pt idx="0" formatCode="#,##0.00">
                  <c:v>85</c:v>
                </c:pt>
                <c:pt idx="1">
                  <c:v>2</c:v>
                </c:pt>
                <c:pt idx="2" formatCode="#,##0.00">
                  <c:v>113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parmetre!$C$11:$C$13</c15:f>
                <c15:dlblRangeCache>
                  <c:ptCount val="3"/>
                  <c:pt idx="1">
                    <c:v>85%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D-384B-4785-8354-E1C7F7F8C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2"/>
          <c:order val="2"/>
          <c:dPt>
            <c:idx val="0"/>
            <c:bubble3D val="0"/>
            <c:spPr>
              <a:solidFill>
                <a:schemeClr val="accent6">
                  <a:lumMod val="20000"/>
                  <a:lumOff val="80000"/>
                  <a:alpha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2F2-4C0D-9F4A-C4156EF7C3FD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92F2-4C0D-9F4A-C4156EF7C3FD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92F2-4C0D-9F4A-C4156EF7C3FD}"/>
              </c:ext>
            </c:extLst>
          </c:dPt>
          <c:val>
            <c:numRef>
              <c:f>parmetre!$D$11:$D$13</c:f>
              <c:numCache>
                <c:formatCode>General</c:formatCode>
                <c:ptCount val="3"/>
                <c:pt idx="0" formatCode="#,##0.00">
                  <c:v>85</c:v>
                </c:pt>
                <c:pt idx="1">
                  <c:v>2</c:v>
                </c:pt>
                <c:pt idx="2" formatCode="#,##0.00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2F2-4C0D-9F4A-C4156EF7C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doughnutChart>
        <c:varyColors val="1"/>
        <c:ser>
          <c:idx val="0"/>
          <c:order val="0"/>
          <c:spPr>
            <a:solidFill>
              <a:schemeClr val="bg2"/>
            </a:solidFill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F2-4C0D-9F4A-C4156EF7C3FD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F2-4C0D-9F4A-C4156EF7C3FD}"/>
              </c:ext>
            </c:extLst>
          </c:dPt>
          <c:dPt>
            <c:idx val="2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F2-4C0D-9F4A-C4156EF7C3FD}"/>
              </c:ext>
            </c:extLst>
          </c:dPt>
          <c:dPt>
            <c:idx val="3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2F2-4C0D-9F4A-C4156EF7C3FD}"/>
              </c:ext>
            </c:extLst>
          </c:dPt>
          <c:dPt>
            <c:idx val="4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2F2-4C0D-9F4A-C4156EF7C3FD}"/>
              </c:ext>
            </c:extLst>
          </c:dPt>
          <c:dPt>
            <c:idx val="5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2F2-4C0D-9F4A-C4156EF7C3FD}"/>
              </c:ext>
            </c:extLst>
          </c:dPt>
          <c:dPt>
            <c:idx val="6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2F2-4C0D-9F4A-C4156EF7C3FD}"/>
              </c:ext>
            </c:extLst>
          </c:dPt>
          <c:dPt>
            <c:idx val="7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2F2-4C0D-9F4A-C4156EF7C3FD}"/>
              </c:ext>
            </c:extLst>
          </c:dPt>
          <c:dPt>
            <c:idx val="8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2F2-4C0D-9F4A-C4156EF7C3FD}"/>
              </c:ext>
            </c:extLst>
          </c:dPt>
          <c:dPt>
            <c:idx val="9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2F2-4C0D-9F4A-C4156EF7C3FD}"/>
              </c:ext>
            </c:extLst>
          </c:dPt>
          <c:dPt>
            <c:idx val="10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2F2-4C0D-9F4A-C4156EF7C3FD}"/>
              </c:ext>
            </c:extLst>
          </c:dPt>
          <c:val>
            <c:numRef>
              <c:f>parmetre!$A$10:$A$20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2F2-4C0D-9F4A-C4156EF7C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0"/>
      </c:doughnutChart>
      <c:pieChart>
        <c:varyColors val="1"/>
        <c:ser>
          <c:idx val="1"/>
          <c:order val="1"/>
          <c:tx>
            <c:v>valeur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92F2-4C0D-9F4A-C4156EF7C3FD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92F2-4C0D-9F4A-C4156EF7C3FD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2F2-4C0D-9F4A-C4156EF7C3FD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25EE09FA-06C4-44BC-AD69-984139843EB1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92F2-4C0D-9F4A-C4156EF7C3F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236C2CA-9E9E-48C5-8F9B-0913D5505E6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2F2-4C0D-9F4A-C4156EF7C3F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298946F-BA63-4378-8D9B-B82E5D32F7D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2F2-4C0D-9F4A-C4156EF7C3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parmetre!$D$11:$D$13</c:f>
              <c:numCache>
                <c:formatCode>General</c:formatCode>
                <c:ptCount val="3"/>
                <c:pt idx="0" formatCode="#,##0.00">
                  <c:v>85</c:v>
                </c:pt>
                <c:pt idx="1">
                  <c:v>2</c:v>
                </c:pt>
                <c:pt idx="2" formatCode="#,##0.00">
                  <c:v>113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parmetre!$C$11:$C$13</c15:f>
                <c15:dlblRangeCache>
                  <c:ptCount val="3"/>
                  <c:pt idx="1">
                    <c:v>85%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D-92F2-4C0D-9F4A-C4156EF7C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2"/>
          <c:order val="2"/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1536-4A69-A1E6-152A3F4C5FA0}"/>
              </c:ext>
            </c:extLst>
          </c:dPt>
          <c:dPt>
            <c:idx val="1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1536-4A69-A1E6-152A3F4C5FA0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1536-4A69-A1E6-152A3F4C5FA0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536-4A69-A1E6-152A3F4C5FA0}"/>
              </c:ext>
            </c:extLst>
          </c:dPt>
          <c:val>
            <c:numRef>
              <c:f>parmetre!$B$28:$B$31</c:f>
              <c:numCache>
                <c:formatCode>General</c:formatCode>
                <c:ptCount val="4"/>
                <c:pt idx="0">
                  <c:v>40</c:v>
                </c:pt>
                <c:pt idx="1">
                  <c:v>35</c:v>
                </c:pt>
                <c:pt idx="2">
                  <c:v>25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536-4A69-A1E6-152A3F4C5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doughnutChart>
        <c:varyColors val="1"/>
        <c:ser>
          <c:idx val="0"/>
          <c:order val="0"/>
          <c:spPr>
            <a:solidFill>
              <a:schemeClr val="bg2"/>
            </a:solidFill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36-4A69-A1E6-152A3F4C5FA0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36-4A69-A1E6-152A3F4C5FA0}"/>
              </c:ext>
            </c:extLst>
          </c:dPt>
          <c:dPt>
            <c:idx val="2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36-4A69-A1E6-152A3F4C5FA0}"/>
              </c:ext>
            </c:extLst>
          </c:dPt>
          <c:dPt>
            <c:idx val="3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536-4A69-A1E6-152A3F4C5FA0}"/>
              </c:ext>
            </c:extLst>
          </c:dPt>
          <c:dPt>
            <c:idx val="4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536-4A69-A1E6-152A3F4C5FA0}"/>
              </c:ext>
            </c:extLst>
          </c:dPt>
          <c:dPt>
            <c:idx val="5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536-4A69-A1E6-152A3F4C5FA0}"/>
              </c:ext>
            </c:extLst>
          </c:dPt>
          <c:dPt>
            <c:idx val="6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536-4A69-A1E6-152A3F4C5FA0}"/>
              </c:ext>
            </c:extLst>
          </c:dPt>
          <c:dPt>
            <c:idx val="7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536-4A69-A1E6-152A3F4C5FA0}"/>
              </c:ext>
            </c:extLst>
          </c:dPt>
          <c:dPt>
            <c:idx val="8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536-4A69-A1E6-152A3F4C5FA0}"/>
              </c:ext>
            </c:extLst>
          </c:dPt>
          <c:dPt>
            <c:idx val="9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536-4A69-A1E6-152A3F4C5FA0}"/>
              </c:ext>
            </c:extLst>
          </c:dPt>
          <c:dPt>
            <c:idx val="10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536-4A69-A1E6-152A3F4C5FA0}"/>
              </c:ext>
            </c:extLst>
          </c:dPt>
          <c:val>
            <c:numRef>
              <c:f>parmetre!$A$10:$A$20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536-4A69-A1E6-152A3F4C5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0"/>
      </c:doughnutChart>
      <c:pieChart>
        <c:varyColors val="1"/>
        <c:ser>
          <c:idx val="1"/>
          <c:order val="1"/>
          <c:tx>
            <c:v>valeur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1536-4A69-A1E6-152A3F4C5F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1536-4A69-A1E6-152A3F4C5FA0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1536-4A69-A1E6-152A3F4C5FA0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77490A64-5B40-4509-A02F-FB1C4981862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1536-4A69-A1E6-152A3F4C5FA0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CF59BE3F-9AB0-4E62-8DB1-1EFCD4EA24F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536-4A69-A1E6-152A3F4C5FA0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1F924D1-F429-4484-811B-1CF4F5B5550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536-4A69-A1E6-152A3F4C5F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val>
            <c:numRef>
              <c:f>parmetre!$D$11:$D$13</c:f>
              <c:numCache>
                <c:formatCode>General</c:formatCode>
                <c:ptCount val="3"/>
                <c:pt idx="0" formatCode="#,##0.00">
                  <c:v>85</c:v>
                </c:pt>
                <c:pt idx="1">
                  <c:v>2</c:v>
                </c:pt>
                <c:pt idx="2" formatCode="#,##0.00">
                  <c:v>113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parmetre!$C$11:$C$13</c15:f>
                <c15:dlblRangeCache>
                  <c:ptCount val="3"/>
                  <c:pt idx="1">
                    <c:v>85%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D-1536-4A69-A1E6-152A3F4C5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FF0000"/>
            </a:solidFill>
            <a:ln>
              <a:solidFill>
                <a:schemeClr val="bg1"/>
              </a:solidFill>
            </a:ln>
          </c:spPr>
          <c:explosion val="11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A1-4285-858E-7DBE5CC87FA9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A1-4285-858E-7DBE5CC87FA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AA1-4285-858E-7DBE5CC87FA9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AA1-4285-858E-7DBE5CC87FA9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AA1-4285-858E-7DBE5CC87FA9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AA1-4285-858E-7DBE5CC87FA9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AA1-4285-858E-7DBE5CC87FA9}"/>
              </c:ext>
            </c:extLst>
          </c:dPt>
          <c:dPt>
            <c:idx val="7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AA1-4285-858E-7DBE5CC87FA9}"/>
              </c:ext>
            </c:extLst>
          </c:dPt>
          <c:dPt>
            <c:idx val="8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AA1-4285-858E-7DBE5CC87FA9}"/>
              </c:ext>
            </c:extLst>
          </c:dPt>
          <c:dPt>
            <c:idx val="9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AA1-4285-858E-7DBE5CC87FA9}"/>
              </c:ext>
            </c:extLst>
          </c:dPt>
          <c:val>
            <c:numRef>
              <c:f>parmetre!$A$10:$A$19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AA1-4285-858E-7DBE5CC87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0"/>
      </c:doughnutChart>
      <c:pieChart>
        <c:varyColors val="1"/>
        <c:ser>
          <c:idx val="1"/>
          <c:order val="1"/>
          <c:tx>
            <c:v>valeur</c:v>
          </c:tx>
          <c:dPt>
            <c:idx val="0"/>
            <c:bubble3D val="0"/>
            <c:spPr>
              <a:solidFill>
                <a:schemeClr val="accent1">
                  <a:lumMod val="75000"/>
                  <a:alpha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1AA1-4285-858E-7DBE5CC87FA9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1AA1-4285-858E-7DBE5CC87FA9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1AA1-4285-858E-7DBE5CC87FA9}"/>
              </c:ext>
            </c:extLst>
          </c:dPt>
          <c:val>
            <c:numRef>
              <c:f>parmetre!$D$17:$D$19</c:f>
              <c:numCache>
                <c:formatCode>General</c:formatCode>
                <c:ptCount val="3"/>
                <c:pt idx="0" formatCode="#,##0.00">
                  <c:v>85</c:v>
                </c:pt>
                <c:pt idx="1">
                  <c:v>1</c:v>
                </c:pt>
                <c:pt idx="2" formatCode="#,##0.0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AA1-4285-858E-7DBE5CC87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0</xdr:row>
      <xdr:rowOff>142875</xdr:rowOff>
    </xdr:from>
    <xdr:to>
      <xdr:col>8</xdr:col>
      <xdr:colOff>400050</xdr:colOff>
      <xdr:row>12</xdr:row>
      <xdr:rowOff>142875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</xdr:row>
      <xdr:rowOff>142875</xdr:rowOff>
    </xdr:from>
    <xdr:to>
      <xdr:col>10</xdr:col>
      <xdr:colOff>504825</xdr:colOff>
      <xdr:row>16</xdr:row>
      <xdr:rowOff>28575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1</xdr:row>
      <xdr:rowOff>123825</xdr:rowOff>
    </xdr:from>
    <xdr:to>
      <xdr:col>17</xdr:col>
      <xdr:colOff>504825</xdr:colOff>
      <xdr:row>16</xdr:row>
      <xdr:rowOff>9525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466725</xdr:colOff>
      <xdr:row>18</xdr:row>
      <xdr:rowOff>114300</xdr:rowOff>
    </xdr:from>
    <xdr:to>
      <xdr:col>10</xdr:col>
      <xdr:colOff>466725</xdr:colOff>
      <xdr:row>33</xdr:row>
      <xdr:rowOff>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685800</xdr:colOff>
      <xdr:row>24</xdr:row>
      <xdr:rowOff>95250</xdr:rowOff>
    </xdr:from>
    <xdr:to>
      <xdr:col>8</xdr:col>
      <xdr:colOff>257175</xdr:colOff>
      <xdr:row>27</xdr:row>
      <xdr:rowOff>0</xdr:rowOff>
    </xdr:to>
    <xdr:sp macro="" textlink="$C$18">
      <xdr:nvSpPr>
        <xdr:cNvPr id="6" name="ZoneTexte 5"/>
        <xdr:cNvSpPr txBox="1"/>
      </xdr:nvSpPr>
      <xdr:spPr>
        <a:xfrm>
          <a:off x="5257800" y="4667250"/>
          <a:ext cx="1095375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35E43C6-4262-45B9-937F-C29E8013AEE7}" type="TxLink">
            <a:rPr lang="en-US" sz="1200" b="1" i="0" u="none" strike="noStrike">
              <a:solidFill>
                <a:srgbClr val="000000"/>
              </a:solidFill>
              <a:latin typeface="Calibri"/>
            </a:rPr>
            <a:pPr algn="ctr"/>
            <a:t>Taux 85%</a:t>
          </a:fld>
          <a:endParaRPr lang="fr-FR" sz="1200" b="1"/>
        </a:p>
      </xdr:txBody>
    </xdr:sp>
    <xdr:clientData/>
  </xdr:twoCellAnchor>
  <xdr:twoCellAnchor>
    <xdr:from>
      <xdr:col>11</xdr:col>
      <xdr:colOff>495300</xdr:colOff>
      <xdr:row>18</xdr:row>
      <xdr:rowOff>85725</xdr:rowOff>
    </xdr:from>
    <xdr:to>
      <xdr:col>17</xdr:col>
      <xdr:colOff>495300</xdr:colOff>
      <xdr:row>32</xdr:row>
      <xdr:rowOff>161925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447675</xdr:colOff>
      <xdr:row>35</xdr:row>
      <xdr:rowOff>76200</xdr:rowOff>
    </xdr:from>
    <xdr:to>
      <xdr:col>10</xdr:col>
      <xdr:colOff>447675</xdr:colOff>
      <xdr:row>49</xdr:row>
      <xdr:rowOff>152400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285750</xdr:colOff>
      <xdr:row>41</xdr:row>
      <xdr:rowOff>123825</xdr:rowOff>
    </xdr:from>
    <xdr:to>
      <xdr:col>7</xdr:col>
      <xdr:colOff>628650</xdr:colOff>
      <xdr:row>43</xdr:row>
      <xdr:rowOff>47625</xdr:rowOff>
    </xdr:to>
    <xdr:sp macro="" textlink="">
      <xdr:nvSpPr>
        <xdr:cNvPr id="11" name="Ellipse 10"/>
        <xdr:cNvSpPr/>
      </xdr:nvSpPr>
      <xdr:spPr>
        <a:xfrm>
          <a:off x="5619750" y="7934325"/>
          <a:ext cx="342900" cy="304800"/>
        </a:xfrm>
        <a:prstGeom prst="ellipse">
          <a:avLst/>
        </a:prstGeom>
        <a:solidFill>
          <a:schemeClr val="bg2"/>
        </a:solidFill>
        <a:ln>
          <a:noFill/>
        </a:ln>
        <a:scene3d>
          <a:camera prst="orthographicFront"/>
          <a:lightRig rig="threePt" dir="t"/>
        </a:scene3d>
        <a:sp3d>
          <a:bevelT w="152400" h="50800" prst="softRound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647700</xdr:colOff>
      <xdr:row>35</xdr:row>
      <xdr:rowOff>66675</xdr:rowOff>
    </xdr:from>
    <xdr:to>
      <xdr:col>17</xdr:col>
      <xdr:colOff>647700</xdr:colOff>
      <xdr:row>49</xdr:row>
      <xdr:rowOff>142875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485775</xdr:colOff>
      <xdr:row>51</xdr:row>
      <xdr:rowOff>123825</xdr:rowOff>
    </xdr:from>
    <xdr:to>
      <xdr:col>10</xdr:col>
      <xdr:colOff>485775</xdr:colOff>
      <xdr:row>66</xdr:row>
      <xdr:rowOff>9525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676275</xdr:colOff>
      <xdr:row>52</xdr:row>
      <xdr:rowOff>19050</xdr:rowOff>
    </xdr:from>
    <xdr:to>
      <xdr:col>17</xdr:col>
      <xdr:colOff>676275</xdr:colOff>
      <xdr:row>66</xdr:row>
      <xdr:rowOff>95250</xdr:rowOff>
    </xdr:to>
    <xdr:graphicFrame macro="">
      <xdr:nvGraphicFramePr>
        <xdr:cNvPr id="17" name="Graphique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161925</xdr:colOff>
      <xdr:row>57</xdr:row>
      <xdr:rowOff>133350</xdr:rowOff>
    </xdr:from>
    <xdr:to>
      <xdr:col>15</xdr:col>
      <xdr:colOff>581025</xdr:colOff>
      <xdr:row>61</xdr:row>
      <xdr:rowOff>38100</xdr:rowOff>
    </xdr:to>
    <xdr:sp macro="" textlink="$C$12">
      <xdr:nvSpPr>
        <xdr:cNvPr id="18" name="ZoneTexte 17"/>
        <xdr:cNvSpPr txBox="1"/>
      </xdr:nvSpPr>
      <xdr:spPr>
        <a:xfrm>
          <a:off x="10829925" y="10991850"/>
          <a:ext cx="1181100" cy="666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D7BF002-D91E-48A3-AB06-6F2746D8358F}" type="TxLink">
            <a:rPr lang="en-US" sz="4000" b="1" i="0" u="none" strike="noStrike">
              <a:solidFill>
                <a:srgbClr val="000000"/>
              </a:solidFill>
              <a:latin typeface="Calibri"/>
            </a:rPr>
            <a:pPr algn="ctr"/>
            <a:t>85%</a:t>
          </a:fld>
          <a:endParaRPr lang="fr-FR" sz="4000" b="1"/>
        </a:p>
      </xdr:txBody>
    </xdr:sp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304800</xdr:colOff>
      <xdr:row>12</xdr:row>
      <xdr:rowOff>114300</xdr:rowOff>
    </xdr:to>
    <xdr:sp macro="" textlink="">
      <xdr:nvSpPr>
        <xdr:cNvPr id="2049" name="AutoShape 1" descr="data:image/png;base64,iVBORw0KGgoAAAANSUhEUgAAASwAAACWCAYAAABkW7XSAAAAAXNSR0IArs4c6QAAHrRJREFUeF7tXQuYHFWV/k/1JCEPeQVQNDNdnVlWcYMJrKAgIPhISKYn0z3suMhDUBdwRXbjrgFFXcMqyBJ2wVURkHUTQcVEunsyPSEJLEF5qCHBBIK8kunqDAKiIBND3l1nvzNMMAwz09U9fatuVd/zffNNvsy95/Gf6r+rbt17DsGIQcAgYBAICQIUEj+NmwYBg4BBAIawzEVgEDAIhAYBQ1ihSZVx1CBgEDCEZa4Bg4BBIDQIGMIKTapC5ejYAW93h8pr46z2CBjC0j5FoXTw0AGvXw6l98ZpbREwhKVtakLtWNOA91tCHYVxXjsEDGFpl5JIOHT0QBRPRCIaE4Q2CBjC0iYVkXLk+IFoHo5UVCaYwBEwhBV4CiLpwOkDUa2OZHQmqMAQMIQVGPSRNtw6EF1XpKM0wfmOgCEs3yGvC4NnDUR5R11Ea4L0DQFDWL5BXVeG/mEg2lvrKmoTrHIEDGEph7guDcwbiPqGuozeBK0MAUNYyqANv+LTVl9wwLiXtx7SQHwwLPcQAg6WH4bV/2/XxWSCO5nIOpTBkwGaTODJTy99anLyyDm49NJLXwLQ/0NEL7muKxtJ+/8N4BUAfxr4/fq/mflPiURiZ/jRMxGoQMAQlgpUQ6izJZM+molnEPN0IswAYzqI3lZNKE/e9lt89K0fxuWXX17NdJnzAjNvsCxrveu6G4hovW3bZk9XtWhGaJ4hrAgl00soM384c+KYA8dPtyCkRNNZfr/2s+/8nxc1I47Z+P1H8cHDT8GVV145al37FDDzbiEwAOuFzOR3X1/fhunTp79aMyNGkfYIGMLSPkXVO7hgwQJrzXs2zIkB0xnuDBBNB3BU9Rq9zdzw7UfwvkNPwHXXXedtwihGEdEz+wisVCptmDp16nIickeh0kzVGAFDWBonpxrXOpZ0jN/esDdJ5HYA1FGNjtHOWbdwDY49eAZuvPHG0aqqaj4zL7UsS37yjY2NO6pSYiZpiYAhLC3TUplTLT9qOYQmNswE48ygSGp/j9d8/Zd494FHY9GiRZUFomC0kFcsFruTmVfF43FZ5DcSYgQMYYU0eXO6O95Gu/bOInJbdCCp/WF86Mv3o3niVCxdulQrdIW8AHQDWJlIJF7QyjnjjCcEDGF5gkmPQWdkU3YMmGkBsxho18OrN3tx/7+uxpTxU9DdLdygrWSIaKXruqsSiYSjrZfGsTcgYAhL8wvitCUdkyaN23suXJbzeXM0d7ffvdWX3IMjxh2O1atDc/Z5uWVZXVu3br192rRp28KAcb36aAhL08zPzqaaYy7OYwvnEtCsqZtDunXPp1fgwIYDsWbNmjC5Lb5uZubbY7HYbU1NTZvD5nw9+GsIS7Mst+TaTiLgPGI6l4FJmrnnyZ0V5+RxgHUANm7c6Gm8boOIaJvrurcT0W22bT+km3/17I8hLE2yn8y1peFa54E4rYlLVbvR3d4JIkJPT0/VOjSamAUgxCW/jQSMgCGsABPw+voU83lgnBSgKzUzXdpVwl1nvVYG64knnsD48eNrpjtgRQ9ZlnWbWecKNguGsALAX47HjJ04YT5ZkMe+UK1PlYNrd98urLrgrv5h69atw+TJk8tNCdvfN8uj4iuvvHKdORbkf+oMYfmMeWuu7Wxmmj9wfs9n6+rNbf/9dtz7mVX9hu6//340NjaqNxqMBTnXuNC27R8HY74+rRrC8invrXe2Hs9kzQcFc1zGpzDx5+JW/Hzevf3mVqxYgXe9611+mQ7EjmxGdV13YXNzs2m44UMGDGEpBrljScdBO8func/McldVs4oIit2uWv2fnnoZD37xF/3zM5kMjjvuuKp1hWiidLheWCqVhLj6QuR36Fw1hKUwZS2Z9PkEV+6q/kahGa1U/3HDi/jVgtd2Atx+++04+eSTtfJPsTOPM/PCRCKxWLGdulVvCEtB6pOZ9ImwMB8c/i0KlcLzwq+fx9prft0/7eabb8asWbMqVRGF8bIFQta3fhmFYHSKwRBWDbPRsaRj0o4xe74KQB7/6hLb3/28F7+5YV0/qtdffz3S6dBvK6v2CmG523r11Ve/bo77VAvhm+fV5YeqdvD9RVMykz4ZxNcCOFGF/rDoLK4s4LGbpCAocNVVV+Gcc84Ji+uq/PxlqVS6rLm5+QFVBupJryGsGmQ7mUtfAu4nqwk1UBdqFT2dm/DbRa8dybniiitw0UUXhTqeWjhPRNuZ+TLbtr9bC331rMMQ1iiy3184b/zYa0G8rw/fKLRFY+rTdzyJp3/6ZH8w8+bN6/8x8joCtxLRZaaQYPVXhCGsKrFLZlOnMbCQgPdWqSKS0+TuSu6yROTuSu6yjLwBgbWxWGx+Y2PjfQaXyhEwhFU5ZmjNpuYBdC2Dx1QxPXxTiJ4EcxGEV4jRx8R9hNgrDO5j5j4rRq+4rtsXI+5bcd6Ky3Zv3d2/cHXIIYf8aN26ddc2NDQcxMwHQXoaMh9kWdZBruu+4d9EFAcQ7V2mf8n8HnlETCQSptFshZ8GQ1gVADZ7ecfh1s49C4lwfgXTQjOUmXcSsB4W1sPlDcS8HmPxaFdr1/YKgrgNwLkD428HcJ7Xuc8999yEXbt2vUeOLVmWNZ2Z97UgO8CrjjCNY+bFBxxwwPwjjzzyD2HyO0hfDWF5RH9uJv1R1+Jrwf09/KIgvwfwGIBHSX43WI8e+dxhj91y8S17Rhmc7EFKDejIARjVvoa1a9eOOeyww45h5vcQ0TEAhNDk91tH6acu09cPrGvdrYtDOvthCMtDdloy6U8R8f94GKr7kCcYWAniFd2pzpWKnJWTzx8d0C0fwpkq7GzZsmUWM5/BzLIz9WgVNnzW+Wnbtn/gs83QmTOEVSZlyWzqMgD/EbrM/sXhx0C0Aswr8+nc//kQh5zL2bcXTXZ6K6/zVSwWPyzEJQQ2cBfmQ5i1N8HMlycSCdkeY2QYBAxhjXBpJLMpISohrHAJ4xECrShxaeXyM5e9dhLZP3l04JFNLMojpzzC+SY9PT2nWpYld11nAAjdyWsiujYej1/uG2AhM2QIa5iEJbMpeQT8VFjyScBaMC1nYEW+PRvkGTapi5wYwK0AYGpQGDqOc+LAXZd0GwrT9pMf2Lb96aBw09muIawhspPMtElR8rk6J26fb8y4m+Auzrcv+5Em/spi/hEDvryoy+K44zjnMPP5RLRvfU0TuIZ2g5mXJRKJNq2dDMA5Q1iDQG/NpR9g5g8EkIuKTDKwxIphUdfc3Gv1iPWRV/c7oiTbISbq4xrQ29s7e+/evRcQ0cd08msYXx60bbuu6vOUy4khrP0QSmZTcqbkneVAC/DvO0C8mKzY4q65mV8F6Mdwpi0ApUF/jAFwdfO1UCi837Ks8+WuC4DOnTKesm27XjbUlr1MDGENQJTMpf4AxmFlEQtgAAHPMbDYstzFy9qWPRWAC15NHghgcMVN2eG+1asCv8f19PS8MxaL7SOut/tt34s9IvpjPB4/3MvYqI8xhAUgmU2xlolmfhzgxbsRW7yqPSvrQbqLfOB/N8jJdwB4TnfHN23adERDQ4PcbcmPlhVibduu+89r3QOQzKWKYDRp9oHaysDXXj34le/cd/p9ezXzbSR3jgLw9KABfw3gmbDEwMwNjuN8DsCVRCR3jDrJFtu25cxl3UpdE1Yym7ofgG6Lml3kWgu6zsw8EsKr8lgAg/2WvVC/CVssjuMcR0QLmLlVM98fsG37FM188s2duiWsZDYl2wDO9g3p8oa2E9HXulLZ68oP1XaEfJAGb1Q9VVoUautxGcccx/mC3G1pVpzxx7Zt12Up17okrGSu7Ztg+qIuHyJmXiFklU/n1ujiU5V+zAawfNBc2bSp29aLisLr7e09oVQqCWnJ7nkthIiuicfjX9LCGR+dqDvCSubSXwTzN33EeFhTRLSbmRfk0zkt/KkBJn8HYOkgPR0AflYD3YGrKBQKX5LHRF36SxLRl+Lx+DWBA+OjA3VFWMls6p8BaFI0je8pubzgrjOXPehjvlWbugDA/w4y8kkAi1Qb9kt/sViUTcWytvURv2yOZIeZ5yUSiW/p4IsfPtQNYSUz6QtBfIsfoJaxwfIGsDud+7oGvtTaBXm79u1BSi8F8J1aGwpan+M40s5NHhMD/wwR0UXxePz7QWPih/3AwfYjyGRn+hy4LNUvg5ZHiOlfutqzPw/aEUX2ZV1w8OOtrLNE8rGlt7f3g6VS6b80qQpxrm3bupwnVXR5afDtoCyyAcX9lUKJpahcoEJEK/aW6MK7zsw8G6gjao3LXeNXBpn4BgC5G4mkPPPMM1PGjBkjdzeBL8gT0cx4PB7pyqWRvsPqr8G+a88qQsBljZl/mG/vjGQd+EEsdL109xr0f7Jm+PlIstV+QRUKhcVE9ImA41w/bty4mVGuER9pwmrNphbxa0ctAhNmvq67vVNa19eDyJ3G4B6NtwK4sB6CdxxnIQDZtxWYSGOLRCIhLz8iKZElrJZsah4B8o0fmBDR/JBvBK0Uu58AOGvQpDsAfLxSRWEdP7DRVIgrMGHmz0e1hVgkCUuanBJoVVB9A2V/lQu3pTvVeU9gV20whpcBGHyUpQtAKIoh1gqyYrH4EWbuDnC/1p5YLDYzis1aI0dY0j4eExpWESiQkrgMPDuWaUa2PftSrT4AIdJzL4DTB/m7GsCHQhRDTVx99tlnJ5dKpfXMPKUmCitXsnZgEf5PlU/Vd0bkCCuZSX8fxIPXUfzKwJp8Ovc+v4xpaEeOFh0/yK+HAZygoa++uFQoFH5NREHFf6tt25FaP4wUYSVz6UvAHMgmRWa+ubu98zO+fAr0NfLbIXoEPgHg3fq6rN6zQqFwExFdrN7SkBY+Z9v2dwOyXXOzkSGsZCZ9Mlm8khkTao5SWYX0rXw6O/h1ftlZERxQBN5UW2wLgLqu4SR5LhaLNzCzHA3zVYho+969e2c1Nzc/4KthRcYiQVgdSzom7WjYswr0egNPRXANqbYrn87V1aLyCODKut2hg/7+MoDJfiZEV1vFYnFZQPW1frlt27aZ06ZN26YrNl79igRhBdXwlIge70plp3kFuw7G7RrizdhuAOPqIHZPIRaLxY3M7HsJZma+NpFIhL5Ba+gJK5lJnwhiqXjgdyw7xh885oilpy8N/beWp09a+UFjAQhhDSVCWEJcdS8vvvjipB07drzIzH536pG+BR+wbTvIJrujzr/fH/JROzxYQTKXzoA5XXPFZRQy0zHd7dmNftvV2J48Cg63lUMeCeXR0AiALVu2THNd97EAwMjatt0egN2amQw1YbVk0ucTse+1llym1uXt2XzNshANRdLIQxbdhxJZdJfFdyMDCGzevDkZi8VkU62vwswXJBKJxb4araGx0BJWx5KOg3aM3fsg/F4PIPpcPpWNzGviGl5LRwOQbQ1DiWxrkO0NRvZDwHGcSwKoFfZ4qVT6QHNz8+D+kaHITWgJqyXX9g1i+rKfKDPTdd3t2Xo5yFwptLJhdLia9LJxUjaQGhmEQEAHpq+ybXtwGaBQ5CaUhNV6Z/vxbLmyr0QWen0SWppPZz/mk7EwmpEjOXI0ZyiRozlyRMfIEAgUi8UlzCy17/2S3aVS6eTm5ubQfYmEkrBaMm1LiMi/BDMeLh0wpuWuOUv/4NcVFUI7cuhZDj8PJbJPzff1mrBg+Pzzzx++c+fObiIafKxJWQjMvDSRSITuCzh0hNWaazubmfwsBcvEdHqEyxrX6kMhZWWkvMxQIuVlpMyMkWEQGCi3LHehfn4mz7Ft+8dhSoqf4Iwal5k/nDlxzFsmPOBnBVEG/i2iDSNGnY9BCuTA+XCNEOQArhTyMzICAgONLf7dR5DW9/X1nTx9+vRXfbQ5KlOhIqxkNiU94b42qogrmUy4J5/KfbSSKXU8Vs5SDlcwUUoka9JeTe8MFYvFu/1sISZ9FuPxuHT/CYWEhrBOW9IxaeKYPesJaPYJ2d0l1/1QxPoGqoRO3joN17pMmlBIMwojZRCQvofMLC8v/HqhtHnbtm0zwnLOMDSElexMfwYuf8/HK/6KCHVk9gM2ae8lbb6GEmnzVXdt1asFfaDD9NXVzq90nmVZ/9jU1HRTpfOCGB8awmrJph4k4CQ/QGLmFd3tnbP9sBUhG9JAVRqpDiVSo0waqhrxiIDjOHf52DrsIdu2paO19hIKwkrm2tNgN+MTmtulzG8+nRtuE6RPboTOjLSoH65bixyfkpb1Rjwi0Nvbe0KpVJK3hn7Vd2u3bTvr0b3AhoWDsDJtGRD5csCZied3pzqvCywj4TW8FMDfDeP+zwD4t28uvBi+wXOfO/CE4mC09oTVkms7iZikfIx6IXTlU6YYX5VALwcw3GO0PN7MqVJvXU/zueiflJ95SGfAtSesZKbteyBSXiudwVstN3Z615mZR3ROmMa+/QLAKcP4dz+AUzX2XVvXHMc5jplXE9GBqp1k5psSicQ/qrYzGv1aE9bsbKq5AbSewZNGE6SXuQx8vjudM3uFvIA19Bgh+mOHmf4bAMdVr7q+ZxYKhXlEpLwpMBFtI6IZTU1Nm3VFXGvCSt6ZWgDLh42izI9vO6Rvxn2n37dX10SFwK+nARw1jJ/PAPjrEMSgpYvM3FAsFtcDUF5amZmvTCQSskFbS9GWsGSj6FvG7FnPfmwUZbos354NtL24lldHZU79DsDbh5nyHIB3VKbOjN4fAcdxpKzRtT6govVGUm0JK5lJfwbky0bR53YzHbuqPfuiDxdDlE1IQbjh1lm2AjgoysGrjm3Tpk1HNDQ0yKP1cF8KNXNB542k+hJWNjXSW6eaJQfAN/Pp3BW1VFinukoArGFidwHE6hSXmoVdLBavZmY/TgzcZdu2lm91tSSsuZ1z/8p1LVn3UC07LMs9dlnbsqdUG4q4ftncWO7E/0QAsinXSJUI9PT0vNOyLLnLUt5xJxaLHdXY2LipSleVTdOSsFqzqUsZ+G9lUe9TTHRTPpXV+jWucgxqY+AIAL8vo+qtAMxj9yjxLhaL32Nm5dt8iOif4vG4HLfSSrQkrKRPj4MUs07smpv5lVYZCaczCQA9ZVyfCqAQzvD08bpQKLyfiPzoLajlY6F2hDX7zvYpMcvtVX2JMLCkO537e9V26kT/MQAeLRPrewAE0YsvcikoFAo/JSLl5Y0bGhoap0yZ8qxOAGpHWC3Z1KXkw+MgAXO60jk5MmJk9AicCKDckQ6ptOHHncHoo9FcQ29v7+xSqSQvpZSKjo+F2hGWH4+DBLq7K52dqTTb9aVcqrKuKhOy4H13fcGiLtpCobCKiFRXw9XusVArwkpn0pP3EP9RXZoHNLN7br59mZ+NLJSHFLCBFIBypUmk2kYuYD8jY95xnHMA3K46oIaGhsOmTJnykmo7XvVrRVgt2dRFBNzs1flqxhFhbVcq51s7pWp8DOGccwHcVsbv8/z4gIUQu6pddhxH+gq+t2oFHia6rnvx1KlTb/Ew1JchWhGWH4+DzPzv3e2d/jWy8CWNgRuR1+zlylfL9pFQlOENHE2PDhQKhSuJ6N88Dq92mFaPhdoQlrTwGvuWCduqRdXzPKaT8u1Zs/jrGTBPA78AoNxZTDkLZwojeoLT2yDHcby87PCmbIRRfX19k3RpBaYNYbVmU+cx8MNRozuygkfy6dzfKrZRj+rljrXcCX/5e2jaSYUliY7jrFNduoeIPhGPx8s98vsCmTaElcymZNFWFm+VCRFd3ZXKflmZgfpVLHdXcpc1ksjdldxlGakhAo7jXAVA9VnYnG3bvpQoLweNFoS1YMECa+309XJ4Vqm4rvvB5Wcuk8qYRmqLgKxflTsuIutX5hhUbXFHT0/PqZZl/bzGat+kLh6Px4hIDrEHKloQVmsmnWTiLsVIPJZP52S3tZHaIyCPC/KmcCSRV/DyptBIjREoFAqPEpGcNlAmpVKptbm5Oa/MgEfFuhDWl5lYbWdg4oX5VOdlHnExwypDwMvjvOzB0uKxorLQ9B/tOI4U9lP9uP0V27bl8TNQ0YKwkpn0UhAP1yKqVgB9JJ/O/V+tlBk9b0BAdrmX23Utu9zN6QIFF06xWPwwM9+jQPX+Kn9m23bgrdr0IKxsaqR64LXIwxP5dO7dtVBkdAyJgJwjlFfsI4lsJfGlc3c95shxnN8COFpV7ET0TDweD7wuf+CE5cf+KwJu6ErnPq8qmUZvf6WGcmsoUqnBrCEquliKxeL1zDxPkfp+tTrsxwqcsPxolMrEZ3SnOleqTGad65ZaWFITaySRWlhSE8uIAgS2bNkyy3XdFQpU768y8EargRNWa67ts8z0XVVAE/BiVzon1S6NqENAqo1K1dGRRKqNmjyoywEcx/GSh9F4cIlt2zeORsFo5wZOWC3Z1M0EXDTaQEaYf28+nfuwQv1G9Wv13KWu+0gi9dylrrsRRQg4jiMvlT6kSD2I6JZ4PH6xKv1e9AZOWMls6tcATvDibDVjGPh2dzr3T9XMNXM8ISCdcrxu+pXOOYFvPvQUVQgHOY4jfRAuVeU6Ea2Jx+PvU6Xfi97gCSuT2gXCWC/OVjOGgYu70zltymNUE4Pmc6QXofQk9CLSm1B6FBpRgECxWLyImZWVZ2Lm3YlEYpwC1z2rDJSwWjLpo4lYXscqkxjx+ztTnXIXZ0QNAtLYU7o+exHp/ixdoI0oQKC3t/d9pVJJdVOVd9u2/YQC9z2pDJSw5mRTH7eAH3vytLpBu8bvGXPg0o8t3V3ddDPLAwJHAZB9dF5E9vH40W/Siy+RG7Nx48axkyZNkjtYZXdBzHx2IpH4SVDgBUpYrbn0Ncx8ucLg1+XTOaUVGRX6HhbVxwJ4xKOzxwGQRqBGFCHgOM5aAMpKKBHRf8Tj8S8qcr+s2kAJK5lNyb6RWWW9rHIAAYu70rkLqpxupnlD4BQAXitgnArgfm9qzahqECgWi4uY+fxq5nqZw8wrE4nEGV7GqhgTLGHl0s+D+W0qAhvQOS+fzn1LoX6jGpgNwGvLqTkATGs1hVdNoVD4ZyK6QaGJF2zbPlKh/hFVB0ZYHUs6xu8Ys0f25igTJj61O9VpvtGVIdyvWA6tL/VoQg7P/szjWDOsCgS2bNlyiuu6Xu94q7AAxGKxCY2NjTuqmjzKSYER1tzOuW93Xcvr26Wqwtw9YfukVbNWyaZGI+oQkEfu//Wo/pMAFnkca4ZVgcALL7wwcefOnUp7I1iW9Y6mpqZA3vYGRlgtmfQ0IlbZuvypfDr3ripybqZUhsDnAHzb4xTZ1Pgdj2PNsCoRcBznSQDvrHJ62WmWZR3T1NS0sexABQMCI6w5d85VWtqViFZ0pbKyvmJELQLyxuibHk18CcA1HseaYVUi4DiOrBMqWxiXUuNTp05V+tg5XOjBEVYm3WYRK+sEzMBPutO5s6vMuZnmHYGvA/iKx+FSVfarHseaYVUi4DiO7G38eJXTy06zLCvV1NTUWXagggGBEVYy0/ZJEP1AQUz9Kgn4Xlc691lV+o3e1xG4HoDXOkzy9srUJVN88RQKhRuJSFnDD2b+VCKR8LpuWdNoAySs9L+A+D9rGs1+yojp6q5209JLFb776f0+gH/waOdWABd6HGuGVYmAD62//tW27f+q0r1RTQuMsFpy6W8Qs7IegUQ0vyuVNZ2GR3V5eJosxzTO8jQSuEPlo4pHHyI/zHEcL524R4PDVbZte10GGI2dN80NjrCyqe8SoO6RjemifHtWvv2NqEVgGYBWjyakldtcj2PNsCoRKBaLFzKzygolN9q2fUmV7o1qWmCElcy1/QRMXr+ZKw/S5bPyZ3b+tPKJZkaFCNwL4HSPc1arLDDn0YfIDysUCn9PRHI3q0rusG1b2aL+SE4HR1jZlNRYV9b2yWWavbw9q7rGtaoLIkx61wA43qPDD6ss1ujRh8gPKxQKZxCRsiNQzLwqkUgoOwOsKWGl1wDs9UKv+CJj4g90pzql/ZQRtQhwheoD+5Ks0M/QDnccR9qpPagqACJ6OB6PK6sSrCVhtWRTmwhoVgZqLData+6dj6vSb/S+joAhLM0uhmKx+DfMrHIn+mbbtv8qiLAD+7ZLZtMvAXyoqqBjxE2dqc5eVfqNXkNYul4DmzZtamxoaNiiyj8iejkej09WpV/LO6xkNlXpN3NF+JTGTTzorjk/MvXDK0KtqsGV5jGwL8mqogvhpJdeeunAP//5z17r7FcVoW3bgeQxEKNVIWQm6YqAISxdMxNBvwxhRTCpPoe0HsB0jzY3AJjhcawZZhB4EwKGsMxFMVoErgBwlUclcrLhao9jzTCDgCEscw0oQUDaPpWrPSY1mo5WYt0orRsEzB1W3aRaaaCyPSU/AmkJWSUBbFbqhVEeeQQMYUU+xb4GKI+HH9tvTUvWrJaYx0BfcxBpY4awIp1eE5xBIFoIGMKKVj5NNAaBSCNgCCvS6TXBGQSihYAhrGjl00RjEIg0AoawIp1eE5xBIFoIGMKKVj5NNAaBSCNgCCvS6TXBGQSihYAhrGjl00RjEIg0AoawIp1eE5xBIFoI/D9c3mYPwLhN4gAAAABJRU5ErkJggg=="/>
        <xdr:cNvSpPr>
          <a:spLocks noChangeAspect="1" noChangeArrowheads="1"/>
        </xdr:cNvSpPr>
      </xdr:nvSpPr>
      <xdr:spPr bwMode="auto">
        <a:xfrm>
          <a:off x="144780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304800</xdr:colOff>
      <xdr:row>78</xdr:row>
      <xdr:rowOff>114300</xdr:rowOff>
    </xdr:to>
    <xdr:sp macro="" textlink="">
      <xdr:nvSpPr>
        <xdr:cNvPr id="2050" name="AutoShape 2" descr="data:image/png;base64,iVBORw0KGgoAAAANSUhEUgAAASwAAACWCAYAAABkW7XSAAAAAXNSR0IArs4c6QAAHrRJREFUeF7tXQuYHFWV/k/1JCEPeQVQNDNdnVlWcYMJrKAgIPhISKYn0z3suMhDUBdwRXbjrgFFXcMqyBJ2wVURkHUTQcVEunsyPSEJLEF5qCHBBIK8kunqDAKiIBND3l1nvzNMMAwz09U9fatuVd/zffNNvsy95/Gf6r+rbt17DsGIQcAgYBAICQIUEj+NmwYBg4BBAIawzEVgEDAIhAYBQ1ihSZVx1CBgEDCEZa4Bg4BBIDQIGMIKTapC5ejYAW93h8pr46z2CBjC0j5FoXTw0AGvXw6l98ZpbREwhKVtakLtWNOA91tCHYVxXjsEDGFpl5JIOHT0QBRPRCIaE4Q2CBjC0iYVkXLk+IFoHo5UVCaYwBEwhBV4CiLpwOkDUa2OZHQmqMAQMIQVGPSRNtw6EF1XpKM0wfmOgCEs3yGvC4NnDUR5R11Ea4L0DQFDWL5BXVeG/mEg2lvrKmoTrHIEDGEph7guDcwbiPqGuozeBK0MAUNYyqANv+LTVl9wwLiXtx7SQHwwLPcQAg6WH4bV/2/XxWSCO5nIOpTBkwGaTODJTy99anLyyDm49NJLXwLQ/0NEL7muKxtJ+/8N4BUAfxr4/fq/mflPiURiZ/jRMxGoQMAQlgpUQ6izJZM+molnEPN0IswAYzqI3lZNKE/e9lt89K0fxuWXX17NdJnzAjNvsCxrveu6G4hovW3bZk9XtWhGaJ4hrAgl00soM384c+KYA8dPtyCkRNNZfr/2s+/8nxc1I47Z+P1H8cHDT8GVV145al37FDDzbiEwAOuFzOR3X1/fhunTp79aMyNGkfYIGMLSPkXVO7hgwQJrzXs2zIkB0xnuDBBNB3BU9Rq9zdzw7UfwvkNPwHXXXedtwihGEdEz+wisVCptmDp16nIickeh0kzVGAFDWBonpxrXOpZ0jN/esDdJ5HYA1FGNjtHOWbdwDY49eAZuvPHG0aqqaj4zL7UsS37yjY2NO6pSYiZpiYAhLC3TUplTLT9qOYQmNswE48ygSGp/j9d8/Zd494FHY9GiRZUFomC0kFcsFruTmVfF43FZ5DcSYgQMYYU0eXO6O95Gu/bOInJbdCCp/WF86Mv3o3niVCxdulQrdIW8AHQDWJlIJF7QyjnjjCcEDGF5gkmPQWdkU3YMmGkBsxho18OrN3tx/7+uxpTxU9DdLdygrWSIaKXruqsSiYSjrZfGsTcgYAhL8wvitCUdkyaN23suXJbzeXM0d7ffvdWX3IMjxh2O1atDc/Z5uWVZXVu3br192rRp28KAcb36aAhL08zPzqaaYy7OYwvnEtCsqZtDunXPp1fgwIYDsWbNmjC5Lb5uZubbY7HYbU1NTZvD5nw9+GsIS7Mst+TaTiLgPGI6l4FJmrnnyZ0V5+RxgHUANm7c6Gm8boOIaJvrurcT0W22bT+km3/17I8hLE2yn8y1peFa54E4rYlLVbvR3d4JIkJPT0/VOjSamAUgxCW/jQSMgCGsABPw+voU83lgnBSgKzUzXdpVwl1nvVYG64knnsD48eNrpjtgRQ9ZlnWbWecKNguGsALAX47HjJ04YT5ZkMe+UK1PlYNrd98urLrgrv5h69atw+TJk8tNCdvfN8uj4iuvvHKdORbkf+oMYfmMeWuu7Wxmmj9wfs9n6+rNbf/9dtz7mVX9hu6//340NjaqNxqMBTnXuNC27R8HY74+rRrC8invrXe2Hs9kzQcFc1zGpzDx5+JW/Hzevf3mVqxYgXe9611+mQ7EjmxGdV13YXNzs2m44UMGDGEpBrljScdBO8func/McldVs4oIit2uWv2fnnoZD37xF/3zM5kMjjvuuKp1hWiidLheWCqVhLj6QuR36Fw1hKUwZS2Z9PkEV+6q/kahGa1U/3HDi/jVgtd2Atx+++04+eSTtfJPsTOPM/PCRCKxWLGdulVvCEtB6pOZ9ImwMB8c/i0KlcLzwq+fx9prft0/7eabb8asWbMqVRGF8bIFQta3fhmFYHSKwRBWDbPRsaRj0o4xe74KQB7/6hLb3/28F7+5YV0/qtdffz3S6dBvK6v2CmG523r11Ve/bo77VAvhm+fV5YeqdvD9RVMykz4ZxNcCOFGF/rDoLK4s4LGbpCAocNVVV+Gcc84Ji+uq/PxlqVS6rLm5+QFVBupJryGsGmQ7mUtfAu4nqwk1UBdqFT2dm/DbRa8dybniiitw0UUXhTqeWjhPRNuZ+TLbtr9bC331rMMQ1iiy3184b/zYa0G8rw/fKLRFY+rTdzyJp3/6ZH8w8+bN6/8x8joCtxLRZaaQYPVXhCGsKrFLZlOnMbCQgPdWqSKS0+TuSu6yROTuSu6yjLwBgbWxWGx+Y2PjfQaXyhEwhFU5ZmjNpuYBdC2Dx1QxPXxTiJ4EcxGEV4jRx8R9hNgrDO5j5j4rRq+4rtsXI+5bcd6Ky3Zv3d2/cHXIIYf8aN26ddc2NDQcxMwHQXoaMh9kWdZBruu+4d9EFAcQ7V2mf8n8HnlETCQSptFshZ8GQ1gVADZ7ecfh1s49C4lwfgXTQjOUmXcSsB4W1sPlDcS8HmPxaFdr1/YKgrgNwLkD428HcJ7Xuc8999yEXbt2vUeOLVmWNZ2Z97UgO8CrjjCNY+bFBxxwwPwjjzzyD2HyO0hfDWF5RH9uJv1R1+Jrwf09/KIgvwfwGIBHSX43WI8e+dxhj91y8S17Rhmc7EFKDejIARjVvoa1a9eOOeyww45h5vcQ0TEAhNDk91tH6acu09cPrGvdrYtDOvthCMtDdloy6U8R8f94GKr7kCcYWAniFd2pzpWKnJWTzx8d0C0fwpkq7GzZsmUWM5/BzLIz9WgVNnzW+Wnbtn/gs83QmTOEVSZlyWzqMgD/EbrM/sXhx0C0Aswr8+nc//kQh5zL2bcXTXZ6K6/zVSwWPyzEJQQ2cBfmQ5i1N8HMlycSCdkeY2QYBAxhjXBpJLMpISohrHAJ4xECrShxaeXyM5e9dhLZP3l04JFNLMojpzzC+SY9PT2nWpYld11nAAjdyWsiujYej1/uG2AhM2QIa5iEJbMpeQT8VFjyScBaMC1nYEW+PRvkGTapi5wYwK0AYGpQGDqOc+LAXZd0GwrT9pMf2Lb96aBw09muIawhspPMtElR8rk6J26fb8y4m+Auzrcv+5Em/spi/hEDvryoy+K44zjnMPP5RLRvfU0TuIZ2g5mXJRKJNq2dDMA5Q1iDQG/NpR9g5g8EkIuKTDKwxIphUdfc3Gv1iPWRV/c7oiTbISbq4xrQ29s7e+/evRcQ0cd08msYXx60bbuu6vOUy4khrP0QSmZTcqbkneVAC/DvO0C8mKzY4q65mV8F6Mdwpi0ApUF/jAFwdfO1UCi837Ks8+WuC4DOnTKesm27XjbUlr1MDGENQJTMpf4AxmFlEQtgAAHPMbDYstzFy9qWPRWAC15NHghgcMVN2eG+1asCv8f19PS8MxaL7SOut/tt34s9IvpjPB4/3MvYqI8xhAUgmU2xlolmfhzgxbsRW7yqPSvrQbqLfOB/N8jJdwB4TnfHN23adERDQ4PcbcmPlhVibduu+89r3QOQzKWKYDRp9oHaysDXXj34le/cd/p9ezXzbSR3jgLw9KABfw3gmbDEwMwNjuN8DsCVRCR3jDrJFtu25cxl3UpdE1Yym7ofgG6Lml3kWgu6zsw8EsKr8lgAg/2WvVC/CVssjuMcR0QLmLlVM98fsG37FM188s2duiWsZDYl2wDO9g3p8oa2E9HXulLZ68oP1XaEfJAGb1Q9VVoUautxGcccx/mC3G1pVpzxx7Zt12Up17okrGSu7Ztg+qIuHyJmXiFklU/n1ujiU5V+zAawfNBc2bSp29aLisLr7e09oVQqCWnJ7nkthIiuicfjX9LCGR+dqDvCSubSXwTzN33EeFhTRLSbmRfk0zkt/KkBJn8HYOkgPR0AflYD3YGrKBQKX5LHRF36SxLRl+Lx+DWBA+OjA3VFWMls6p8BaFI0je8pubzgrjOXPehjvlWbugDA/w4y8kkAi1Qb9kt/sViUTcWytvURv2yOZIeZ5yUSiW/p4IsfPtQNYSUz6QtBfIsfoJaxwfIGsDud+7oGvtTaBXm79u1BSi8F8J1aGwpan+M40s5NHhMD/wwR0UXxePz7QWPih/3AwfYjyGRn+hy4LNUvg5ZHiOlfutqzPw/aEUX2ZV1w8OOtrLNE8rGlt7f3g6VS6b80qQpxrm3bupwnVXR5afDtoCyyAcX9lUKJpahcoEJEK/aW6MK7zsw8G6gjao3LXeNXBpn4BgC5G4mkPPPMM1PGjBkjdzeBL8gT0cx4PB7pyqWRvsPqr8G+a88qQsBljZl/mG/vjGQd+EEsdL109xr0f7Jm+PlIstV+QRUKhcVE9ImA41w/bty4mVGuER9pwmrNphbxa0ctAhNmvq67vVNa19eDyJ3G4B6NtwK4sB6CdxxnIQDZtxWYSGOLRCIhLz8iKZElrJZsah4B8o0fmBDR/JBvBK0Uu58AOGvQpDsAfLxSRWEdP7DRVIgrMGHmz0e1hVgkCUuanBJoVVB9A2V/lQu3pTvVeU9gV20whpcBGHyUpQtAKIoh1gqyYrH4EWbuDnC/1p5YLDYzis1aI0dY0j4eExpWESiQkrgMPDuWaUa2PftSrT4AIdJzL4DTB/m7GsCHQhRDTVx99tlnJ5dKpfXMPKUmCitXsnZgEf5PlU/Vd0bkCCuZSX8fxIPXUfzKwJp8Ovc+v4xpaEeOFh0/yK+HAZygoa++uFQoFH5NREHFf6tt25FaP4wUYSVz6UvAHMgmRWa+ubu98zO+fAr0NfLbIXoEPgHg3fq6rN6zQqFwExFdrN7SkBY+Z9v2dwOyXXOzkSGsZCZ9Mlm8khkTao5SWYX0rXw6O/h1ftlZERxQBN5UW2wLgLqu4SR5LhaLNzCzHA3zVYho+969e2c1Nzc/4KthRcYiQVgdSzom7WjYswr0egNPRXANqbYrn87V1aLyCODKut2hg/7+MoDJfiZEV1vFYnFZQPW1frlt27aZ06ZN26YrNl79igRhBdXwlIge70plp3kFuw7G7RrizdhuAOPqIHZPIRaLxY3M7HsJZma+NpFIhL5Ba+gJK5lJnwhiqXjgdyw7xh885oilpy8N/beWp09a+UFjAQhhDSVCWEJcdS8vvvjipB07drzIzH536pG+BR+wbTvIJrujzr/fH/JROzxYQTKXzoA5XXPFZRQy0zHd7dmNftvV2J48Cg63lUMeCeXR0AiALVu2THNd97EAwMjatt0egN2amQw1YbVk0ucTse+1llym1uXt2XzNshANRdLIQxbdhxJZdJfFdyMDCGzevDkZi8VkU62vwswXJBKJxb4araGx0BJWx5KOg3aM3fsg/F4PIPpcPpWNzGviGl5LRwOQbQ1DiWxrkO0NRvZDwHGcSwKoFfZ4qVT6QHNz8+D+kaHITWgJqyXX9g1i+rKfKDPTdd3t2Xo5yFwptLJhdLia9LJxUjaQGhmEQEAHpq+ybXtwGaBQ5CaUhNV6Z/vxbLmyr0QWen0SWppPZz/mk7EwmpEjOXI0ZyiRozlyRMfIEAgUi8UlzCy17/2S3aVS6eTm5ubQfYmEkrBaMm1LiMi/BDMeLh0wpuWuOUv/4NcVFUI7cuhZDj8PJbJPzff1mrBg+Pzzzx++c+fObiIafKxJWQjMvDSRSITuCzh0hNWaazubmfwsBcvEdHqEyxrX6kMhZWWkvMxQIuVlpMyMkWEQGCi3LHehfn4mz7Ft+8dhSoqf4Iwal5k/nDlxzFsmPOBnBVEG/i2iDSNGnY9BCuTA+XCNEOQArhTyMzICAgONLf7dR5DW9/X1nTx9+vRXfbQ5KlOhIqxkNiU94b42qogrmUy4J5/KfbSSKXU8Vs5SDlcwUUoka9JeTe8MFYvFu/1sISZ9FuPxuHT/CYWEhrBOW9IxaeKYPesJaPYJ2d0l1/1QxPoGqoRO3joN17pMmlBIMwojZRCQvofMLC8v/HqhtHnbtm0zwnLOMDSElexMfwYuf8/HK/6KCHVk9gM2ae8lbb6GEmnzVXdt1asFfaDD9NXVzq90nmVZ/9jU1HRTpfOCGB8awmrJph4k4CQ/QGLmFd3tnbP9sBUhG9JAVRqpDiVSo0waqhrxiIDjOHf52DrsIdu2paO19hIKwkrm2tNgN+MTmtulzG8+nRtuE6RPboTOjLSoH65bixyfkpb1Rjwi0Nvbe0KpVJK3hn7Vd2u3bTvr0b3AhoWDsDJtGRD5csCZied3pzqvCywj4TW8FMDfDeP+zwD4t28uvBi+wXOfO/CE4mC09oTVkms7iZikfIx6IXTlU6YYX5VALwcw3GO0PN7MqVJvXU/zueiflJ95SGfAtSesZKbteyBSXiudwVstN3Z615mZR3ROmMa+/QLAKcP4dz+AUzX2XVvXHMc5jplXE9GBqp1k5psSicQ/qrYzGv1aE9bsbKq5AbSewZNGE6SXuQx8vjudM3uFvIA19Bgh+mOHmf4bAMdVr7q+ZxYKhXlEpLwpMBFtI6IZTU1Nm3VFXGvCSt6ZWgDLh42izI9vO6Rvxn2n37dX10SFwK+nARw1jJ/PAPjrEMSgpYvM3FAsFtcDUF5amZmvTCQSskFbS9GWsGSj6FvG7FnPfmwUZbos354NtL24lldHZU79DsDbh5nyHIB3VKbOjN4fAcdxpKzRtT6govVGUm0JK5lJfwbky0bR53YzHbuqPfuiDxdDlE1IQbjh1lm2AjgoysGrjm3Tpk1HNDQ0yKP1cF8KNXNB542k+hJWNjXSW6eaJQfAN/Pp3BW1VFinukoArGFidwHE6hSXmoVdLBavZmY/TgzcZdu2lm91tSSsuZ1z/8p1LVn3UC07LMs9dlnbsqdUG4q4ftncWO7E/0QAsinXSJUI9PT0vNOyLLnLUt5xJxaLHdXY2LipSleVTdOSsFqzqUsZ+G9lUe9TTHRTPpXV+jWucgxqY+AIAL8vo+qtAMxj9yjxLhaL32Nm5dt8iOif4vG4HLfSSrQkrKRPj4MUs07smpv5lVYZCaczCQA9ZVyfCqAQzvD08bpQKLyfiPzoLajlY6F2hDX7zvYpMcvtVX2JMLCkO537e9V26kT/MQAeLRPrewAE0YsvcikoFAo/JSLl5Y0bGhoap0yZ8qxOAGpHWC3Z1KXkw+MgAXO60jk5MmJk9AicCKDckQ6ptOHHncHoo9FcQ29v7+xSqSQvpZSKjo+F2hGWH4+DBLq7K52dqTTb9aVcqrKuKhOy4H13fcGiLtpCobCKiFRXw9XusVArwkpn0pP3EP9RXZoHNLN7br59mZ+NLJSHFLCBFIBypUmk2kYuYD8jY95xnHMA3K46oIaGhsOmTJnykmo7XvVrRVgt2dRFBNzs1flqxhFhbVcq51s7pWp8DOGccwHcVsbv8/z4gIUQu6pddhxH+gq+t2oFHia6rnvx1KlTb/Ew1JchWhGWH4+DzPzv3e2d/jWy8CWNgRuR1+zlylfL9pFQlOENHE2PDhQKhSuJ6N88Dq92mFaPhdoQlrTwGvuWCduqRdXzPKaT8u1Zs/jrGTBPA78AoNxZTDkLZwojeoLT2yDHcby87PCmbIRRfX19k3RpBaYNYbVmU+cx8MNRozuygkfy6dzfKrZRj+rljrXcCX/5e2jaSYUliY7jrFNduoeIPhGPx8s98vsCmTaElcymZNFWFm+VCRFd3ZXKflmZgfpVLHdXcpc1ksjdldxlGakhAo7jXAVA9VnYnG3bvpQoLweNFoS1YMECa+309XJ4Vqm4rvvB5Wcuk8qYRmqLgKxflTsuIutX5hhUbXFHT0/PqZZl/bzGat+kLh6Px4hIDrEHKloQVmsmnWTiLsVIPJZP52S3tZHaIyCPC/KmcCSRV/DyptBIjREoFAqPEpGcNlAmpVKptbm5Oa/MgEfFuhDWl5lYbWdg4oX5VOdlHnExwypDwMvjvOzB0uKxorLQ9B/tOI4U9lP9uP0V27bl8TNQ0YKwkpn0UhAP1yKqVgB9JJ/O/V+tlBk9b0BAdrmX23Utu9zN6QIFF06xWPwwM9+jQPX+Kn9m23bgrdr0IKxsaqR64LXIwxP5dO7dtVBkdAyJgJwjlFfsI4lsJfGlc3c95shxnN8COFpV7ET0TDweD7wuf+CE5cf+KwJu6ErnPq8qmUZvf6WGcmsoUqnBrCEquliKxeL1zDxPkfp+tTrsxwqcsPxolMrEZ3SnOleqTGad65ZaWFITaySRWlhSE8uIAgS2bNkyy3XdFQpU768y8EargRNWa67ts8z0XVVAE/BiVzon1S6NqENAqo1K1dGRRKqNmjyoywEcx/GSh9F4cIlt2zeORsFo5wZOWC3Z1M0EXDTaQEaYf28+nfuwQv1G9Wv13KWu+0gi9dylrrsRRQg4jiMvlT6kSD2I6JZ4PH6xKv1e9AZOWMls6tcATvDibDVjGPh2dzr3T9XMNXM8ISCdcrxu+pXOOYFvPvQUVQgHOY4jfRAuVeU6Ea2Jx+PvU6Xfi97gCSuT2gXCWC/OVjOGgYu70zltymNUE4Pmc6QXofQk9CLSm1B6FBpRgECxWLyImZWVZ2Lm3YlEYpwC1z2rDJSwWjLpo4lYXscqkxjx+ztTnXIXZ0QNAtLYU7o+exHp/ixdoI0oQKC3t/d9pVJJdVOVd9u2/YQC9z2pDJSw5mRTH7eAH3vytLpBu8bvGXPg0o8t3V3ddDPLAwJHAZB9dF5E9vH40W/Siy+RG7Nx48axkyZNkjtYZXdBzHx2IpH4SVDgBUpYrbn0Ncx8ucLg1+XTOaUVGRX6HhbVxwJ4xKOzxwGQRqBGFCHgOM5aAMpKKBHRf8Tj8S8qcr+s2kAJK5lNyb6RWWW9rHIAAYu70rkLqpxupnlD4BQAXitgnArgfm9qzahqECgWi4uY+fxq5nqZw8wrE4nEGV7GqhgTLGHl0s+D+W0qAhvQOS+fzn1LoX6jGpgNwGvLqTkATGs1hVdNoVD4ZyK6QaGJF2zbPlKh/hFVB0ZYHUs6xu8Ys0f25igTJj61O9VpvtGVIdyvWA6tL/VoQg7P/szjWDOsCgS2bNlyiuu6Xu94q7AAxGKxCY2NjTuqmjzKSYER1tzOuW93Xcvr26Wqwtw9YfukVbNWyaZGI+oQkEfu//Wo/pMAFnkca4ZVgcALL7wwcefOnUp7I1iW9Y6mpqZA3vYGRlgtmfQ0IlbZuvypfDr3ripybqZUhsDnAHzb4xTZ1Pgdj2PNsCoRcBznSQDvrHJ62WmWZR3T1NS0sexABQMCI6w5d85VWtqViFZ0pbKyvmJELQLyxuibHk18CcA1HseaYVUi4DiOrBMqWxiXUuNTp05V+tg5XOjBEVYm3WYRK+sEzMBPutO5s6vMuZnmHYGvA/iKx+FSVfarHseaYVUi4DiO7G38eJXTy06zLCvV1NTUWXagggGBEVYy0/ZJEP1AQUz9Kgn4Xlc691lV+o3e1xG4HoDXOkzy9srUJVN88RQKhRuJSFnDD2b+VCKR8LpuWdNoAySs9L+A+D9rGs1+yojp6q5209JLFb776f0+gH/waOdWABd6HGuGVYmAD62//tW27f+q0r1RTQuMsFpy6W8Qs7IegUQ0vyuVNZ2GR3V5eJosxzTO8jQSuEPlo4pHHyI/zHEcL524R4PDVbZte10GGI2dN80NjrCyqe8SoO6RjemifHtWvv2NqEVgGYBWjyakldtcj2PNsCoRKBaLFzKzygolN9q2fUmV7o1qWmCElcy1/QRMXr+ZKw/S5bPyZ3b+tPKJZkaFCNwL4HSPc1arLDDn0YfIDysUCn9PRHI3q0rusG1b2aL+SE4HR1jZlNRYV9b2yWWavbw9q7rGtaoLIkx61wA43qPDD6ss1ujRh8gPKxQKZxCRsiNQzLwqkUgoOwOsKWGl1wDs9UKv+CJj4g90pzql/ZQRtQhwheoD+5Ks0M/QDnccR9qpPagqACJ6OB6PK6sSrCVhtWRTmwhoVgZqLData+6dj6vSb/S+joAhLM0uhmKx+DfMrHIn+mbbtv8qiLAD+7ZLZtMvAXyoqqBjxE2dqc5eVfqNXkNYul4DmzZtamxoaNiiyj8iejkej09WpV/LO6xkNlXpN3NF+JTGTTzorjk/MvXDK0KtqsGV5jGwL8mqogvhpJdeeunAP//5z17r7FcVoW3bgeQxEKNVIWQm6YqAISxdMxNBvwxhRTCpPoe0HsB0jzY3AJjhcawZZhB4EwKGsMxFMVoErgBwlUclcrLhao9jzTCDgCEscw0oQUDaPpWrPSY1mo5WYt0orRsEzB1W3aRaaaCyPSU/AmkJWSUBbFbqhVEeeQQMYUU+xb4GKI+HH9tvTUvWrJaYx0BfcxBpY4awIp1eE5xBIFoIGMKKVj5NNAaBSCNgCCvS6TXBGQSihYAhrGjl00RjEIg0AoawIp1eE5xBIFoIGMKKVj5NNAaBSCNgCCvS6TXBGQSihYAhrGjl00RjEIg0AoawIp1eE5xBIFoI/D9c3mYPwLhN4gAAAABJRU5ErkJggg=="/>
        <xdr:cNvSpPr>
          <a:spLocks noChangeAspect="1" noChangeArrowheads="1"/>
        </xdr:cNvSpPr>
      </xdr:nvSpPr>
      <xdr:spPr bwMode="auto">
        <a:xfrm>
          <a:off x="22860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G38" sqref="G38"/>
    </sheetView>
  </sheetViews>
  <sheetFormatPr baseColWidth="10" defaultRowHeight="15" x14ac:dyDescent="0.25"/>
  <cols>
    <col min="2" max="3" width="11.42578125" style="2"/>
  </cols>
  <sheetData>
    <row r="1" spans="1:3" x14ac:dyDescent="0.25">
      <c r="A1" t="s">
        <v>0</v>
      </c>
      <c r="B1" s="2" t="s">
        <v>1</v>
      </c>
      <c r="C1" s="2" t="s">
        <v>2</v>
      </c>
    </row>
    <row r="2" spans="1:3" x14ac:dyDescent="0.25">
      <c r="A2" t="s">
        <v>3</v>
      </c>
      <c r="B2" s="2">
        <v>52434</v>
      </c>
      <c r="C2" s="2">
        <v>42995.88</v>
      </c>
    </row>
    <row r="3" spans="1:3" x14ac:dyDescent="0.25">
      <c r="A3" t="s">
        <v>4</v>
      </c>
      <c r="B3" s="2">
        <v>62041</v>
      </c>
      <c r="C3" s="2">
        <v>50873.62</v>
      </c>
    </row>
    <row r="4" spans="1:3" x14ac:dyDescent="0.25">
      <c r="A4" t="s">
        <v>5</v>
      </c>
      <c r="B4" s="2">
        <v>24104</v>
      </c>
      <c r="C4" s="2">
        <v>19283.2</v>
      </c>
    </row>
    <row r="5" spans="1:3" x14ac:dyDescent="0.25">
      <c r="A5" t="s">
        <v>6</v>
      </c>
      <c r="B5" s="2">
        <v>32910</v>
      </c>
      <c r="C5" s="2">
        <v>26986.2</v>
      </c>
    </row>
    <row r="6" spans="1:3" x14ac:dyDescent="0.25">
      <c r="A6" t="s">
        <v>7</v>
      </c>
      <c r="B6" s="2">
        <v>52893</v>
      </c>
      <c r="C6" s="2">
        <v>42314.400000000001</v>
      </c>
    </row>
    <row r="7" spans="1:3" x14ac:dyDescent="0.25">
      <c r="A7" t="s">
        <v>8</v>
      </c>
      <c r="B7" s="2">
        <v>22848</v>
      </c>
      <c r="C7" s="2">
        <v>18049.919999999998</v>
      </c>
    </row>
    <row r="8" spans="1:3" x14ac:dyDescent="0.25">
      <c r="A8" t="s">
        <v>9</v>
      </c>
      <c r="B8" s="2">
        <v>52942</v>
      </c>
      <c r="C8" s="2">
        <v>42883.02</v>
      </c>
    </row>
    <row r="9" spans="1:3" x14ac:dyDescent="0.25">
      <c r="A9" t="s">
        <v>10</v>
      </c>
      <c r="B9" s="2">
        <v>68662</v>
      </c>
      <c r="C9" s="2">
        <v>56302.84</v>
      </c>
    </row>
    <row r="10" spans="1:3" x14ac:dyDescent="0.25">
      <c r="A10" t="s">
        <v>11</v>
      </c>
      <c r="B10" s="2">
        <v>64367</v>
      </c>
      <c r="C10" s="2">
        <v>51493.599999999999</v>
      </c>
    </row>
    <row r="11" spans="1:3" x14ac:dyDescent="0.25">
      <c r="A11" t="s">
        <v>12</v>
      </c>
      <c r="B11" s="2">
        <v>38015</v>
      </c>
      <c r="C11" s="2">
        <v>30031.85</v>
      </c>
    </row>
    <row r="12" spans="1:3" x14ac:dyDescent="0.25">
      <c r="A12" t="s">
        <v>13</v>
      </c>
      <c r="B12" s="2">
        <v>67848</v>
      </c>
      <c r="C12" s="2">
        <v>55635.360000000001</v>
      </c>
    </row>
    <row r="13" spans="1:3" x14ac:dyDescent="0.25">
      <c r="A13" t="s">
        <v>14</v>
      </c>
      <c r="B13" s="2">
        <v>65864</v>
      </c>
      <c r="C13" s="2">
        <v>52691.199999999997</v>
      </c>
    </row>
    <row r="14" spans="1:3" s="3" customFormat="1" x14ac:dyDescent="0.25">
      <c r="A14" s="3" t="s">
        <v>15</v>
      </c>
      <c r="B14" s="4">
        <f>SUM(B2:B13)</f>
        <v>604928</v>
      </c>
      <c r="C14" s="4">
        <f>SUM(C2:C13)</f>
        <v>489541.08999999991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showGridLines="0" tabSelected="1" workbookViewId="0">
      <selection activeCell="D5" sqref="D5"/>
    </sheetView>
  </sheetViews>
  <sheetFormatPr baseColWidth="10" defaultRowHeight="15" x14ac:dyDescent="0.25"/>
  <sheetData>
    <row r="1" spans="1:4" x14ac:dyDescent="0.25">
      <c r="A1" t="s">
        <v>16</v>
      </c>
      <c r="B1" s="2">
        <f>Feuil1!C14</f>
        <v>489541.08999999991</v>
      </c>
    </row>
    <row r="2" spans="1:4" x14ac:dyDescent="0.25">
      <c r="A2" t="s">
        <v>17</v>
      </c>
      <c r="B2" s="2">
        <f>Feuil1!B14</f>
        <v>604928</v>
      </c>
    </row>
    <row r="3" spans="1:4" x14ac:dyDescent="0.25">
      <c r="A3" t="s">
        <v>18</v>
      </c>
      <c r="B3">
        <v>0.85</v>
      </c>
    </row>
    <row r="4" spans="1:4" x14ac:dyDescent="0.25">
      <c r="A4" t="s">
        <v>19</v>
      </c>
      <c r="B4" s="1">
        <f>B3*100</f>
        <v>85</v>
      </c>
    </row>
    <row r="10" spans="1:4" x14ac:dyDescent="0.25">
      <c r="A10">
        <v>10</v>
      </c>
    </row>
    <row r="11" spans="1:4" x14ac:dyDescent="0.25">
      <c r="A11">
        <v>10</v>
      </c>
      <c r="D11" s="1">
        <f>B4</f>
        <v>85</v>
      </c>
    </row>
    <row r="12" spans="1:4" x14ac:dyDescent="0.25">
      <c r="A12">
        <v>10</v>
      </c>
      <c r="C12" t="str">
        <f>ROUND(D11,0) &amp; "%"</f>
        <v>85%</v>
      </c>
      <c r="D12">
        <v>2</v>
      </c>
    </row>
    <row r="13" spans="1:4" x14ac:dyDescent="0.25">
      <c r="A13">
        <v>10</v>
      </c>
      <c r="D13" s="1">
        <f>SUM(A10:A20)-D12-D11</f>
        <v>113</v>
      </c>
    </row>
    <row r="14" spans="1:4" x14ac:dyDescent="0.25">
      <c r="A14">
        <v>10</v>
      </c>
    </row>
    <row r="15" spans="1:4" x14ac:dyDescent="0.25">
      <c r="A15">
        <v>10</v>
      </c>
    </row>
    <row r="16" spans="1:4" x14ac:dyDescent="0.25">
      <c r="A16">
        <v>10</v>
      </c>
    </row>
    <row r="17" spans="1:4" x14ac:dyDescent="0.25">
      <c r="A17">
        <v>10</v>
      </c>
      <c r="D17" s="1">
        <f>B4</f>
        <v>85</v>
      </c>
    </row>
    <row r="18" spans="1:4" x14ac:dyDescent="0.25">
      <c r="A18">
        <v>10</v>
      </c>
      <c r="C18" t="str">
        <f>"Taux " &amp; ROUND(D17,2) &amp; "%"</f>
        <v>Taux 85%</v>
      </c>
      <c r="D18">
        <v>1</v>
      </c>
    </row>
    <row r="19" spans="1:4" x14ac:dyDescent="0.25">
      <c r="A19">
        <v>10</v>
      </c>
      <c r="D19" s="1">
        <f>100-D18-D17</f>
        <v>14</v>
      </c>
    </row>
    <row r="20" spans="1:4" x14ac:dyDescent="0.25">
      <c r="A20">
        <f>SUM(A10:A19)</f>
        <v>100</v>
      </c>
    </row>
    <row r="22" spans="1:4" x14ac:dyDescent="0.25">
      <c r="A22">
        <v>10</v>
      </c>
    </row>
    <row r="23" spans="1:4" x14ac:dyDescent="0.25">
      <c r="A23">
        <v>10</v>
      </c>
    </row>
    <row r="28" spans="1:4" x14ac:dyDescent="0.25">
      <c r="A28">
        <v>40</v>
      </c>
      <c r="B28">
        <f>A28</f>
        <v>40</v>
      </c>
    </row>
    <row r="29" spans="1:4" x14ac:dyDescent="0.25">
      <c r="A29">
        <v>75</v>
      </c>
      <c r="B29">
        <f>A29-B28</f>
        <v>35</v>
      </c>
    </row>
    <row r="30" spans="1:4" x14ac:dyDescent="0.25">
      <c r="A30">
        <v>100</v>
      </c>
      <c r="B30">
        <f>A30-B29-B28</f>
        <v>25</v>
      </c>
    </row>
    <row r="31" spans="1:4" x14ac:dyDescent="0.25">
      <c r="A31">
        <f>SUM(A28:A30)</f>
        <v>215</v>
      </c>
      <c r="B31">
        <f>SUM(B28:B30)</f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parmetre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Abderrahmane HERHIRA</dc:creator>
  <cp:lastModifiedBy>Abderrahmane HERHIRA</cp:lastModifiedBy>
  <dcterms:created xsi:type="dcterms:W3CDTF">2024-10-27T08:00:34Z</dcterms:created>
  <dcterms:modified xsi:type="dcterms:W3CDTF">2024-10-27T17:10:07Z</dcterms:modified>
</cp:coreProperties>
</file>