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inad\Documents\WU\BA\Evaluation\"/>
    </mc:Choice>
  </mc:AlternateContent>
  <xr:revisionPtr revIDLastSave="0" documentId="13_ncr:1_{AD55A07D-5FC9-47B5-BE7B-4A698DDFB819}" xr6:coauthVersionLast="47" xr6:coauthVersionMax="47" xr10:uidLastSave="{00000000-0000-0000-0000-000000000000}"/>
  <bookViews>
    <workbookView xWindow="8520" yWindow="5340" windowWidth="26955" windowHeight="25440" xr2:uid="{24EC2D6E-7C70-4C51-9B52-67C804AA1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P25" i="1"/>
  <c r="O3" i="1"/>
  <c r="O4" i="1"/>
  <c r="O5" i="1"/>
  <c r="O6" i="1"/>
  <c r="P6" i="1" s="1"/>
  <c r="O7" i="1"/>
  <c r="P7" i="1" s="1"/>
  <c r="O8" i="1"/>
  <c r="P8" i="1" s="1"/>
  <c r="O10" i="1"/>
  <c r="O11" i="1"/>
  <c r="O12" i="1"/>
  <c r="O13" i="1"/>
  <c r="O15" i="1"/>
  <c r="O16" i="1"/>
  <c r="O17" i="1"/>
  <c r="O18" i="1"/>
  <c r="O20" i="1"/>
  <c r="O21" i="1"/>
  <c r="O22" i="1"/>
  <c r="O24" i="1"/>
  <c r="O25" i="1"/>
  <c r="O26" i="1"/>
  <c r="O28" i="1"/>
  <c r="O29" i="1"/>
  <c r="O31" i="1"/>
  <c r="O32" i="1"/>
  <c r="O33" i="1"/>
  <c r="O34" i="1"/>
  <c r="P34" i="1" s="1"/>
  <c r="O36" i="1"/>
  <c r="P36" i="1" s="1"/>
  <c r="O37" i="1"/>
  <c r="P37" i="1" s="1"/>
  <c r="O38" i="1"/>
  <c r="P38" i="1" s="1"/>
  <c r="O40" i="1"/>
  <c r="O44" i="1" s="1"/>
  <c r="O41" i="1"/>
  <c r="P41" i="1" s="1"/>
  <c r="O42" i="1"/>
  <c r="P42" i="1" s="1"/>
  <c r="O43" i="1"/>
  <c r="P43" i="1" s="1"/>
  <c r="O45" i="1"/>
  <c r="P45" i="1" s="1"/>
  <c r="O46" i="1"/>
  <c r="P46" i="1" s="1"/>
  <c r="O47" i="1"/>
  <c r="P47" i="1" s="1"/>
  <c r="O48" i="1"/>
  <c r="P48" i="1" s="1"/>
  <c r="O50" i="1"/>
  <c r="O51" i="1"/>
  <c r="O52" i="1"/>
  <c r="O53" i="1"/>
  <c r="O54" i="1"/>
  <c r="O55" i="1"/>
  <c r="O2" i="1"/>
  <c r="N3" i="1"/>
  <c r="N4" i="1"/>
  <c r="N5" i="1"/>
  <c r="N6" i="1"/>
  <c r="N7" i="1"/>
  <c r="N8" i="1"/>
  <c r="N10" i="1"/>
  <c r="N11" i="1"/>
  <c r="N12" i="1"/>
  <c r="N13" i="1"/>
  <c r="J13" i="1" s="1"/>
  <c r="N15" i="1"/>
  <c r="N16" i="1"/>
  <c r="N17" i="1"/>
  <c r="N18" i="1"/>
  <c r="N20" i="1"/>
  <c r="P20" i="1" s="1"/>
  <c r="N21" i="1"/>
  <c r="P21" i="1" s="1"/>
  <c r="N22" i="1"/>
  <c r="P22" i="1" s="1"/>
  <c r="N24" i="1"/>
  <c r="N25" i="1"/>
  <c r="N26" i="1"/>
  <c r="N28" i="1"/>
  <c r="N29" i="1"/>
  <c r="N31" i="1"/>
  <c r="N32" i="1"/>
  <c r="N33" i="1"/>
  <c r="N34" i="1"/>
  <c r="N36" i="1"/>
  <c r="N37" i="1"/>
  <c r="N38" i="1"/>
  <c r="J38" i="1" s="1"/>
  <c r="N40" i="1"/>
  <c r="N41" i="1"/>
  <c r="N42" i="1"/>
  <c r="N43" i="1"/>
  <c r="N45" i="1"/>
  <c r="N49" i="1" s="1"/>
  <c r="N46" i="1"/>
  <c r="N47" i="1"/>
  <c r="J47" i="1" s="1"/>
  <c r="N48" i="1"/>
  <c r="N50" i="1"/>
  <c r="N51" i="1"/>
  <c r="N52" i="1"/>
  <c r="N53" i="1"/>
  <c r="N54" i="1"/>
  <c r="N55" i="1"/>
  <c r="N2" i="1"/>
  <c r="M3" i="1"/>
  <c r="M4" i="1"/>
  <c r="M5" i="1"/>
  <c r="M6" i="1"/>
  <c r="M7" i="1"/>
  <c r="M8" i="1"/>
  <c r="M10" i="1"/>
  <c r="M11" i="1"/>
  <c r="M12" i="1"/>
  <c r="M13" i="1"/>
  <c r="M15" i="1"/>
  <c r="M16" i="1"/>
  <c r="M17" i="1"/>
  <c r="M18" i="1"/>
  <c r="M20" i="1"/>
  <c r="M21" i="1"/>
  <c r="M22" i="1"/>
  <c r="M24" i="1"/>
  <c r="M25" i="1"/>
  <c r="M26" i="1"/>
  <c r="M28" i="1"/>
  <c r="M30" i="1" s="1"/>
  <c r="M29" i="1"/>
  <c r="M31" i="1"/>
  <c r="M32" i="1"/>
  <c r="M33" i="1"/>
  <c r="M34" i="1"/>
  <c r="M36" i="1"/>
  <c r="M37" i="1"/>
  <c r="M38" i="1"/>
  <c r="M40" i="1"/>
  <c r="M41" i="1"/>
  <c r="M42" i="1"/>
  <c r="M43" i="1"/>
  <c r="M45" i="1"/>
  <c r="M49" i="1" s="1"/>
  <c r="M46" i="1"/>
  <c r="M47" i="1"/>
  <c r="I47" i="1" s="1"/>
  <c r="M48" i="1"/>
  <c r="M50" i="1"/>
  <c r="M51" i="1"/>
  <c r="M52" i="1"/>
  <c r="M53" i="1"/>
  <c r="M54" i="1"/>
  <c r="M55" i="1"/>
  <c r="M2" i="1"/>
  <c r="L3" i="1"/>
  <c r="P3" i="1" s="1"/>
  <c r="L4" i="1"/>
  <c r="P4" i="1" s="1"/>
  <c r="L5" i="1"/>
  <c r="P5" i="1" s="1"/>
  <c r="L6" i="1"/>
  <c r="L7" i="1"/>
  <c r="L8" i="1"/>
  <c r="L10" i="1"/>
  <c r="P10" i="1" s="1"/>
  <c r="L11" i="1"/>
  <c r="P11" i="1" s="1"/>
  <c r="L12" i="1"/>
  <c r="P12" i="1" s="1"/>
  <c r="L13" i="1"/>
  <c r="P13" i="1" s="1"/>
  <c r="L15" i="1"/>
  <c r="P15" i="1" s="1"/>
  <c r="L16" i="1"/>
  <c r="P16" i="1" s="1"/>
  <c r="L17" i="1"/>
  <c r="P17" i="1" s="1"/>
  <c r="L18" i="1"/>
  <c r="P18" i="1" s="1"/>
  <c r="L20" i="1"/>
  <c r="L21" i="1"/>
  <c r="L22" i="1"/>
  <c r="L24" i="1"/>
  <c r="L25" i="1"/>
  <c r="L26" i="1"/>
  <c r="J26" i="1" s="1"/>
  <c r="L28" i="1"/>
  <c r="P28" i="1" s="1"/>
  <c r="L29" i="1"/>
  <c r="L30" i="1" s="1"/>
  <c r="L31" i="1"/>
  <c r="P31" i="1" s="1"/>
  <c r="L32" i="1"/>
  <c r="J32" i="1" s="1"/>
  <c r="L33" i="1"/>
  <c r="P33" i="1" s="1"/>
  <c r="L34" i="1"/>
  <c r="L36" i="1"/>
  <c r="L37" i="1"/>
  <c r="L38" i="1"/>
  <c r="L39" i="1" s="1"/>
  <c r="L40" i="1"/>
  <c r="L41" i="1"/>
  <c r="L42" i="1"/>
  <c r="L43" i="1"/>
  <c r="L45" i="1"/>
  <c r="L46" i="1"/>
  <c r="L47" i="1"/>
  <c r="L48" i="1"/>
  <c r="L50" i="1"/>
  <c r="L51" i="1"/>
  <c r="P51" i="1" s="1"/>
  <c r="L52" i="1"/>
  <c r="L53" i="1"/>
  <c r="P53" i="1" s="1"/>
  <c r="L54" i="1"/>
  <c r="L55" i="1"/>
  <c r="J55" i="1" s="1"/>
  <c r="L2" i="1"/>
  <c r="P2" i="1" s="1"/>
  <c r="K47" i="1" l="1"/>
  <c r="J11" i="1"/>
  <c r="P40" i="1"/>
  <c r="M56" i="1"/>
  <c r="I20" i="1"/>
  <c r="N44" i="1"/>
  <c r="I54" i="1"/>
  <c r="I48" i="1"/>
  <c r="I21" i="1"/>
  <c r="I11" i="1"/>
  <c r="K11" i="1" s="1"/>
  <c r="I10" i="1"/>
  <c r="N23" i="1"/>
  <c r="J50" i="1"/>
  <c r="J3" i="1"/>
  <c r="M39" i="1"/>
  <c r="I39" i="1" s="1"/>
  <c r="P29" i="1"/>
  <c r="M23" i="1"/>
  <c r="I53" i="1"/>
  <c r="J52" i="1"/>
  <c r="O30" i="1"/>
  <c r="P30" i="1" s="1"/>
  <c r="N35" i="1"/>
  <c r="O23" i="1"/>
  <c r="P52" i="1"/>
  <c r="O49" i="1"/>
  <c r="I25" i="1"/>
  <c r="I24" i="1"/>
  <c r="J41" i="1"/>
  <c r="P55" i="1"/>
  <c r="P54" i="1"/>
  <c r="J22" i="1"/>
  <c r="I51" i="1"/>
  <c r="P32" i="1"/>
  <c r="J34" i="1"/>
  <c r="P50" i="1"/>
  <c r="P26" i="1"/>
  <c r="I30" i="1"/>
  <c r="J46" i="1"/>
  <c r="N19" i="1"/>
  <c r="O14" i="1"/>
  <c r="O39" i="1"/>
  <c r="I17" i="1"/>
  <c r="I16" i="1"/>
  <c r="J37" i="1"/>
  <c r="I46" i="1"/>
  <c r="K46" i="1" s="1"/>
  <c r="I15" i="1"/>
  <c r="M14" i="1"/>
  <c r="N39" i="1"/>
  <c r="J39" i="1" s="1"/>
  <c r="O35" i="1"/>
  <c r="N14" i="1"/>
  <c r="L49" i="1"/>
  <c r="I13" i="1"/>
  <c r="K13" i="1" s="1"/>
  <c r="M44" i="1"/>
  <c r="J4" i="1"/>
  <c r="L27" i="1"/>
  <c r="J43" i="1"/>
  <c r="I12" i="1"/>
  <c r="I38" i="1"/>
  <c r="K38" i="1" s="1"/>
  <c r="I42" i="1"/>
  <c r="I37" i="1"/>
  <c r="I6" i="1"/>
  <c r="O27" i="1"/>
  <c r="M19" i="1"/>
  <c r="O56" i="1"/>
  <c r="I26" i="1"/>
  <c r="K26" i="1" s="1"/>
  <c r="L44" i="1"/>
  <c r="P44" i="1" s="1"/>
  <c r="J25" i="1"/>
  <c r="K25" i="1" s="1"/>
  <c r="N30" i="1"/>
  <c r="J30" i="1" s="1"/>
  <c r="K30" i="1" s="1"/>
  <c r="N27" i="1"/>
  <c r="N56" i="1"/>
  <c r="I32" i="1"/>
  <c r="K32" i="1" s="1"/>
  <c r="I29" i="1"/>
  <c r="J20" i="1"/>
  <c r="I18" i="1"/>
  <c r="I36" i="1"/>
  <c r="M35" i="1"/>
  <c r="I33" i="1"/>
  <c r="L35" i="1"/>
  <c r="O19" i="1"/>
  <c r="M27" i="1"/>
  <c r="J28" i="1"/>
  <c r="J48" i="1"/>
  <c r="K48" i="1" s="1"/>
  <c r="M9" i="1"/>
  <c r="O9" i="1"/>
  <c r="L9" i="1"/>
  <c r="P9" i="1" s="1"/>
  <c r="J53" i="1"/>
  <c r="J51" i="1"/>
  <c r="K51" i="1" s="1"/>
  <c r="J54" i="1"/>
  <c r="K54" i="1" s="1"/>
  <c r="I52" i="1"/>
  <c r="L56" i="1"/>
  <c r="I50" i="1"/>
  <c r="K50" i="1" s="1"/>
  <c r="I55" i="1"/>
  <c r="K55" i="1" s="1"/>
  <c r="J45" i="1"/>
  <c r="I45" i="1"/>
  <c r="J44" i="1"/>
  <c r="J40" i="1"/>
  <c r="I43" i="1"/>
  <c r="J42" i="1"/>
  <c r="I41" i="1"/>
  <c r="K41" i="1" s="1"/>
  <c r="I40" i="1"/>
  <c r="K40" i="1" s="1"/>
  <c r="J36" i="1"/>
  <c r="I34" i="1"/>
  <c r="K34" i="1" s="1"/>
  <c r="J33" i="1"/>
  <c r="I31" i="1"/>
  <c r="J31" i="1"/>
  <c r="J29" i="1"/>
  <c r="I28" i="1"/>
  <c r="J24" i="1"/>
  <c r="K24" i="1" s="1"/>
  <c r="L23" i="1"/>
  <c r="I22" i="1"/>
  <c r="K22" i="1" s="1"/>
  <c r="J21" i="1"/>
  <c r="K21" i="1" s="1"/>
  <c r="J18" i="1"/>
  <c r="K18" i="1" s="1"/>
  <c r="L19" i="1"/>
  <c r="P19" i="1" s="1"/>
  <c r="J16" i="1"/>
  <c r="K16" i="1" s="1"/>
  <c r="J15" i="1"/>
  <c r="K15" i="1" s="1"/>
  <c r="J17" i="1"/>
  <c r="J12" i="1"/>
  <c r="J10" i="1"/>
  <c r="L14" i="1"/>
  <c r="N9" i="1"/>
  <c r="J8" i="1"/>
  <c r="I5" i="1"/>
  <c r="I3" i="1"/>
  <c r="I4" i="1"/>
  <c r="I7" i="1"/>
  <c r="J2" i="1"/>
  <c r="I2" i="1"/>
  <c r="K2" i="1" s="1"/>
  <c r="J7" i="1"/>
  <c r="I8" i="1"/>
  <c r="K8" i="1" s="1"/>
  <c r="J6" i="1"/>
  <c r="K6" i="1" s="1"/>
  <c r="J5" i="1"/>
  <c r="K5" i="1" s="1"/>
  <c r="K39" i="1" l="1"/>
  <c r="P39" i="1"/>
  <c r="M57" i="1"/>
  <c r="P56" i="1"/>
  <c r="O57" i="1"/>
  <c r="P14" i="1"/>
  <c r="I49" i="1"/>
  <c r="P49" i="1"/>
  <c r="K45" i="1"/>
  <c r="P23" i="1"/>
  <c r="K52" i="1"/>
  <c r="K53" i="1"/>
  <c r="K3" i="1"/>
  <c r="J27" i="1"/>
  <c r="P27" i="1"/>
  <c r="I35" i="1"/>
  <c r="P35" i="1"/>
  <c r="K10" i="1"/>
  <c r="I44" i="1"/>
  <c r="K44" i="1" s="1"/>
  <c r="K17" i="1"/>
  <c r="K20" i="1"/>
  <c r="K43" i="1"/>
  <c r="K4" i="1"/>
  <c r="I27" i="1"/>
  <c r="K27" i="1" s="1"/>
  <c r="J49" i="1"/>
  <c r="K33" i="1"/>
  <c r="K42" i="1"/>
  <c r="K28" i="1"/>
  <c r="K31" i="1"/>
  <c r="J35" i="1"/>
  <c r="L57" i="1"/>
  <c r="K29" i="1"/>
  <c r="N57" i="1"/>
  <c r="I9" i="1"/>
  <c r="K9" i="1" s="1"/>
  <c r="K12" i="1"/>
  <c r="K36" i="1"/>
  <c r="K37" i="1"/>
  <c r="J56" i="1"/>
  <c r="I56" i="1"/>
  <c r="K56" i="1" s="1"/>
  <c r="K49" i="1"/>
  <c r="I23" i="1"/>
  <c r="J23" i="1"/>
  <c r="K23" i="1" s="1"/>
  <c r="I19" i="1"/>
  <c r="J19" i="1"/>
  <c r="J14" i="1"/>
  <c r="I14" i="1"/>
  <c r="K7" i="1"/>
  <c r="J9" i="1"/>
  <c r="K35" i="1" l="1"/>
  <c r="J57" i="1"/>
  <c r="P57" i="1"/>
  <c r="I57" i="1"/>
  <c r="K57" i="1" s="1"/>
  <c r="K14" i="1"/>
  <c r="K19" i="1"/>
</calcChain>
</file>

<file path=xl/sharedStrings.xml><?xml version="1.0" encoding="utf-8"?>
<sst xmlns="http://schemas.openxmlformats.org/spreadsheetml/2006/main" count="356" uniqueCount="63">
  <si>
    <t>Study Name</t>
  </si>
  <si>
    <t>Authors</t>
  </si>
  <si>
    <t>Publisher</t>
  </si>
  <si>
    <t>PublishDate</t>
  </si>
  <si>
    <t>Design</t>
  </si>
  <si>
    <t>Objective</t>
  </si>
  <si>
    <t>Hypothese</t>
  </si>
  <si>
    <t>Study</t>
  </si>
  <si>
    <t>Content</t>
  </si>
  <si>
    <t>Exposure quantity</t>
  </si>
  <si>
    <t>Duration</t>
  </si>
  <si>
    <t>Activities to Increase Compliance or Adherence</t>
  </si>
  <si>
    <t>Interventions</t>
  </si>
  <si>
    <t>Unit of Delivery</t>
  </si>
  <si>
    <t>Setting</t>
  </si>
  <si>
    <t>Time Span</t>
  </si>
  <si>
    <t>Intervention Deliverer</t>
  </si>
  <si>
    <t>Intervention Delivery</t>
  </si>
  <si>
    <t>Unit of Analysis</t>
  </si>
  <si>
    <t>Location</t>
  </si>
  <si>
    <t>Recruitment</t>
  </si>
  <si>
    <t>Primary Outcome</t>
  </si>
  <si>
    <t>Secondary Outcome</t>
  </si>
  <si>
    <t>Validated Instruments</t>
  </si>
  <si>
    <t>Outcomes</t>
  </si>
  <si>
    <t>Accomplishment</t>
  </si>
  <si>
    <t>Assignment</t>
  </si>
  <si>
    <t>Min Age</t>
  </si>
  <si>
    <t>Max Age</t>
  </si>
  <si>
    <t>Eligibility Criteria</t>
  </si>
  <si>
    <t>Participation criteria</t>
  </si>
  <si>
    <t>Sample Size</t>
  </si>
  <si>
    <t>Determination</t>
  </si>
  <si>
    <t>Explanation Inherim Analyses and Stopping Rule</t>
  </si>
  <si>
    <t>Sample</t>
  </si>
  <si>
    <t>Primary Outcome Analysis</t>
  </si>
  <si>
    <t>Additional Analysis</t>
  </si>
  <si>
    <t>Missing Data Handling</t>
  </si>
  <si>
    <t>Statistical Software</t>
  </si>
  <si>
    <t>Statistical Methods</t>
  </si>
  <si>
    <t>Method to Assign Units to Study Conditions</t>
  </si>
  <si>
    <t>Unit of Assignment</t>
  </si>
  <si>
    <t>Restrictions</t>
  </si>
  <si>
    <t>Bias Minimization Method</t>
  </si>
  <si>
    <t>Assignment Methods</t>
  </si>
  <si>
    <t>Methods to Account Variance</t>
  </si>
  <si>
    <t>Recruitment Methods</t>
  </si>
  <si>
    <t>Sampling Methods</t>
  </si>
  <si>
    <t>Quality Enhancing Methods</t>
  </si>
  <si>
    <t>Data Collecting Methods</t>
  </si>
  <si>
    <t>Intervention Delivery Methods</t>
  </si>
  <si>
    <t>Other Methods</t>
  </si>
  <si>
    <t>Total</t>
  </si>
  <si>
    <t>Precision</t>
  </si>
  <si>
    <t>Recall</t>
  </si>
  <si>
    <t>F1</t>
  </si>
  <si>
    <t>TP</t>
  </si>
  <si>
    <t>FP</t>
  </si>
  <si>
    <t>FN</t>
  </si>
  <si>
    <t>TN</t>
  </si>
  <si>
    <t>Number of participants</t>
  </si>
  <si>
    <t>Blinding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</si>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</sst>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1" fillId="3" borderId="2" xfId="0" applyFont="1" applyFill="1" applyBorder="1" applyAlignment="1">
      <alignment horizontal="center"/>
    </xf>
    <xf numFmtId="2" fontId="0" fillId="2" borderId="1" xfId="0" applyNumberFormat="1" applyFill="1" applyBorder="1"/>
    <xf numFmtId="0" fontId="0" fillId="3" borderId="3" xfId="0" applyFill="1" applyBorder="1"/>
    <xf numFmtId="0" fontId="0" fillId="0" borderId="3" xfId="0" applyBorder="1"/>
    <xf numFmtId="0" fontId="0" fillId="4" borderId="3" xfId="0" applyFill="1" applyBorder="1"/>
    <xf numFmtId="0" fontId="1" fillId="3" borderId="4" xfId="0" applyFont="1" applyFill="1" applyBorder="1" applyAlignment="1">
      <alignment horizontal="center"/>
    </xf>
    <xf numFmtId="0" fontId="0" fillId="0" borderId="5" xfId="0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2" fontId="0" fillId="2" borderId="9" xfId="0" applyNumberFormat="1" applyFill="1" applyBorder="1"/>
    <xf numFmtId="2" fontId="0" fillId="2" borderId="10" xfId="0" applyNumberFormat="1" applyFill="1" applyBorder="1"/>
    <xf numFmtId="0" fontId="0" fillId="3" borderId="14" xfId="0" applyFill="1" applyBorder="1"/>
    <xf numFmtId="0" fontId="1" fillId="3" borderId="1" xfId="0" applyFont="1" applyFill="1" applyBorder="1" applyAlignment="1">
      <alignment vertical="center" wrapText="1"/>
    </xf>
    <xf numFmtId="0" fontId="1" fillId="3" borderId="0" xfId="0" applyFont="1" applyFill="1"/>
    <xf numFmtId="0" fontId="0" fillId="3" borderId="5" xfId="0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10" xfId="0" applyNumberFormat="1" applyFill="1" applyBorder="1"/>
    <xf numFmtId="2" fontId="1" fillId="4" borderId="11" xfId="0" applyNumberFormat="1" applyFont="1" applyFill="1" applyBorder="1"/>
    <xf numFmtId="2" fontId="1" fillId="4" borderId="12" xfId="0" applyNumberFormat="1" applyFont="1" applyFill="1" applyBorder="1"/>
    <xf numFmtId="2" fontId="1" fillId="4" borderId="13" xfId="0" applyNumberFormat="1" applyFont="1" applyFill="1" applyBorder="1"/>
    <xf numFmtId="0" fontId="1" fillId="4" borderId="5" xfId="0" applyFont="1" applyFill="1" applyBorder="1"/>
    <xf numFmtId="0" fontId="1" fillId="3" borderId="15" xfId="0" applyFont="1" applyFill="1" applyBorder="1" applyAlignment="1">
      <alignment horizontal="center"/>
    </xf>
    <xf numFmtId="0" fontId="1" fillId="4" borderId="14" xfId="0" applyFont="1" applyFill="1" applyBorder="1"/>
    <xf numFmtId="0" fontId="1" fillId="3" borderId="16" xfId="0" applyFont="1" applyFill="1" applyBorder="1" applyAlignment="1">
      <alignment horizontal="center"/>
    </xf>
    <xf numFmtId="2" fontId="0" fillId="5" borderId="17" xfId="0" applyNumberFormat="1" applyFill="1" applyBorder="1"/>
    <xf numFmtId="2" fontId="0" fillId="3" borderId="17" xfId="0" applyNumberFormat="1" applyFill="1" applyBorder="1"/>
    <xf numFmtId="2" fontId="1" fillId="4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D6DC-AEAC-413C-B2A0-4FCBC8480D1A}">
  <dimension ref="A1:P57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4" sqref="O64"/>
    </sheetView>
  </sheetViews>
  <sheetFormatPr defaultRowHeight="15" outlineLevelRow="1" x14ac:dyDescent="0.25"/>
  <cols>
    <col min="1" max="1" width="24.28515625" bestFit="1" customWidth="1"/>
    <col min="9" max="9" width="10.28515625" customWidth="1"/>
    <col min="10" max="11" width="10.5703125" bestFit="1" customWidth="1"/>
    <col min="16" max="16" width="10.140625" customWidth="1"/>
  </cols>
  <sheetData>
    <row r="1" spans="1:16" x14ac:dyDescent="0.25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10">
        <v>6</v>
      </c>
      <c r="H1" s="10">
        <v>7</v>
      </c>
      <c r="I1" s="15" t="s">
        <v>53</v>
      </c>
      <c r="J1" s="16" t="s">
        <v>54</v>
      </c>
      <c r="K1" s="17" t="s">
        <v>55</v>
      </c>
      <c r="L1" s="13" t="s">
        <v>56</v>
      </c>
      <c r="M1" s="8" t="s">
        <v>57</v>
      </c>
      <c r="N1" s="8" t="s">
        <v>58</v>
      </c>
      <c r="O1" s="31" t="s">
        <v>59</v>
      </c>
      <c r="P1" s="33" t="s">
        <v>62</v>
      </c>
    </row>
    <row r="2" spans="1:16" hidden="1" outlineLevel="1" x14ac:dyDescent="0.25">
      <c r="A2" s="3" t="s">
        <v>0</v>
      </c>
      <c r="B2" s="1" t="s">
        <v>56</v>
      </c>
      <c r="C2" s="1" t="s">
        <v>56</v>
      </c>
      <c r="D2" s="1" t="s">
        <v>57</v>
      </c>
      <c r="E2" s="1" t="s">
        <v>57</v>
      </c>
      <c r="F2" s="1" t="s">
        <v>56</v>
      </c>
      <c r="G2" s="11" t="s">
        <v>56</v>
      </c>
      <c r="H2" s="11" t="s">
        <v>56</v>
      </c>
      <c r="I2" s="18">
        <f>IFERROR(L2/(L2+M2),"")</f>
        <v>0.7142857142857143</v>
      </c>
      <c r="J2" s="9">
        <f>IFERROR(L2/(L2+N2),"")</f>
        <v>1</v>
      </c>
      <c r="K2" s="19">
        <f>IFERROR(2*I2*J2/(I2+J2),"")</f>
        <v>0.83333333333333326</v>
      </c>
      <c r="L2" s="14">
        <f>COUNTIF(B2:H2,"TP")</f>
        <v>5</v>
      </c>
      <c r="M2" s="1">
        <f>COUNTIF(B2:H2,"FP")</f>
        <v>2</v>
      </c>
      <c r="N2" s="1">
        <f>COUNTIF(B2:H2,"FN")</f>
        <v>0</v>
      </c>
      <c r="O2" s="11">
        <f>COUNTIF(B2:H2,"TN")</f>
        <v>0</v>
      </c>
      <c r="P2" s="34">
        <f>IFERROR((L2+O2)/SUM(L2:O2),"")</f>
        <v>0.7142857142857143</v>
      </c>
    </row>
    <row r="3" spans="1:16" hidden="1" outlineLevel="1" x14ac:dyDescent="0.25">
      <c r="A3" s="3" t="s">
        <v>1</v>
      </c>
      <c r="B3" s="1" t="s">
        <v>56</v>
      </c>
      <c r="C3" s="1" t="s">
        <v>56</v>
      </c>
      <c r="D3" s="1" t="s">
        <v>57</v>
      </c>
      <c r="E3" s="1" t="s">
        <v>56</v>
      </c>
      <c r="F3" s="1" t="s">
        <v>56</v>
      </c>
      <c r="G3" s="11" t="s">
        <v>56</v>
      </c>
      <c r="H3" s="11" t="s">
        <v>56</v>
      </c>
      <c r="I3" s="18">
        <f t="shared" ref="I3:I55" si="0">IFERROR(L3/(L3+M3),"")</f>
        <v>0.8571428571428571</v>
      </c>
      <c r="J3" s="9">
        <f t="shared" ref="J3:J55" si="1">IFERROR(L3/(L3+N3),"")</f>
        <v>1</v>
      </c>
      <c r="K3" s="19">
        <f t="shared" ref="K3:K55" si="2">IFERROR(2*I3*J3/(I3+J3),"")</f>
        <v>0.92307692307692302</v>
      </c>
      <c r="L3" s="14">
        <f t="shared" ref="L3:L55" si="3">COUNTIF(B3:H3,"TP")</f>
        <v>6</v>
      </c>
      <c r="M3" s="1">
        <f t="shared" ref="M3:M55" si="4">COUNTIF(B3:H3,"FP")</f>
        <v>1</v>
      </c>
      <c r="N3" s="1">
        <f t="shared" ref="N3:N55" si="5">COUNTIF(B3:H3,"FN")</f>
        <v>0</v>
      </c>
      <c r="O3" s="11">
        <f t="shared" ref="O3:O55" si="6">COUNTIF(B3:H3,"TN")</f>
        <v>0</v>
      </c>
      <c r="P3" s="34">
        <f t="shared" ref="P3:P57" si="7">IFERROR((L3+O3)/SUM(L3:O3),"")</f>
        <v>0.8571428571428571</v>
      </c>
    </row>
    <row r="4" spans="1:16" hidden="1" outlineLevel="1" x14ac:dyDescent="0.25">
      <c r="A4" s="3" t="s">
        <v>2</v>
      </c>
      <c r="B4" s="1" t="s">
        <v>56</v>
      </c>
      <c r="C4" s="1" t="s">
        <v>56</v>
      </c>
      <c r="D4" s="1" t="s">
        <v>56</v>
      </c>
      <c r="E4" s="1" t="s">
        <v>56</v>
      </c>
      <c r="F4" s="1" t="s">
        <v>56</v>
      </c>
      <c r="G4" s="11" t="s">
        <v>56</v>
      </c>
      <c r="H4" s="11" t="s">
        <v>56</v>
      </c>
      <c r="I4" s="18">
        <f t="shared" si="0"/>
        <v>1</v>
      </c>
      <c r="J4" s="9">
        <f t="shared" si="1"/>
        <v>1</v>
      </c>
      <c r="K4" s="19">
        <f t="shared" si="2"/>
        <v>1</v>
      </c>
      <c r="L4" s="14">
        <f t="shared" si="3"/>
        <v>7</v>
      </c>
      <c r="M4" s="1">
        <f t="shared" si="4"/>
        <v>0</v>
      </c>
      <c r="N4" s="1">
        <f t="shared" si="5"/>
        <v>0</v>
      </c>
      <c r="O4" s="11">
        <f t="shared" si="6"/>
        <v>0</v>
      </c>
      <c r="P4" s="34">
        <f t="shared" si="7"/>
        <v>1</v>
      </c>
    </row>
    <row r="5" spans="1:16" hidden="1" outlineLevel="1" x14ac:dyDescent="0.25">
      <c r="A5" s="3" t="s">
        <v>3</v>
      </c>
      <c r="B5" s="1" t="s">
        <v>57</v>
      </c>
      <c r="C5" s="1" t="s">
        <v>57</v>
      </c>
      <c r="D5" s="1" t="s">
        <v>57</v>
      </c>
      <c r="E5" s="1" t="s">
        <v>56</v>
      </c>
      <c r="F5" s="1" t="s">
        <v>56</v>
      </c>
      <c r="G5" s="11" t="s">
        <v>56</v>
      </c>
      <c r="H5" s="11" t="s">
        <v>57</v>
      </c>
      <c r="I5" s="18">
        <f t="shared" si="0"/>
        <v>0.42857142857142855</v>
      </c>
      <c r="J5" s="9">
        <f t="shared" si="1"/>
        <v>1</v>
      </c>
      <c r="K5" s="19">
        <f t="shared" si="2"/>
        <v>0.6</v>
      </c>
      <c r="L5" s="14">
        <f t="shared" si="3"/>
        <v>3</v>
      </c>
      <c r="M5" s="1">
        <f t="shared" si="4"/>
        <v>4</v>
      </c>
      <c r="N5" s="1">
        <f t="shared" si="5"/>
        <v>0</v>
      </c>
      <c r="O5" s="11">
        <f t="shared" si="6"/>
        <v>0</v>
      </c>
      <c r="P5" s="34">
        <f t="shared" si="7"/>
        <v>0.42857142857142855</v>
      </c>
    </row>
    <row r="6" spans="1:16" hidden="1" outlineLevel="1" x14ac:dyDescent="0.25">
      <c r="A6" s="3" t="s">
        <v>4</v>
      </c>
      <c r="B6" s="1" t="s">
        <v>56</v>
      </c>
      <c r="C6" s="1" t="s">
        <v>56</v>
      </c>
      <c r="D6" s="1" t="s">
        <v>56</v>
      </c>
      <c r="E6" s="1" t="s">
        <v>56</v>
      </c>
      <c r="F6" s="1" t="s">
        <v>56</v>
      </c>
      <c r="G6" s="11" t="s">
        <v>56</v>
      </c>
      <c r="H6" s="11" t="s">
        <v>56</v>
      </c>
      <c r="I6" s="18">
        <f t="shared" si="0"/>
        <v>1</v>
      </c>
      <c r="J6" s="9">
        <f t="shared" si="1"/>
        <v>1</v>
      </c>
      <c r="K6" s="19">
        <f t="shared" si="2"/>
        <v>1</v>
      </c>
      <c r="L6" s="14">
        <f t="shared" si="3"/>
        <v>7</v>
      </c>
      <c r="M6" s="1">
        <f t="shared" si="4"/>
        <v>0</v>
      </c>
      <c r="N6" s="1">
        <f t="shared" si="5"/>
        <v>0</v>
      </c>
      <c r="O6" s="11">
        <f t="shared" si="6"/>
        <v>0</v>
      </c>
      <c r="P6" s="34">
        <f t="shared" si="7"/>
        <v>1</v>
      </c>
    </row>
    <row r="7" spans="1:16" hidden="1" outlineLevel="1" x14ac:dyDescent="0.25">
      <c r="A7" s="3" t="s">
        <v>5</v>
      </c>
      <c r="B7" s="1" t="s">
        <v>56</v>
      </c>
      <c r="C7" s="1" t="s">
        <v>56</v>
      </c>
      <c r="D7" s="1" t="s">
        <v>56</v>
      </c>
      <c r="E7" s="1" t="s">
        <v>56</v>
      </c>
      <c r="F7" s="1" t="s">
        <v>57</v>
      </c>
      <c r="G7" s="11" t="s">
        <v>56</v>
      </c>
      <c r="H7" s="11" t="s">
        <v>56</v>
      </c>
      <c r="I7" s="18">
        <f t="shared" si="0"/>
        <v>0.8571428571428571</v>
      </c>
      <c r="J7" s="9">
        <f t="shared" si="1"/>
        <v>1</v>
      </c>
      <c r="K7" s="19">
        <f t="shared" si="2"/>
        <v>0.92307692307692302</v>
      </c>
      <c r="L7" s="14">
        <f t="shared" si="3"/>
        <v>6</v>
      </c>
      <c r="M7" s="1">
        <f t="shared" si="4"/>
        <v>1</v>
      </c>
      <c r="N7" s="1">
        <f t="shared" si="5"/>
        <v>0</v>
      </c>
      <c r="O7" s="11">
        <f t="shared" si="6"/>
        <v>0</v>
      </c>
      <c r="P7" s="34">
        <f t="shared" si="7"/>
        <v>0.8571428571428571</v>
      </c>
    </row>
    <row r="8" spans="1:16" hidden="1" outlineLevel="1" x14ac:dyDescent="0.25">
      <c r="A8" s="3" t="s">
        <v>6</v>
      </c>
      <c r="B8" s="1" t="s">
        <v>56</v>
      </c>
      <c r="C8" s="1" t="s">
        <v>56</v>
      </c>
      <c r="D8" s="1" t="s">
        <v>56</v>
      </c>
      <c r="E8" s="1" t="s">
        <v>56</v>
      </c>
      <c r="F8" s="1" t="s">
        <v>56</v>
      </c>
      <c r="G8" s="11" t="s">
        <v>56</v>
      </c>
      <c r="H8" s="11" t="s">
        <v>57</v>
      </c>
      <c r="I8" s="18">
        <f t="shared" si="0"/>
        <v>0.8571428571428571</v>
      </c>
      <c r="J8" s="9">
        <f t="shared" si="1"/>
        <v>1</v>
      </c>
      <c r="K8" s="19">
        <f t="shared" si="2"/>
        <v>0.92307692307692302</v>
      </c>
      <c r="L8" s="14">
        <f t="shared" si="3"/>
        <v>6</v>
      </c>
      <c r="M8" s="1">
        <f t="shared" si="4"/>
        <v>1</v>
      </c>
      <c r="N8" s="1">
        <f t="shared" si="5"/>
        <v>0</v>
      </c>
      <c r="O8" s="11">
        <f t="shared" si="6"/>
        <v>0</v>
      </c>
      <c r="P8" s="34">
        <f t="shared" si="7"/>
        <v>0.8571428571428571</v>
      </c>
    </row>
    <row r="9" spans="1:16" collapsed="1" x14ac:dyDescent="0.25">
      <c r="A9" s="4" t="s">
        <v>7</v>
      </c>
      <c r="B9" s="5"/>
      <c r="C9" s="5"/>
      <c r="D9" s="5"/>
      <c r="E9" s="5"/>
      <c r="F9" s="5"/>
      <c r="G9" s="10"/>
      <c r="H9" s="10"/>
      <c r="I9" s="24">
        <f t="shared" ref="I9:I56" si="8">IFERROR(L9/(L9+M9),"")</f>
        <v>0.81632653061224492</v>
      </c>
      <c r="J9" s="25">
        <f t="shared" ref="J9:J56" si="9">IFERROR(L9/(L9+N9),"")</f>
        <v>1</v>
      </c>
      <c r="K9" s="26">
        <f t="shared" ref="K9:K56" si="10">IFERROR(2*I9*J9/(I9+J9),"")</f>
        <v>0.898876404494382</v>
      </c>
      <c r="L9" s="23">
        <f>SUM(L2:L8)</f>
        <v>40</v>
      </c>
      <c r="M9" s="23">
        <f t="shared" ref="M9:O9" si="11">SUM(M2:M8)</f>
        <v>9</v>
      </c>
      <c r="N9" s="23">
        <f t="shared" si="11"/>
        <v>0</v>
      </c>
      <c r="O9" s="20">
        <f t="shared" si="11"/>
        <v>0</v>
      </c>
      <c r="P9" s="35">
        <f t="shared" si="7"/>
        <v>0.81632653061224492</v>
      </c>
    </row>
    <row r="10" spans="1:16" hidden="1" outlineLevel="1" x14ac:dyDescent="0.25">
      <c r="A10" s="3" t="s">
        <v>8</v>
      </c>
      <c r="B10" s="1" t="s">
        <v>56</v>
      </c>
      <c r="C10" s="1" t="s">
        <v>56</v>
      </c>
      <c r="D10" s="1" t="s">
        <v>56</v>
      </c>
      <c r="E10" s="1" t="s">
        <v>56</v>
      </c>
      <c r="F10" s="1" t="s">
        <v>56</v>
      </c>
      <c r="G10" s="11" t="s">
        <v>56</v>
      </c>
      <c r="H10" s="11" t="s">
        <v>56</v>
      </c>
      <c r="I10" s="18">
        <f t="shared" si="8"/>
        <v>1</v>
      </c>
      <c r="J10" s="9">
        <f t="shared" si="9"/>
        <v>1</v>
      </c>
      <c r="K10" s="19">
        <f t="shared" si="10"/>
        <v>1</v>
      </c>
      <c r="L10" s="14">
        <f t="shared" si="3"/>
        <v>7</v>
      </c>
      <c r="M10" s="1">
        <f t="shared" si="4"/>
        <v>0</v>
      </c>
      <c r="N10" s="1">
        <f t="shared" si="5"/>
        <v>0</v>
      </c>
      <c r="O10" s="11">
        <f t="shared" si="6"/>
        <v>0</v>
      </c>
      <c r="P10" s="34">
        <f t="shared" si="7"/>
        <v>1</v>
      </c>
    </row>
    <row r="11" spans="1:16" hidden="1" outlineLevel="1" x14ac:dyDescent="0.25">
      <c r="A11" s="3" t="s">
        <v>9</v>
      </c>
      <c r="B11" s="1" t="s">
        <v>56</v>
      </c>
      <c r="C11" s="1" t="s">
        <v>56</v>
      </c>
      <c r="D11" s="1" t="s">
        <v>56</v>
      </c>
      <c r="E11" s="1" t="s">
        <v>57</v>
      </c>
      <c r="F11" s="1" t="s">
        <v>59</v>
      </c>
      <c r="G11" s="11" t="s">
        <v>56</v>
      </c>
      <c r="H11" s="11" t="s">
        <v>56</v>
      </c>
      <c r="I11" s="18">
        <f t="shared" si="8"/>
        <v>0.83333333333333337</v>
      </c>
      <c r="J11" s="9">
        <f t="shared" si="9"/>
        <v>1</v>
      </c>
      <c r="K11" s="19">
        <f t="shared" si="10"/>
        <v>0.90909090909090906</v>
      </c>
      <c r="L11" s="14">
        <f t="shared" si="3"/>
        <v>5</v>
      </c>
      <c r="M11" s="1">
        <f t="shared" si="4"/>
        <v>1</v>
      </c>
      <c r="N11" s="1">
        <f t="shared" si="5"/>
        <v>0</v>
      </c>
      <c r="O11" s="11">
        <f t="shared" si="6"/>
        <v>1</v>
      </c>
      <c r="P11" s="34">
        <f t="shared" si="7"/>
        <v>0.8571428571428571</v>
      </c>
    </row>
    <row r="12" spans="1:16" hidden="1" outlineLevel="1" x14ac:dyDescent="0.25">
      <c r="A12" s="3" t="s">
        <v>10</v>
      </c>
      <c r="B12" s="1" t="s">
        <v>56</v>
      </c>
      <c r="C12" s="1" t="s">
        <v>56</v>
      </c>
      <c r="D12" s="1" t="s">
        <v>56</v>
      </c>
      <c r="E12" s="1" t="s">
        <v>56</v>
      </c>
      <c r="F12" s="1" t="s">
        <v>56</v>
      </c>
      <c r="G12" s="11" t="s">
        <v>57</v>
      </c>
      <c r="H12" s="11" t="s">
        <v>57</v>
      </c>
      <c r="I12" s="18">
        <f t="shared" si="8"/>
        <v>0.7142857142857143</v>
      </c>
      <c r="J12" s="9">
        <f t="shared" si="9"/>
        <v>1</v>
      </c>
      <c r="K12" s="19">
        <f t="shared" si="10"/>
        <v>0.83333333333333326</v>
      </c>
      <c r="L12" s="14">
        <f t="shared" si="3"/>
        <v>5</v>
      </c>
      <c r="M12" s="1">
        <f t="shared" si="4"/>
        <v>2</v>
      </c>
      <c r="N12" s="1">
        <f t="shared" si="5"/>
        <v>0</v>
      </c>
      <c r="O12" s="11">
        <f t="shared" si="6"/>
        <v>0</v>
      </c>
      <c r="P12" s="34">
        <f t="shared" si="7"/>
        <v>0.7142857142857143</v>
      </c>
    </row>
    <row r="13" spans="1:16" ht="34.5" hidden="1" customHeight="1" outlineLevel="1" x14ac:dyDescent="0.25">
      <c r="A13" s="3" t="s">
        <v>11</v>
      </c>
      <c r="B13" s="1" t="s">
        <v>56</v>
      </c>
      <c r="C13" s="1" t="s">
        <v>56</v>
      </c>
      <c r="D13" s="1" t="s">
        <v>56</v>
      </c>
      <c r="E13" s="1" t="s">
        <v>57</v>
      </c>
      <c r="F13" s="1" t="s">
        <v>56</v>
      </c>
      <c r="G13" s="11" t="s">
        <v>56</v>
      </c>
      <c r="H13" s="11" t="s">
        <v>56</v>
      </c>
      <c r="I13" s="18">
        <f t="shared" si="8"/>
        <v>0.8571428571428571</v>
      </c>
      <c r="J13" s="9">
        <f t="shared" si="9"/>
        <v>1</v>
      </c>
      <c r="K13" s="19">
        <f t="shared" si="10"/>
        <v>0.92307692307692302</v>
      </c>
      <c r="L13" s="14">
        <f t="shared" si="3"/>
        <v>6</v>
      </c>
      <c r="M13" s="1">
        <f t="shared" si="4"/>
        <v>1</v>
      </c>
      <c r="N13" s="1">
        <f t="shared" si="5"/>
        <v>0</v>
      </c>
      <c r="O13" s="11">
        <f t="shared" si="6"/>
        <v>0</v>
      </c>
      <c r="P13" s="34">
        <f t="shared" si="7"/>
        <v>0.8571428571428571</v>
      </c>
    </row>
    <row r="14" spans="1:16" ht="18" customHeight="1" collapsed="1" x14ac:dyDescent="0.25">
      <c r="A14" s="21" t="s">
        <v>12</v>
      </c>
      <c r="B14" s="5"/>
      <c r="C14" s="5"/>
      <c r="D14" s="5"/>
      <c r="E14" s="5"/>
      <c r="F14" s="5"/>
      <c r="G14" s="10"/>
      <c r="H14" s="10"/>
      <c r="I14" s="24">
        <f t="shared" si="8"/>
        <v>0.85185185185185186</v>
      </c>
      <c r="J14" s="25">
        <f t="shared" si="9"/>
        <v>1</v>
      </c>
      <c r="K14" s="26">
        <f t="shared" si="10"/>
        <v>0.92</v>
      </c>
      <c r="L14" s="23">
        <f>SUM(L10:L13)</f>
        <v>23</v>
      </c>
      <c r="M14" s="23">
        <f t="shared" ref="M14:O14" si="12">SUM(M10:M13)</f>
        <v>4</v>
      </c>
      <c r="N14" s="23">
        <f t="shared" si="12"/>
        <v>0</v>
      </c>
      <c r="O14" s="20">
        <f t="shared" si="12"/>
        <v>1</v>
      </c>
      <c r="P14" s="35">
        <f t="shared" si="7"/>
        <v>0.8571428571428571</v>
      </c>
    </row>
    <row r="15" spans="1:16" hidden="1" outlineLevel="1" x14ac:dyDescent="0.25">
      <c r="A15" s="3" t="s">
        <v>13</v>
      </c>
      <c r="B15" s="1" t="s">
        <v>56</v>
      </c>
      <c r="C15" s="1" t="s">
        <v>56</v>
      </c>
      <c r="D15" s="1" t="s">
        <v>58</v>
      </c>
      <c r="E15" s="1" t="s">
        <v>56</v>
      </c>
      <c r="F15" s="1" t="s">
        <v>56</v>
      </c>
      <c r="G15" s="11" t="s">
        <v>56</v>
      </c>
      <c r="H15" s="11" t="s">
        <v>56</v>
      </c>
      <c r="I15" s="18">
        <f t="shared" si="8"/>
        <v>1</v>
      </c>
      <c r="J15" s="9">
        <f t="shared" si="9"/>
        <v>0.8571428571428571</v>
      </c>
      <c r="K15" s="19">
        <f t="shared" si="10"/>
        <v>0.92307692307692302</v>
      </c>
      <c r="L15" s="14">
        <f t="shared" si="3"/>
        <v>6</v>
      </c>
      <c r="M15" s="1">
        <f t="shared" si="4"/>
        <v>0</v>
      </c>
      <c r="N15" s="1">
        <f t="shared" si="5"/>
        <v>1</v>
      </c>
      <c r="O15" s="11">
        <f t="shared" si="6"/>
        <v>0</v>
      </c>
      <c r="P15" s="34">
        <f t="shared" si="7"/>
        <v>0.8571428571428571</v>
      </c>
    </row>
    <row r="16" spans="1:16" hidden="1" outlineLevel="1" x14ac:dyDescent="0.25">
      <c r="A16" s="3" t="s">
        <v>14</v>
      </c>
      <c r="B16" s="1" t="s">
        <v>56</v>
      </c>
      <c r="C16" s="1" t="s">
        <v>56</v>
      </c>
      <c r="D16" s="1" t="s">
        <v>58</v>
      </c>
      <c r="E16" s="1" t="s">
        <v>56</v>
      </c>
      <c r="F16" s="1" t="s">
        <v>56</v>
      </c>
      <c r="G16" s="11" t="s">
        <v>56</v>
      </c>
      <c r="H16" s="11" t="s">
        <v>56</v>
      </c>
      <c r="I16" s="18">
        <f t="shared" si="8"/>
        <v>1</v>
      </c>
      <c r="J16" s="9">
        <f t="shared" si="9"/>
        <v>0.8571428571428571</v>
      </c>
      <c r="K16" s="19">
        <f t="shared" si="10"/>
        <v>0.92307692307692302</v>
      </c>
      <c r="L16" s="14">
        <f t="shared" si="3"/>
        <v>6</v>
      </c>
      <c r="M16" s="1">
        <f t="shared" si="4"/>
        <v>0</v>
      </c>
      <c r="N16" s="1">
        <f t="shared" si="5"/>
        <v>1</v>
      </c>
      <c r="O16" s="11">
        <f t="shared" si="6"/>
        <v>0</v>
      </c>
      <c r="P16" s="34">
        <f t="shared" si="7"/>
        <v>0.8571428571428571</v>
      </c>
    </row>
    <row r="17" spans="1:16" hidden="1" outlineLevel="1" x14ac:dyDescent="0.25">
      <c r="A17" s="3" t="s">
        <v>15</v>
      </c>
      <c r="B17" s="1" t="s">
        <v>56</v>
      </c>
      <c r="C17" s="1" t="s">
        <v>56</v>
      </c>
      <c r="D17" s="1" t="s">
        <v>58</v>
      </c>
      <c r="E17" s="1" t="s">
        <v>57</v>
      </c>
      <c r="F17" s="1" t="s">
        <v>56</v>
      </c>
      <c r="G17" s="11" t="s">
        <v>56</v>
      </c>
      <c r="H17" s="11" t="s">
        <v>56</v>
      </c>
      <c r="I17" s="18">
        <f t="shared" si="8"/>
        <v>0.83333333333333337</v>
      </c>
      <c r="J17" s="9">
        <f t="shared" si="9"/>
        <v>0.83333333333333337</v>
      </c>
      <c r="K17" s="19">
        <f t="shared" si="10"/>
        <v>0.83333333333333337</v>
      </c>
      <c r="L17" s="14">
        <f t="shared" si="3"/>
        <v>5</v>
      </c>
      <c r="M17" s="1">
        <f t="shared" si="4"/>
        <v>1</v>
      </c>
      <c r="N17" s="1">
        <f t="shared" si="5"/>
        <v>1</v>
      </c>
      <c r="O17" s="11">
        <f t="shared" si="6"/>
        <v>0</v>
      </c>
      <c r="P17" s="34">
        <f t="shared" si="7"/>
        <v>0.7142857142857143</v>
      </c>
    </row>
    <row r="18" spans="1:16" hidden="1" outlineLevel="1" x14ac:dyDescent="0.25">
      <c r="A18" s="3" t="s">
        <v>16</v>
      </c>
      <c r="B18" s="1" t="s">
        <v>56</v>
      </c>
      <c r="C18" s="1" t="s">
        <v>56</v>
      </c>
      <c r="D18" s="1" t="s">
        <v>58</v>
      </c>
      <c r="E18" s="1" t="s">
        <v>56</v>
      </c>
      <c r="F18" s="1" t="s">
        <v>56</v>
      </c>
      <c r="G18" s="11" t="s">
        <v>56</v>
      </c>
      <c r="H18" s="11" t="s">
        <v>56</v>
      </c>
      <c r="I18" s="18">
        <f t="shared" si="8"/>
        <v>1</v>
      </c>
      <c r="J18" s="9">
        <f t="shared" si="9"/>
        <v>0.8571428571428571</v>
      </c>
      <c r="K18" s="19">
        <f t="shared" si="10"/>
        <v>0.92307692307692302</v>
      </c>
      <c r="L18" s="14">
        <f t="shared" si="3"/>
        <v>6</v>
      </c>
      <c r="M18" s="1">
        <f t="shared" si="4"/>
        <v>0</v>
      </c>
      <c r="N18" s="1">
        <f t="shared" si="5"/>
        <v>1</v>
      </c>
      <c r="O18" s="11">
        <f t="shared" si="6"/>
        <v>0</v>
      </c>
      <c r="P18" s="34">
        <f t="shared" si="7"/>
        <v>0.8571428571428571</v>
      </c>
    </row>
    <row r="19" spans="1:16" collapsed="1" x14ac:dyDescent="0.25">
      <c r="A19" s="21" t="s">
        <v>17</v>
      </c>
      <c r="B19" s="5"/>
      <c r="C19" s="5"/>
      <c r="D19" s="5"/>
      <c r="E19" s="5"/>
      <c r="F19" s="5"/>
      <c r="G19" s="10"/>
      <c r="H19" s="10"/>
      <c r="I19" s="24">
        <f t="shared" si="8"/>
        <v>0.95833333333333337</v>
      </c>
      <c r="J19" s="25">
        <f t="shared" si="9"/>
        <v>0.85185185185185186</v>
      </c>
      <c r="K19" s="26">
        <f t="shared" si="10"/>
        <v>0.90196078431372562</v>
      </c>
      <c r="L19" s="23">
        <f>SUM(L15:L18)</f>
        <v>23</v>
      </c>
      <c r="M19" s="23">
        <f t="shared" ref="M19:O19" si="13">SUM(M15:M18)</f>
        <v>1</v>
      </c>
      <c r="N19" s="23">
        <f t="shared" si="13"/>
        <v>4</v>
      </c>
      <c r="O19" s="20">
        <f t="shared" si="13"/>
        <v>0</v>
      </c>
      <c r="P19" s="35">
        <f t="shared" si="7"/>
        <v>0.8214285714285714</v>
      </c>
    </row>
    <row r="20" spans="1:16" x14ac:dyDescent="0.25">
      <c r="A20" s="4" t="s">
        <v>18</v>
      </c>
      <c r="B20" s="5" t="s">
        <v>56</v>
      </c>
      <c r="C20" s="5" t="s">
        <v>56</v>
      </c>
      <c r="D20" s="5" t="s">
        <v>56</v>
      </c>
      <c r="E20" s="5" t="s">
        <v>56</v>
      </c>
      <c r="F20" s="5" t="s">
        <v>56</v>
      </c>
      <c r="G20" s="10" t="s">
        <v>56</v>
      </c>
      <c r="H20" s="10" t="s">
        <v>56</v>
      </c>
      <c r="I20" s="24">
        <f t="shared" si="8"/>
        <v>1</v>
      </c>
      <c r="J20" s="25">
        <f t="shared" si="9"/>
        <v>1</v>
      </c>
      <c r="K20" s="26">
        <f t="shared" si="10"/>
        <v>1</v>
      </c>
      <c r="L20" s="23">
        <f t="shared" si="3"/>
        <v>7</v>
      </c>
      <c r="M20" s="5">
        <f t="shared" si="4"/>
        <v>0</v>
      </c>
      <c r="N20" s="5">
        <f t="shared" si="5"/>
        <v>0</v>
      </c>
      <c r="O20" s="10">
        <f t="shared" si="6"/>
        <v>0</v>
      </c>
      <c r="P20" s="35">
        <f t="shared" si="7"/>
        <v>1</v>
      </c>
    </row>
    <row r="21" spans="1:16" hidden="1" outlineLevel="1" x14ac:dyDescent="0.25">
      <c r="A21" s="2" t="s">
        <v>14</v>
      </c>
      <c r="B21" s="1" t="s">
        <v>56</v>
      </c>
      <c r="C21" s="1" t="s">
        <v>56</v>
      </c>
      <c r="D21" s="1" t="s">
        <v>56</v>
      </c>
      <c r="E21" s="1" t="s">
        <v>57</v>
      </c>
      <c r="F21" s="1" t="s">
        <v>56</v>
      </c>
      <c r="G21" s="11" t="s">
        <v>56</v>
      </c>
      <c r="H21" s="11" t="s">
        <v>56</v>
      </c>
      <c r="I21" s="18">
        <f t="shared" si="8"/>
        <v>0.8571428571428571</v>
      </c>
      <c r="J21" s="9">
        <f t="shared" si="9"/>
        <v>1</v>
      </c>
      <c r="K21" s="19">
        <f t="shared" si="10"/>
        <v>0.92307692307692302</v>
      </c>
      <c r="L21" s="14">
        <f t="shared" si="3"/>
        <v>6</v>
      </c>
      <c r="M21" s="1">
        <f t="shared" si="4"/>
        <v>1</v>
      </c>
      <c r="N21" s="1">
        <f t="shared" si="5"/>
        <v>0</v>
      </c>
      <c r="O21" s="11">
        <f t="shared" si="6"/>
        <v>0</v>
      </c>
      <c r="P21" s="34">
        <f t="shared" si="7"/>
        <v>0.8571428571428571</v>
      </c>
    </row>
    <row r="22" spans="1:16" hidden="1" outlineLevel="1" x14ac:dyDescent="0.25">
      <c r="A22" s="2" t="s">
        <v>19</v>
      </c>
      <c r="B22" s="1" t="s">
        <v>56</v>
      </c>
      <c r="C22" s="1" t="s">
        <v>59</v>
      </c>
      <c r="D22" s="1" t="s">
        <v>56</v>
      </c>
      <c r="E22" s="1" t="s">
        <v>56</v>
      </c>
      <c r="F22" s="1" t="s">
        <v>56</v>
      </c>
      <c r="G22" s="11" t="s">
        <v>57</v>
      </c>
      <c r="H22" s="11" t="s">
        <v>56</v>
      </c>
      <c r="I22" s="18">
        <f t="shared" si="8"/>
        <v>0.83333333333333337</v>
      </c>
      <c r="J22" s="9">
        <f t="shared" si="9"/>
        <v>1</v>
      </c>
      <c r="K22" s="19">
        <f t="shared" si="10"/>
        <v>0.90909090909090906</v>
      </c>
      <c r="L22" s="14">
        <f t="shared" si="3"/>
        <v>5</v>
      </c>
      <c r="M22" s="1">
        <f t="shared" si="4"/>
        <v>1</v>
      </c>
      <c r="N22" s="1">
        <f t="shared" si="5"/>
        <v>0</v>
      </c>
      <c r="O22" s="11">
        <f t="shared" si="6"/>
        <v>1</v>
      </c>
      <c r="P22" s="34">
        <f t="shared" si="7"/>
        <v>0.8571428571428571</v>
      </c>
    </row>
    <row r="23" spans="1:16" collapsed="1" x14ac:dyDescent="0.25">
      <c r="A23" s="22" t="s">
        <v>20</v>
      </c>
      <c r="B23" s="5"/>
      <c r="C23" s="5"/>
      <c r="D23" s="5"/>
      <c r="E23" s="5"/>
      <c r="F23" s="5"/>
      <c r="G23" s="10"/>
      <c r="H23" s="10"/>
      <c r="I23" s="24">
        <f t="shared" si="8"/>
        <v>0.84615384615384615</v>
      </c>
      <c r="J23" s="25">
        <f t="shared" si="9"/>
        <v>1</v>
      </c>
      <c r="K23" s="26">
        <f t="shared" si="10"/>
        <v>0.91666666666666663</v>
      </c>
      <c r="L23" s="23">
        <f>SUM(L21:L22)</f>
        <v>11</v>
      </c>
      <c r="M23" s="23">
        <f t="shared" ref="M23:O23" si="14">SUM(M21:M22)</f>
        <v>2</v>
      </c>
      <c r="N23" s="23">
        <f t="shared" si="14"/>
        <v>0</v>
      </c>
      <c r="O23" s="20">
        <f t="shared" si="14"/>
        <v>1</v>
      </c>
      <c r="P23" s="35">
        <f t="shared" si="7"/>
        <v>0.8571428571428571</v>
      </c>
    </row>
    <row r="24" spans="1:16" hidden="1" outlineLevel="1" x14ac:dyDescent="0.25">
      <c r="A24" s="3" t="s">
        <v>21</v>
      </c>
      <c r="B24" s="1" t="s">
        <v>56</v>
      </c>
      <c r="C24" s="1" t="s">
        <v>56</v>
      </c>
      <c r="D24" s="1" t="s">
        <v>56</v>
      </c>
      <c r="E24" s="1" t="s">
        <v>56</v>
      </c>
      <c r="F24" s="1" t="s">
        <v>57</v>
      </c>
      <c r="G24" s="11" t="s">
        <v>56</v>
      </c>
      <c r="H24" s="11" t="s">
        <v>56</v>
      </c>
      <c r="I24" s="18">
        <f t="shared" si="8"/>
        <v>0.8571428571428571</v>
      </c>
      <c r="J24" s="9">
        <f t="shared" si="9"/>
        <v>1</v>
      </c>
      <c r="K24" s="19">
        <f t="shared" si="10"/>
        <v>0.92307692307692302</v>
      </c>
      <c r="L24" s="14">
        <f t="shared" si="3"/>
        <v>6</v>
      </c>
      <c r="M24" s="1">
        <f t="shared" si="4"/>
        <v>1</v>
      </c>
      <c r="N24" s="1">
        <f t="shared" si="5"/>
        <v>0</v>
      </c>
      <c r="O24" s="11">
        <f t="shared" si="6"/>
        <v>0</v>
      </c>
      <c r="P24" s="34">
        <f t="shared" si="7"/>
        <v>0.8571428571428571</v>
      </c>
    </row>
    <row r="25" spans="1:16" hidden="1" outlineLevel="1" x14ac:dyDescent="0.25">
      <c r="A25" s="3" t="s">
        <v>22</v>
      </c>
      <c r="B25" s="1" t="s">
        <v>56</v>
      </c>
      <c r="C25" s="1" t="s">
        <v>56</v>
      </c>
      <c r="D25" s="1" t="s">
        <v>57</v>
      </c>
      <c r="E25" s="1" t="s">
        <v>56</v>
      </c>
      <c r="F25" s="1" t="s">
        <v>57</v>
      </c>
      <c r="G25" s="11" t="s">
        <v>56</v>
      </c>
      <c r="H25" s="11" t="s">
        <v>56</v>
      </c>
      <c r="I25" s="18">
        <f t="shared" si="8"/>
        <v>0.7142857142857143</v>
      </c>
      <c r="J25" s="9">
        <f t="shared" si="9"/>
        <v>1</v>
      </c>
      <c r="K25" s="19">
        <f t="shared" si="10"/>
        <v>0.83333333333333326</v>
      </c>
      <c r="L25" s="14">
        <f t="shared" si="3"/>
        <v>5</v>
      </c>
      <c r="M25" s="1">
        <f t="shared" si="4"/>
        <v>2</v>
      </c>
      <c r="N25" s="1">
        <f t="shared" si="5"/>
        <v>0</v>
      </c>
      <c r="O25" s="11">
        <f t="shared" si="6"/>
        <v>0</v>
      </c>
      <c r="P25" s="34">
        <f t="shared" si="7"/>
        <v>0.7142857142857143</v>
      </c>
    </row>
    <row r="26" spans="1:16" hidden="1" outlineLevel="1" x14ac:dyDescent="0.25">
      <c r="A26" s="3" t="s">
        <v>23</v>
      </c>
      <c r="B26" s="1" t="s">
        <v>56</v>
      </c>
      <c r="C26" s="1" t="s">
        <v>56</v>
      </c>
      <c r="D26" s="1" t="s">
        <v>57</v>
      </c>
      <c r="E26" s="1" t="s">
        <v>56</v>
      </c>
      <c r="F26" s="1"/>
      <c r="G26" s="11" t="s">
        <v>56</v>
      </c>
      <c r="H26" s="11" t="s">
        <v>56</v>
      </c>
      <c r="I26" s="18">
        <f t="shared" si="8"/>
        <v>0.83333333333333337</v>
      </c>
      <c r="J26" s="9">
        <f t="shared" si="9"/>
        <v>1</v>
      </c>
      <c r="K26" s="19">
        <f t="shared" si="10"/>
        <v>0.90909090909090906</v>
      </c>
      <c r="L26" s="14">
        <f t="shared" si="3"/>
        <v>5</v>
      </c>
      <c r="M26" s="1">
        <f t="shared" si="4"/>
        <v>1</v>
      </c>
      <c r="N26" s="1">
        <f t="shared" si="5"/>
        <v>0</v>
      </c>
      <c r="O26" s="11">
        <f t="shared" si="6"/>
        <v>0</v>
      </c>
      <c r="P26" s="34">
        <f t="shared" si="7"/>
        <v>0.83333333333333337</v>
      </c>
    </row>
    <row r="27" spans="1:16" collapsed="1" x14ac:dyDescent="0.25">
      <c r="A27" s="21" t="s">
        <v>24</v>
      </c>
      <c r="B27" s="5"/>
      <c r="C27" s="5"/>
      <c r="D27" s="5"/>
      <c r="E27" s="5"/>
      <c r="F27" s="5"/>
      <c r="G27" s="10"/>
      <c r="H27" s="10"/>
      <c r="I27" s="24">
        <f t="shared" si="8"/>
        <v>0.8</v>
      </c>
      <c r="J27" s="25">
        <f t="shared" si="9"/>
        <v>1</v>
      </c>
      <c r="K27" s="26">
        <f t="shared" si="10"/>
        <v>0.88888888888888895</v>
      </c>
      <c r="L27" s="23">
        <f>SUM(L24:L26)</f>
        <v>16</v>
      </c>
      <c r="M27" s="23">
        <f t="shared" ref="M27:O27" si="15">SUM(M24:M26)</f>
        <v>4</v>
      </c>
      <c r="N27" s="23">
        <f t="shared" si="15"/>
        <v>0</v>
      </c>
      <c r="O27" s="20">
        <f t="shared" si="15"/>
        <v>0</v>
      </c>
      <c r="P27" s="35">
        <f t="shared" si="7"/>
        <v>0.8</v>
      </c>
    </row>
    <row r="28" spans="1:16" hidden="1" outlineLevel="1" x14ac:dyDescent="0.25">
      <c r="A28" s="3" t="s">
        <v>25</v>
      </c>
      <c r="B28" s="1" t="s">
        <v>59</v>
      </c>
      <c r="C28" s="1" t="s">
        <v>59</v>
      </c>
      <c r="D28" s="1" t="s">
        <v>59</v>
      </c>
      <c r="E28" s="1" t="s">
        <v>59</v>
      </c>
      <c r="F28" s="1" t="s">
        <v>56</v>
      </c>
      <c r="G28" s="11"/>
      <c r="H28" s="11" t="s">
        <v>56</v>
      </c>
      <c r="I28" s="18">
        <f t="shared" si="8"/>
        <v>1</v>
      </c>
      <c r="J28" s="9">
        <f t="shared" si="9"/>
        <v>1</v>
      </c>
      <c r="K28" s="19">
        <f t="shared" si="10"/>
        <v>1</v>
      </c>
      <c r="L28" s="14">
        <f t="shared" si="3"/>
        <v>2</v>
      </c>
      <c r="M28" s="1">
        <f t="shared" si="4"/>
        <v>0</v>
      </c>
      <c r="N28" s="1">
        <f t="shared" si="5"/>
        <v>0</v>
      </c>
      <c r="O28" s="11">
        <f t="shared" si="6"/>
        <v>4</v>
      </c>
      <c r="P28" s="34">
        <f t="shared" si="7"/>
        <v>1</v>
      </c>
    </row>
    <row r="29" spans="1:16" hidden="1" outlineLevel="1" x14ac:dyDescent="0.25">
      <c r="A29" s="3" t="s">
        <v>26</v>
      </c>
      <c r="B29" s="1" t="s">
        <v>59</v>
      </c>
      <c r="C29" s="1" t="s">
        <v>59</v>
      </c>
      <c r="D29" s="1" t="s">
        <v>59</v>
      </c>
      <c r="E29" s="1" t="s">
        <v>59</v>
      </c>
      <c r="F29" s="1" t="s">
        <v>59</v>
      </c>
      <c r="G29" s="11" t="s">
        <v>59</v>
      </c>
      <c r="H29" s="11" t="s">
        <v>56</v>
      </c>
      <c r="I29" s="18">
        <f t="shared" si="8"/>
        <v>1</v>
      </c>
      <c r="J29" s="9">
        <f t="shared" si="9"/>
        <v>1</v>
      </c>
      <c r="K29" s="19">
        <f t="shared" si="10"/>
        <v>1</v>
      </c>
      <c r="L29" s="14">
        <f t="shared" si="3"/>
        <v>1</v>
      </c>
      <c r="M29" s="1">
        <f t="shared" si="4"/>
        <v>0</v>
      </c>
      <c r="N29" s="1">
        <f t="shared" si="5"/>
        <v>0</v>
      </c>
      <c r="O29" s="11">
        <f t="shared" si="6"/>
        <v>6</v>
      </c>
      <c r="P29" s="34">
        <f t="shared" si="7"/>
        <v>1</v>
      </c>
    </row>
    <row r="30" spans="1:16" collapsed="1" x14ac:dyDescent="0.25">
      <c r="A30" s="21" t="s">
        <v>61</v>
      </c>
      <c r="B30" s="5"/>
      <c r="C30" s="5"/>
      <c r="D30" s="5"/>
      <c r="E30" s="5"/>
      <c r="F30" s="5"/>
      <c r="G30" s="10"/>
      <c r="H30" s="10"/>
      <c r="I30" s="24">
        <f t="shared" si="8"/>
        <v>1</v>
      </c>
      <c r="J30" s="25">
        <f t="shared" si="9"/>
        <v>1</v>
      </c>
      <c r="K30" s="26">
        <f t="shared" si="10"/>
        <v>1</v>
      </c>
      <c r="L30" s="23">
        <f>SUM(L28:L29)</f>
        <v>3</v>
      </c>
      <c r="M30" s="23">
        <f t="shared" ref="M30:O30" si="16">SUM(M28:M29)</f>
        <v>0</v>
      </c>
      <c r="N30" s="23">
        <f t="shared" si="16"/>
        <v>0</v>
      </c>
      <c r="O30" s="20">
        <f t="shared" si="16"/>
        <v>10</v>
      </c>
      <c r="P30" s="35">
        <f t="shared" si="7"/>
        <v>1</v>
      </c>
    </row>
    <row r="31" spans="1:16" hidden="1" outlineLevel="1" x14ac:dyDescent="0.25">
      <c r="A31" s="3" t="s">
        <v>27</v>
      </c>
      <c r="B31" s="1" t="s">
        <v>56</v>
      </c>
      <c r="C31" s="1" t="s">
        <v>58</v>
      </c>
      <c r="D31" s="1" t="s">
        <v>56</v>
      </c>
      <c r="E31" s="1" t="s">
        <v>56</v>
      </c>
      <c r="F31" s="1"/>
      <c r="G31" s="11" t="s">
        <v>59</v>
      </c>
      <c r="H31" s="11" t="s">
        <v>57</v>
      </c>
      <c r="I31" s="18">
        <f t="shared" si="8"/>
        <v>0.75</v>
      </c>
      <c r="J31" s="9">
        <f t="shared" si="9"/>
        <v>0.75</v>
      </c>
      <c r="K31" s="19">
        <f t="shared" si="10"/>
        <v>0.75</v>
      </c>
      <c r="L31" s="14">
        <f t="shared" si="3"/>
        <v>3</v>
      </c>
      <c r="M31" s="1">
        <f t="shared" si="4"/>
        <v>1</v>
      </c>
      <c r="N31" s="1">
        <f t="shared" si="5"/>
        <v>1</v>
      </c>
      <c r="O31" s="11">
        <f t="shared" si="6"/>
        <v>1</v>
      </c>
      <c r="P31" s="34">
        <f t="shared" si="7"/>
        <v>0.66666666666666663</v>
      </c>
    </row>
    <row r="32" spans="1:16" hidden="1" outlineLevel="1" x14ac:dyDescent="0.25">
      <c r="A32" s="3" t="s">
        <v>28</v>
      </c>
      <c r="B32" s="1" t="s">
        <v>56</v>
      </c>
      <c r="C32" s="1" t="s">
        <v>58</v>
      </c>
      <c r="D32" s="1" t="s">
        <v>56</v>
      </c>
      <c r="E32" s="1"/>
      <c r="F32" s="1"/>
      <c r="G32" s="11" t="s">
        <v>59</v>
      </c>
      <c r="H32" s="11" t="s">
        <v>57</v>
      </c>
      <c r="I32" s="18">
        <f t="shared" si="8"/>
        <v>0.66666666666666663</v>
      </c>
      <c r="J32" s="9">
        <f t="shared" si="9"/>
        <v>0.66666666666666663</v>
      </c>
      <c r="K32" s="19">
        <f t="shared" si="10"/>
        <v>0.66666666666666663</v>
      </c>
      <c r="L32" s="14">
        <f t="shared" si="3"/>
        <v>2</v>
      </c>
      <c r="M32" s="1">
        <f t="shared" si="4"/>
        <v>1</v>
      </c>
      <c r="N32" s="1">
        <f t="shared" si="5"/>
        <v>1</v>
      </c>
      <c r="O32" s="11">
        <f t="shared" si="6"/>
        <v>1</v>
      </c>
      <c r="P32" s="34">
        <f t="shared" si="7"/>
        <v>0.6</v>
      </c>
    </row>
    <row r="33" spans="1:16" hidden="1" outlineLevel="1" x14ac:dyDescent="0.25">
      <c r="A33" s="3" t="s">
        <v>29</v>
      </c>
      <c r="B33" s="1" t="s">
        <v>56</v>
      </c>
      <c r="C33" s="1" t="s">
        <v>56</v>
      </c>
      <c r="D33" s="1" t="s">
        <v>57</v>
      </c>
      <c r="E33" s="1" t="s">
        <v>56</v>
      </c>
      <c r="F33" s="1" t="s">
        <v>56</v>
      </c>
      <c r="G33" s="11" t="s">
        <v>56</v>
      </c>
      <c r="H33" s="11" t="s">
        <v>56</v>
      </c>
      <c r="I33" s="18">
        <f t="shared" si="8"/>
        <v>0.8571428571428571</v>
      </c>
      <c r="J33" s="9">
        <f t="shared" si="9"/>
        <v>1</v>
      </c>
      <c r="K33" s="19">
        <f t="shared" si="10"/>
        <v>0.92307692307692302</v>
      </c>
      <c r="L33" s="14">
        <f t="shared" si="3"/>
        <v>6</v>
      </c>
      <c r="M33" s="1">
        <f t="shared" si="4"/>
        <v>1</v>
      </c>
      <c r="N33" s="1">
        <f t="shared" si="5"/>
        <v>0</v>
      </c>
      <c r="O33" s="11">
        <f t="shared" si="6"/>
        <v>0</v>
      </c>
      <c r="P33" s="34">
        <f t="shared" si="7"/>
        <v>0.8571428571428571</v>
      </c>
    </row>
    <row r="34" spans="1:16" hidden="1" outlineLevel="1" x14ac:dyDescent="0.25">
      <c r="A34" s="3" t="s">
        <v>60</v>
      </c>
      <c r="B34" s="1"/>
      <c r="C34" s="1"/>
      <c r="D34" s="1"/>
      <c r="E34" s="1"/>
      <c r="F34" s="1"/>
      <c r="G34" s="11"/>
      <c r="H34" s="11"/>
      <c r="I34" s="18" t="str">
        <f t="shared" si="8"/>
        <v/>
      </c>
      <c r="J34" s="9" t="str">
        <f t="shared" si="9"/>
        <v/>
      </c>
      <c r="K34" s="19" t="str">
        <f t="shared" si="10"/>
        <v/>
      </c>
      <c r="L34" s="14">
        <f t="shared" si="3"/>
        <v>0</v>
      </c>
      <c r="M34" s="1">
        <f t="shared" si="4"/>
        <v>0</v>
      </c>
      <c r="N34" s="1">
        <f t="shared" si="5"/>
        <v>0</v>
      </c>
      <c r="O34" s="11">
        <f t="shared" si="6"/>
        <v>0</v>
      </c>
      <c r="P34" s="34" t="str">
        <f t="shared" si="7"/>
        <v/>
      </c>
    </row>
    <row r="35" spans="1:16" collapsed="1" x14ac:dyDescent="0.25">
      <c r="A35" s="21" t="s">
        <v>30</v>
      </c>
      <c r="B35" s="5"/>
      <c r="C35" s="5"/>
      <c r="D35" s="5"/>
      <c r="E35" s="5"/>
      <c r="F35" s="5"/>
      <c r="G35" s="10"/>
      <c r="H35" s="10"/>
      <c r="I35" s="24">
        <f t="shared" si="8"/>
        <v>0.7857142857142857</v>
      </c>
      <c r="J35" s="25">
        <f t="shared" si="9"/>
        <v>0.84615384615384615</v>
      </c>
      <c r="K35" s="26">
        <f t="shared" si="10"/>
        <v>0.81481481481481477</v>
      </c>
      <c r="L35" s="23">
        <f>SUM(L31:L34)</f>
        <v>11</v>
      </c>
      <c r="M35" s="23">
        <f t="shared" ref="M35:O35" si="17">SUM(M31:M34)</f>
        <v>3</v>
      </c>
      <c r="N35" s="23">
        <f t="shared" si="17"/>
        <v>2</v>
      </c>
      <c r="O35" s="20">
        <f t="shared" si="17"/>
        <v>2</v>
      </c>
      <c r="P35" s="35">
        <f t="shared" si="7"/>
        <v>0.72222222222222221</v>
      </c>
    </row>
    <row r="36" spans="1:16" hidden="1" outlineLevel="1" x14ac:dyDescent="0.25">
      <c r="A36" s="3" t="s">
        <v>31</v>
      </c>
      <c r="B36" s="1" t="s">
        <v>56</v>
      </c>
      <c r="C36" s="1" t="s">
        <v>56</v>
      </c>
      <c r="D36" s="1" t="s">
        <v>56</v>
      </c>
      <c r="E36" s="1" t="s">
        <v>56</v>
      </c>
      <c r="F36" s="1" t="s">
        <v>56</v>
      </c>
      <c r="G36" s="11" t="s">
        <v>56</v>
      </c>
      <c r="H36" s="11" t="s">
        <v>56</v>
      </c>
      <c r="I36" s="18">
        <f t="shared" si="8"/>
        <v>1</v>
      </c>
      <c r="J36" s="9">
        <f t="shared" si="9"/>
        <v>1</v>
      </c>
      <c r="K36" s="19">
        <f t="shared" si="10"/>
        <v>1</v>
      </c>
      <c r="L36" s="14">
        <f t="shared" si="3"/>
        <v>7</v>
      </c>
      <c r="M36" s="1">
        <f t="shared" si="4"/>
        <v>0</v>
      </c>
      <c r="N36" s="1">
        <f t="shared" si="5"/>
        <v>0</v>
      </c>
      <c r="O36" s="11">
        <f t="shared" si="6"/>
        <v>0</v>
      </c>
      <c r="P36" s="34">
        <f t="shared" si="7"/>
        <v>1</v>
      </c>
    </row>
    <row r="37" spans="1:16" hidden="1" outlineLevel="1" x14ac:dyDescent="0.25">
      <c r="A37" s="3" t="s">
        <v>32</v>
      </c>
      <c r="B37" s="1" t="s">
        <v>59</v>
      </c>
      <c r="C37" s="1" t="s">
        <v>56</v>
      </c>
      <c r="D37" s="1" t="s">
        <v>59</v>
      </c>
      <c r="E37" s="1" t="s">
        <v>57</v>
      </c>
      <c r="F37" s="1" t="s">
        <v>56</v>
      </c>
      <c r="G37" s="11" t="s">
        <v>56</v>
      </c>
      <c r="H37" s="11" t="s">
        <v>56</v>
      </c>
      <c r="I37" s="18">
        <f t="shared" si="8"/>
        <v>0.8</v>
      </c>
      <c r="J37" s="9">
        <f t="shared" si="9"/>
        <v>1</v>
      </c>
      <c r="K37" s="19">
        <f t="shared" si="10"/>
        <v>0.88888888888888895</v>
      </c>
      <c r="L37" s="14">
        <f t="shared" si="3"/>
        <v>4</v>
      </c>
      <c r="M37" s="1">
        <f t="shared" si="4"/>
        <v>1</v>
      </c>
      <c r="N37" s="1">
        <f t="shared" si="5"/>
        <v>0</v>
      </c>
      <c r="O37" s="11">
        <f t="shared" si="6"/>
        <v>2</v>
      </c>
      <c r="P37" s="34">
        <f t="shared" si="7"/>
        <v>0.8571428571428571</v>
      </c>
    </row>
    <row r="38" spans="1:16" ht="45" hidden="1" outlineLevel="1" x14ac:dyDescent="0.25">
      <c r="A38" s="3" t="s">
        <v>33</v>
      </c>
      <c r="B38" s="1"/>
      <c r="C38" s="1" t="s">
        <v>59</v>
      </c>
      <c r="D38" s="1" t="s">
        <v>59</v>
      </c>
      <c r="E38" s="1" t="s">
        <v>59</v>
      </c>
      <c r="F38" s="1"/>
      <c r="G38" s="11" t="s">
        <v>59</v>
      </c>
      <c r="H38" s="11" t="s">
        <v>59</v>
      </c>
      <c r="I38" s="18" t="str">
        <f t="shared" si="8"/>
        <v/>
      </c>
      <c r="J38" s="9" t="str">
        <f t="shared" si="9"/>
        <v/>
      </c>
      <c r="K38" s="19" t="str">
        <f t="shared" si="10"/>
        <v/>
      </c>
      <c r="L38" s="14">
        <f t="shared" si="3"/>
        <v>0</v>
      </c>
      <c r="M38" s="1">
        <f t="shared" si="4"/>
        <v>0</v>
      </c>
      <c r="N38" s="1">
        <f t="shared" si="5"/>
        <v>0</v>
      </c>
      <c r="O38" s="11">
        <f t="shared" si="6"/>
        <v>5</v>
      </c>
      <c r="P38" s="34">
        <f t="shared" si="7"/>
        <v>1</v>
      </c>
    </row>
    <row r="39" spans="1:16" collapsed="1" x14ac:dyDescent="0.25">
      <c r="A39" s="21" t="s">
        <v>34</v>
      </c>
      <c r="B39" s="5"/>
      <c r="C39" s="5"/>
      <c r="D39" s="5"/>
      <c r="E39" s="5"/>
      <c r="F39" s="5"/>
      <c r="G39" s="10"/>
      <c r="H39" s="10"/>
      <c r="I39" s="24">
        <f t="shared" si="8"/>
        <v>0.91666666666666663</v>
      </c>
      <c r="J39" s="25">
        <f t="shared" si="9"/>
        <v>1</v>
      </c>
      <c r="K39" s="26">
        <f t="shared" si="10"/>
        <v>0.95652173913043481</v>
      </c>
      <c r="L39" s="23">
        <f>SUM(L36:L38)</f>
        <v>11</v>
      </c>
      <c r="M39" s="23">
        <f t="shared" ref="M39:O39" si="18">SUM(M36:M38)</f>
        <v>1</v>
      </c>
      <c r="N39" s="23">
        <f t="shared" si="18"/>
        <v>0</v>
      </c>
      <c r="O39" s="20">
        <f t="shared" si="18"/>
        <v>7</v>
      </c>
      <c r="P39" s="35">
        <f t="shared" si="7"/>
        <v>0.94736842105263153</v>
      </c>
    </row>
    <row r="40" spans="1:16" ht="30" hidden="1" outlineLevel="1" x14ac:dyDescent="0.25">
      <c r="A40" s="3" t="s">
        <v>35</v>
      </c>
      <c r="B40" s="1" t="s">
        <v>56</v>
      </c>
      <c r="C40" s="1" t="s">
        <v>57</v>
      </c>
      <c r="D40" s="1" t="s">
        <v>57</v>
      </c>
      <c r="E40" s="1" t="s">
        <v>56</v>
      </c>
      <c r="F40" s="1" t="s">
        <v>56</v>
      </c>
      <c r="G40" s="11" t="s">
        <v>57</v>
      </c>
      <c r="H40" s="11" t="s">
        <v>56</v>
      </c>
      <c r="I40" s="18">
        <f t="shared" si="8"/>
        <v>0.5714285714285714</v>
      </c>
      <c r="J40" s="9">
        <f t="shared" si="9"/>
        <v>1</v>
      </c>
      <c r="K40" s="19">
        <f t="shared" si="10"/>
        <v>0.72727272727272729</v>
      </c>
      <c r="L40" s="14">
        <f t="shared" si="3"/>
        <v>4</v>
      </c>
      <c r="M40" s="1">
        <f t="shared" si="4"/>
        <v>3</v>
      </c>
      <c r="N40" s="1">
        <f t="shared" si="5"/>
        <v>0</v>
      </c>
      <c r="O40" s="11">
        <f t="shared" si="6"/>
        <v>0</v>
      </c>
      <c r="P40" s="34">
        <f t="shared" si="7"/>
        <v>0.5714285714285714</v>
      </c>
    </row>
    <row r="41" spans="1:16" hidden="1" outlineLevel="1" x14ac:dyDescent="0.25">
      <c r="A41" s="3" t="s">
        <v>36</v>
      </c>
      <c r="B41" s="1" t="s">
        <v>56</v>
      </c>
      <c r="C41" s="1" t="s">
        <v>59</v>
      </c>
      <c r="D41" s="1" t="s">
        <v>56</v>
      </c>
      <c r="E41" s="1" t="s">
        <v>59</v>
      </c>
      <c r="F41" s="1"/>
      <c r="G41" s="11" t="s">
        <v>56</v>
      </c>
      <c r="H41" s="11" t="s">
        <v>56</v>
      </c>
      <c r="I41" s="18">
        <f t="shared" si="8"/>
        <v>1</v>
      </c>
      <c r="J41" s="9">
        <f t="shared" si="9"/>
        <v>1</v>
      </c>
      <c r="K41" s="19">
        <f t="shared" si="10"/>
        <v>1</v>
      </c>
      <c r="L41" s="14">
        <f t="shared" si="3"/>
        <v>4</v>
      </c>
      <c r="M41" s="1">
        <f t="shared" si="4"/>
        <v>0</v>
      </c>
      <c r="N41" s="1">
        <f t="shared" si="5"/>
        <v>0</v>
      </c>
      <c r="O41" s="11">
        <f t="shared" si="6"/>
        <v>2</v>
      </c>
      <c r="P41" s="34">
        <f t="shared" si="7"/>
        <v>1</v>
      </c>
    </row>
    <row r="42" spans="1:16" hidden="1" outlineLevel="1" x14ac:dyDescent="0.25">
      <c r="A42" s="3" t="s">
        <v>37</v>
      </c>
      <c r="B42" s="1" t="s">
        <v>56</v>
      </c>
      <c r="C42" s="1" t="s">
        <v>56</v>
      </c>
      <c r="D42" s="1" t="s">
        <v>56</v>
      </c>
      <c r="E42" s="1" t="s">
        <v>56</v>
      </c>
      <c r="F42" s="1"/>
      <c r="G42" s="11" t="s">
        <v>56</v>
      </c>
      <c r="H42" s="11" t="s">
        <v>59</v>
      </c>
      <c r="I42" s="18">
        <f t="shared" si="8"/>
        <v>1</v>
      </c>
      <c r="J42" s="9">
        <f t="shared" si="9"/>
        <v>1</v>
      </c>
      <c r="K42" s="19">
        <f t="shared" si="10"/>
        <v>1</v>
      </c>
      <c r="L42" s="14">
        <f t="shared" si="3"/>
        <v>5</v>
      </c>
      <c r="M42" s="1">
        <f t="shared" si="4"/>
        <v>0</v>
      </c>
      <c r="N42" s="1">
        <f t="shared" si="5"/>
        <v>0</v>
      </c>
      <c r="O42" s="11">
        <f t="shared" si="6"/>
        <v>1</v>
      </c>
      <c r="P42" s="34">
        <f t="shared" si="7"/>
        <v>1</v>
      </c>
    </row>
    <row r="43" spans="1:16" hidden="1" outlineLevel="1" x14ac:dyDescent="0.25">
      <c r="A43" s="3" t="s">
        <v>38</v>
      </c>
      <c r="B43" s="1" t="s">
        <v>56</v>
      </c>
      <c r="C43" s="1" t="s">
        <v>56</v>
      </c>
      <c r="D43" s="1" t="s">
        <v>56</v>
      </c>
      <c r="E43" s="1" t="s">
        <v>59</v>
      </c>
      <c r="F43" s="1" t="s">
        <v>56</v>
      </c>
      <c r="G43" s="11" t="s">
        <v>56</v>
      </c>
      <c r="H43" s="11" t="s">
        <v>56</v>
      </c>
      <c r="I43" s="18">
        <f t="shared" si="8"/>
        <v>1</v>
      </c>
      <c r="J43" s="9">
        <f t="shared" si="9"/>
        <v>1</v>
      </c>
      <c r="K43" s="19">
        <f t="shared" si="10"/>
        <v>1</v>
      </c>
      <c r="L43" s="14">
        <f t="shared" si="3"/>
        <v>6</v>
      </c>
      <c r="M43" s="1">
        <f t="shared" si="4"/>
        <v>0</v>
      </c>
      <c r="N43" s="1">
        <f t="shared" si="5"/>
        <v>0</v>
      </c>
      <c r="O43" s="11">
        <f t="shared" si="6"/>
        <v>1</v>
      </c>
      <c r="P43" s="34">
        <f t="shared" si="7"/>
        <v>1</v>
      </c>
    </row>
    <row r="44" spans="1:16" collapsed="1" x14ac:dyDescent="0.25">
      <c r="A44" s="21" t="s">
        <v>39</v>
      </c>
      <c r="B44" s="5"/>
      <c r="C44" s="5"/>
      <c r="D44" s="5"/>
      <c r="E44" s="5"/>
      <c r="F44" s="5"/>
      <c r="G44" s="10"/>
      <c r="H44" s="10"/>
      <c r="I44" s="24">
        <f t="shared" si="8"/>
        <v>0.86363636363636365</v>
      </c>
      <c r="J44" s="25">
        <f t="shared" si="9"/>
        <v>1</v>
      </c>
      <c r="K44" s="26">
        <f t="shared" si="10"/>
        <v>0.92682926829268286</v>
      </c>
      <c r="L44" s="23">
        <f>SUM(L40:L43)</f>
        <v>19</v>
      </c>
      <c r="M44" s="23">
        <f t="shared" ref="M44:O44" si="19">SUM(M40:M43)</f>
        <v>3</v>
      </c>
      <c r="N44" s="23">
        <f t="shared" si="19"/>
        <v>0</v>
      </c>
      <c r="O44" s="20">
        <f t="shared" si="19"/>
        <v>4</v>
      </c>
      <c r="P44" s="35">
        <f t="shared" si="7"/>
        <v>0.88461538461538458</v>
      </c>
    </row>
    <row r="45" spans="1:16" ht="30" hidden="1" outlineLevel="1" x14ac:dyDescent="0.25">
      <c r="A45" s="3" t="s">
        <v>40</v>
      </c>
      <c r="B45" s="1" t="s">
        <v>59</v>
      </c>
      <c r="C45" s="1" t="s">
        <v>59</v>
      </c>
      <c r="D45" s="1" t="s">
        <v>59</v>
      </c>
      <c r="E45" s="1" t="s">
        <v>59</v>
      </c>
      <c r="F45" s="1" t="s">
        <v>56</v>
      </c>
      <c r="G45" s="11" t="s">
        <v>56</v>
      </c>
      <c r="H45" s="11" t="s">
        <v>56</v>
      </c>
      <c r="I45" s="18">
        <f t="shared" si="8"/>
        <v>1</v>
      </c>
      <c r="J45" s="9">
        <f t="shared" si="9"/>
        <v>1</v>
      </c>
      <c r="K45" s="19">
        <f t="shared" si="10"/>
        <v>1</v>
      </c>
      <c r="L45" s="14">
        <f t="shared" si="3"/>
        <v>3</v>
      </c>
      <c r="M45" s="1">
        <f t="shared" si="4"/>
        <v>0</v>
      </c>
      <c r="N45" s="1">
        <f t="shared" si="5"/>
        <v>0</v>
      </c>
      <c r="O45" s="11">
        <f t="shared" si="6"/>
        <v>4</v>
      </c>
      <c r="P45" s="34">
        <f t="shared" si="7"/>
        <v>1</v>
      </c>
    </row>
    <row r="46" spans="1:16" hidden="1" outlineLevel="1" x14ac:dyDescent="0.25">
      <c r="A46" s="3" t="s">
        <v>41</v>
      </c>
      <c r="B46" s="1" t="s">
        <v>56</v>
      </c>
      <c r="C46" s="1" t="s">
        <v>56</v>
      </c>
      <c r="D46" s="1" t="s">
        <v>56</v>
      </c>
      <c r="E46" s="1" t="s">
        <v>56</v>
      </c>
      <c r="F46" s="1" t="s">
        <v>56</v>
      </c>
      <c r="G46" s="11" t="s">
        <v>56</v>
      </c>
      <c r="H46" s="11" t="s">
        <v>56</v>
      </c>
      <c r="I46" s="18">
        <f t="shared" si="8"/>
        <v>1</v>
      </c>
      <c r="J46" s="9">
        <f t="shared" si="9"/>
        <v>1</v>
      </c>
      <c r="K46" s="19">
        <f t="shared" si="10"/>
        <v>1</v>
      </c>
      <c r="L46" s="14">
        <f t="shared" si="3"/>
        <v>7</v>
      </c>
      <c r="M46" s="1">
        <f t="shared" si="4"/>
        <v>0</v>
      </c>
      <c r="N46" s="1">
        <f t="shared" si="5"/>
        <v>0</v>
      </c>
      <c r="O46" s="11">
        <f t="shared" si="6"/>
        <v>0</v>
      </c>
      <c r="P46" s="34">
        <f t="shared" si="7"/>
        <v>1</v>
      </c>
    </row>
    <row r="47" spans="1:16" hidden="1" outlineLevel="1" x14ac:dyDescent="0.25">
      <c r="A47" s="3" t="s">
        <v>42</v>
      </c>
      <c r="B47" s="1" t="s">
        <v>59</v>
      </c>
      <c r="C47" s="1" t="s">
        <v>59</v>
      </c>
      <c r="D47" s="1" t="s">
        <v>59</v>
      </c>
      <c r="E47" s="1" t="s">
        <v>59</v>
      </c>
      <c r="F47" s="1" t="s">
        <v>59</v>
      </c>
      <c r="G47" s="11" t="s">
        <v>59</v>
      </c>
      <c r="H47" s="11" t="s">
        <v>59</v>
      </c>
      <c r="I47" s="18" t="str">
        <f t="shared" si="8"/>
        <v/>
      </c>
      <c r="J47" s="9" t="str">
        <f t="shared" si="9"/>
        <v/>
      </c>
      <c r="K47" s="19" t="str">
        <f t="shared" si="10"/>
        <v/>
      </c>
      <c r="L47" s="14">
        <f t="shared" si="3"/>
        <v>0</v>
      </c>
      <c r="M47" s="1">
        <f t="shared" si="4"/>
        <v>0</v>
      </c>
      <c r="N47" s="1">
        <f t="shared" si="5"/>
        <v>0</v>
      </c>
      <c r="O47" s="11">
        <f t="shared" si="6"/>
        <v>7</v>
      </c>
      <c r="P47" s="34">
        <f t="shared" si="7"/>
        <v>1</v>
      </c>
    </row>
    <row r="48" spans="1:16" ht="30" hidden="1" outlineLevel="1" x14ac:dyDescent="0.25">
      <c r="A48" s="3" t="s">
        <v>43</v>
      </c>
      <c r="B48" s="1" t="s">
        <v>59</v>
      </c>
      <c r="C48" s="1" t="s">
        <v>59</v>
      </c>
      <c r="D48" s="1" t="s">
        <v>59</v>
      </c>
      <c r="E48" s="1" t="s">
        <v>59</v>
      </c>
      <c r="F48" s="1" t="s">
        <v>59</v>
      </c>
      <c r="G48" s="11" t="s">
        <v>59</v>
      </c>
      <c r="H48" s="11" t="s">
        <v>56</v>
      </c>
      <c r="I48" s="18">
        <f t="shared" si="8"/>
        <v>1</v>
      </c>
      <c r="J48" s="9">
        <f t="shared" si="9"/>
        <v>1</v>
      </c>
      <c r="K48" s="19">
        <f t="shared" si="10"/>
        <v>1</v>
      </c>
      <c r="L48" s="14">
        <f t="shared" si="3"/>
        <v>1</v>
      </c>
      <c r="M48" s="1">
        <f t="shared" si="4"/>
        <v>0</v>
      </c>
      <c r="N48" s="1">
        <f t="shared" si="5"/>
        <v>0</v>
      </c>
      <c r="O48" s="11">
        <f t="shared" si="6"/>
        <v>6</v>
      </c>
      <c r="P48" s="34">
        <f t="shared" si="7"/>
        <v>1</v>
      </c>
    </row>
    <row r="49" spans="1:16" collapsed="1" x14ac:dyDescent="0.25">
      <c r="A49" s="21" t="s">
        <v>44</v>
      </c>
      <c r="B49" s="5"/>
      <c r="C49" s="5"/>
      <c r="D49" s="5"/>
      <c r="E49" s="5"/>
      <c r="F49" s="5"/>
      <c r="G49" s="10"/>
      <c r="H49" s="10"/>
      <c r="I49" s="24">
        <f t="shared" si="8"/>
        <v>1</v>
      </c>
      <c r="J49" s="25">
        <f t="shared" si="9"/>
        <v>1</v>
      </c>
      <c r="K49" s="26">
        <f t="shared" si="10"/>
        <v>1</v>
      </c>
      <c r="L49" s="23">
        <f>SUM(L45:L48)</f>
        <v>11</v>
      </c>
      <c r="M49" s="23">
        <f t="shared" ref="M49:O49" si="20">SUM(M45:M48)</f>
        <v>0</v>
      </c>
      <c r="N49" s="23">
        <f t="shared" si="20"/>
        <v>0</v>
      </c>
      <c r="O49" s="20">
        <f t="shared" si="20"/>
        <v>17</v>
      </c>
      <c r="P49" s="35">
        <f t="shared" si="7"/>
        <v>1</v>
      </c>
    </row>
    <row r="50" spans="1:16" ht="30" hidden="1" outlineLevel="1" x14ac:dyDescent="0.25">
      <c r="A50" s="3" t="s">
        <v>45</v>
      </c>
      <c r="B50" s="1" t="s">
        <v>59</v>
      </c>
      <c r="C50" s="1" t="s">
        <v>59</v>
      </c>
      <c r="D50" s="1" t="s">
        <v>59</v>
      </c>
      <c r="E50" s="1" t="s">
        <v>59</v>
      </c>
      <c r="F50" s="1" t="s">
        <v>59</v>
      </c>
      <c r="G50" s="11" t="s">
        <v>59</v>
      </c>
      <c r="H50" s="11" t="s">
        <v>56</v>
      </c>
      <c r="I50" s="18">
        <f t="shared" si="8"/>
        <v>1</v>
      </c>
      <c r="J50" s="9">
        <f t="shared" si="9"/>
        <v>1</v>
      </c>
      <c r="K50" s="19">
        <f t="shared" si="10"/>
        <v>1</v>
      </c>
      <c r="L50" s="14">
        <f t="shared" si="3"/>
        <v>1</v>
      </c>
      <c r="M50" s="1">
        <f t="shared" si="4"/>
        <v>0</v>
      </c>
      <c r="N50" s="1">
        <f t="shared" si="5"/>
        <v>0</v>
      </c>
      <c r="O50" s="11">
        <f t="shared" si="6"/>
        <v>6</v>
      </c>
      <c r="P50" s="34">
        <f t="shared" si="7"/>
        <v>1</v>
      </c>
    </row>
    <row r="51" spans="1:16" hidden="1" outlineLevel="1" x14ac:dyDescent="0.25">
      <c r="A51" s="3" t="s">
        <v>46</v>
      </c>
      <c r="B51" s="1" t="s">
        <v>56</v>
      </c>
      <c r="C51" s="1" t="s">
        <v>56</v>
      </c>
      <c r="D51" s="1" t="s">
        <v>56</v>
      </c>
      <c r="E51" s="1" t="s">
        <v>56</v>
      </c>
      <c r="F51" s="1" t="s">
        <v>56</v>
      </c>
      <c r="G51" s="11" t="s">
        <v>56</v>
      </c>
      <c r="H51" s="11" t="s">
        <v>56</v>
      </c>
      <c r="I51" s="18">
        <f t="shared" si="8"/>
        <v>1</v>
      </c>
      <c r="J51" s="9">
        <f t="shared" si="9"/>
        <v>1</v>
      </c>
      <c r="K51" s="19">
        <f t="shared" si="10"/>
        <v>1</v>
      </c>
      <c r="L51" s="14">
        <f t="shared" si="3"/>
        <v>7</v>
      </c>
      <c r="M51" s="1">
        <f t="shared" si="4"/>
        <v>0</v>
      </c>
      <c r="N51" s="1">
        <f t="shared" si="5"/>
        <v>0</v>
      </c>
      <c r="O51" s="11">
        <f t="shared" si="6"/>
        <v>0</v>
      </c>
      <c r="P51" s="34">
        <f t="shared" si="7"/>
        <v>1</v>
      </c>
    </row>
    <row r="52" spans="1:16" hidden="1" outlineLevel="1" x14ac:dyDescent="0.25">
      <c r="A52" s="3" t="s">
        <v>47</v>
      </c>
      <c r="B52" s="1" t="s">
        <v>56</v>
      </c>
      <c r="C52" s="1" t="s">
        <v>59</v>
      </c>
      <c r="D52" s="1" t="s">
        <v>57</v>
      </c>
      <c r="E52" s="1" t="s">
        <v>59</v>
      </c>
      <c r="F52" s="1" t="s">
        <v>56</v>
      </c>
      <c r="G52" s="11" t="s">
        <v>56</v>
      </c>
      <c r="H52" s="11" t="s">
        <v>56</v>
      </c>
      <c r="I52" s="18">
        <f t="shared" si="8"/>
        <v>0.8</v>
      </c>
      <c r="J52" s="9">
        <f t="shared" si="9"/>
        <v>1</v>
      </c>
      <c r="K52" s="19">
        <f t="shared" si="10"/>
        <v>0.88888888888888895</v>
      </c>
      <c r="L52" s="14">
        <f t="shared" si="3"/>
        <v>4</v>
      </c>
      <c r="M52" s="1">
        <f t="shared" si="4"/>
        <v>1</v>
      </c>
      <c r="N52" s="1">
        <f t="shared" si="5"/>
        <v>0</v>
      </c>
      <c r="O52" s="11">
        <f t="shared" si="6"/>
        <v>2</v>
      </c>
      <c r="P52" s="34">
        <f t="shared" si="7"/>
        <v>0.8571428571428571</v>
      </c>
    </row>
    <row r="53" spans="1:16" ht="30" hidden="1" outlineLevel="1" x14ac:dyDescent="0.25">
      <c r="A53" s="3" t="s">
        <v>48</v>
      </c>
      <c r="B53" s="1" t="s">
        <v>56</v>
      </c>
      <c r="C53" s="1" t="s">
        <v>56</v>
      </c>
      <c r="D53" s="1" t="s">
        <v>59</v>
      </c>
      <c r="E53" s="1" t="s">
        <v>56</v>
      </c>
      <c r="F53" s="1" t="s">
        <v>56</v>
      </c>
      <c r="G53" s="11" t="s">
        <v>56</v>
      </c>
      <c r="H53" s="11" t="s">
        <v>56</v>
      </c>
      <c r="I53" s="18">
        <f t="shared" si="8"/>
        <v>1</v>
      </c>
      <c r="J53" s="9">
        <f t="shared" si="9"/>
        <v>1</v>
      </c>
      <c r="K53" s="19">
        <f t="shared" si="10"/>
        <v>1</v>
      </c>
      <c r="L53" s="14">
        <f t="shared" si="3"/>
        <v>6</v>
      </c>
      <c r="M53" s="1">
        <f t="shared" si="4"/>
        <v>0</v>
      </c>
      <c r="N53" s="1">
        <f t="shared" si="5"/>
        <v>0</v>
      </c>
      <c r="O53" s="11">
        <f t="shared" si="6"/>
        <v>1</v>
      </c>
      <c r="P53" s="34">
        <f t="shared" si="7"/>
        <v>1</v>
      </c>
    </row>
    <row r="54" spans="1:16" hidden="1" outlineLevel="1" x14ac:dyDescent="0.25">
      <c r="A54" s="3" t="s">
        <v>49</v>
      </c>
      <c r="B54" s="1" t="s">
        <v>56</v>
      </c>
      <c r="C54" s="1" t="s">
        <v>56</v>
      </c>
      <c r="D54" s="1" t="s">
        <v>56</v>
      </c>
      <c r="E54" s="1" t="s">
        <v>56</v>
      </c>
      <c r="F54" s="1" t="s">
        <v>56</v>
      </c>
      <c r="G54" s="11" t="s">
        <v>56</v>
      </c>
      <c r="H54" s="11" t="s">
        <v>56</v>
      </c>
      <c r="I54" s="18">
        <f t="shared" si="8"/>
        <v>1</v>
      </c>
      <c r="J54" s="9">
        <f t="shared" si="9"/>
        <v>1</v>
      </c>
      <c r="K54" s="19">
        <f t="shared" si="10"/>
        <v>1</v>
      </c>
      <c r="L54" s="14">
        <f t="shared" si="3"/>
        <v>7</v>
      </c>
      <c r="M54" s="1">
        <f t="shared" si="4"/>
        <v>0</v>
      </c>
      <c r="N54" s="1">
        <f t="shared" si="5"/>
        <v>0</v>
      </c>
      <c r="O54" s="11">
        <f t="shared" si="6"/>
        <v>0</v>
      </c>
      <c r="P54" s="34">
        <f t="shared" si="7"/>
        <v>1</v>
      </c>
    </row>
    <row r="55" spans="1:16" ht="30" hidden="1" outlineLevel="1" x14ac:dyDescent="0.25">
      <c r="A55" s="3" t="s">
        <v>50</v>
      </c>
      <c r="B55" s="1" t="s">
        <v>56</v>
      </c>
      <c r="C55" s="1" t="s">
        <v>56</v>
      </c>
      <c r="D55" s="1" t="s">
        <v>56</v>
      </c>
      <c r="E55" s="1" t="s">
        <v>56</v>
      </c>
      <c r="F55" s="1" t="s">
        <v>56</v>
      </c>
      <c r="G55" s="11" t="s">
        <v>56</v>
      </c>
      <c r="H55" s="11" t="s">
        <v>56</v>
      </c>
      <c r="I55" s="18">
        <f t="shared" si="8"/>
        <v>1</v>
      </c>
      <c r="J55" s="9">
        <f t="shared" si="9"/>
        <v>1</v>
      </c>
      <c r="K55" s="19">
        <f t="shared" si="10"/>
        <v>1</v>
      </c>
      <c r="L55" s="14">
        <f t="shared" si="3"/>
        <v>7</v>
      </c>
      <c r="M55" s="1">
        <f t="shared" si="4"/>
        <v>0</v>
      </c>
      <c r="N55" s="1">
        <f t="shared" si="5"/>
        <v>0</v>
      </c>
      <c r="O55" s="11">
        <f t="shared" si="6"/>
        <v>0</v>
      </c>
      <c r="P55" s="34">
        <f t="shared" si="7"/>
        <v>1</v>
      </c>
    </row>
    <row r="56" spans="1:16" collapsed="1" x14ac:dyDescent="0.25">
      <c r="A56" s="4" t="s">
        <v>51</v>
      </c>
      <c r="B56" s="5"/>
      <c r="C56" s="5"/>
      <c r="D56" s="5"/>
      <c r="E56" s="5"/>
      <c r="F56" s="5"/>
      <c r="G56" s="10"/>
      <c r="H56" s="10"/>
      <c r="I56" s="24">
        <f t="shared" si="8"/>
        <v>0.96969696969696972</v>
      </c>
      <c r="J56" s="25">
        <f t="shared" si="9"/>
        <v>1</v>
      </c>
      <c r="K56" s="26">
        <f t="shared" si="10"/>
        <v>0.98461538461538467</v>
      </c>
      <c r="L56" s="23">
        <f>SUM(L50:L55)</f>
        <v>32</v>
      </c>
      <c r="M56" s="23">
        <f t="shared" ref="M56:O56" si="21">SUM(M50:M55)</f>
        <v>1</v>
      </c>
      <c r="N56" s="23">
        <f t="shared" si="21"/>
        <v>0</v>
      </c>
      <c r="O56" s="20">
        <f t="shared" si="21"/>
        <v>9</v>
      </c>
      <c r="P56" s="35">
        <f t="shared" si="7"/>
        <v>0.97619047619047616</v>
      </c>
    </row>
    <row r="57" spans="1:16" ht="15.75" thickBot="1" x14ac:dyDescent="0.3">
      <c r="A57" s="6" t="s">
        <v>52</v>
      </c>
      <c r="B57" s="7"/>
      <c r="C57" s="7"/>
      <c r="D57" s="7"/>
      <c r="E57" s="7"/>
      <c r="F57" s="7"/>
      <c r="G57" s="12"/>
      <c r="H57" s="12"/>
      <c r="I57" s="27">
        <f>IFERROR(L57/(L57+M57),"")</f>
        <v>0.88085106382978728</v>
      </c>
      <c r="J57" s="28">
        <f>IFERROR(L57/(L57+N57),"")</f>
        <v>0.971830985915493</v>
      </c>
      <c r="K57" s="29">
        <f>IFERROR(2*I57*J57/(I57+J57),"")</f>
        <v>0.9241071428571429</v>
      </c>
      <c r="L57" s="30">
        <f>SUM(L9,L14,L19,L20,L23,L27,L30,L35,L39,L44,L49,L56)</f>
        <v>207</v>
      </c>
      <c r="M57" s="30">
        <f t="shared" ref="M57:O57" si="22">SUM(M9,M14,M19,M20,M23,M27,M30,M35,M39,M44,M49,M56)</f>
        <v>28</v>
      </c>
      <c r="N57" s="30">
        <f t="shared" si="22"/>
        <v>6</v>
      </c>
      <c r="O57" s="32">
        <f t="shared" si="22"/>
        <v>51</v>
      </c>
      <c r="P57" s="36">
        <f t="shared" si="7"/>
        <v>0.88356164383561642</v>
      </c>
    </row>
  </sheetData>
  <pageMargins left="0.7" right="0.7" top="0.75" bottom="0.75" header="0.3" footer="0.3"/>
  <pageSetup paperSize="9" orientation="portrait" r:id="rId1"/>
  <ignoredErrors>
    <ignoredError sqref="L9:O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Herii, Danylo</dc:creator>
  <cp:lastModifiedBy>Herii, Danylo</cp:lastModifiedBy>
  <dcterms:created xsi:type="dcterms:W3CDTF">2025-06-18T04:29:29Z</dcterms:created>
  <dcterms:modified xsi:type="dcterms:W3CDTF">2025-06-18T06:49:15Z</dcterms:modified>
</cp:coreProperties>
</file>