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e\OneDrive - Fundacion Universidad de las Americas Puebla\Semestre\6 Semestre\Teoría y Técnicas de Optimización\"/>
    </mc:Choice>
  </mc:AlternateContent>
  <xr:revisionPtr revIDLastSave="0" documentId="13_ncr:1_{96C6D97F-23C6-455C-A723-B2416CEB3C63}" xr6:coauthVersionLast="47" xr6:coauthVersionMax="47" xr10:uidLastSave="{00000000-0000-0000-0000-000000000000}"/>
  <bookViews>
    <workbookView xWindow="12710" yWindow="0" windowWidth="12980" windowHeight="16090" xr2:uid="{D3140380-9029-4A8C-842C-8757D5D16B56}"/>
  </bookViews>
  <sheets>
    <sheet name="Sheet2" sheetId="7" r:id="rId1"/>
    <sheet name="Sheet5" sheetId="10" r:id="rId2"/>
    <sheet name="Ejemplo" sheetId="5" r:id="rId3"/>
    <sheet name="Explicación" sheetId="1" r:id="rId4"/>
    <sheet name="Soluciones básicas (2)" sheetId="8" r:id="rId5"/>
    <sheet name="Soluciones básicas" sheetId="2" r:id="rId6"/>
    <sheet name="Sheet1" sheetId="6" r:id="rId7"/>
    <sheet name="Sheet4" sheetId="9" r:id="rId8"/>
  </sheets>
  <definedNames>
    <definedName name="solver_adj" localSheetId="1" hidden="1">Sheet5!$B$5:$J$5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Sheet5!$K$13:$K$18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Sheet5!$K$9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Sheet5!$M$13:$M$18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E23" i="7"/>
  <c r="F23" i="7"/>
  <c r="F22" i="7"/>
  <c r="E22" i="7"/>
  <c r="E17" i="7"/>
  <c r="F17" i="7"/>
  <c r="F21" i="7" s="1"/>
  <c r="E21" i="7"/>
  <c r="K9" i="10"/>
  <c r="K13" i="10"/>
  <c r="K14" i="10"/>
  <c r="K15" i="10"/>
  <c r="K16" i="10"/>
  <c r="K17" i="10"/>
  <c r="K18" i="10"/>
  <c r="E4" i="8"/>
  <c r="F4" i="8"/>
  <c r="D4" i="8"/>
  <c r="I4" i="8"/>
  <c r="H22" i="7"/>
  <c r="C23" i="7"/>
  <c r="D23" i="7"/>
  <c r="D17" i="7"/>
  <c r="D21" i="7" s="1"/>
  <c r="G17" i="7"/>
  <c r="G21" i="7" s="1"/>
  <c r="C17" i="7"/>
  <c r="C21" i="7" s="1"/>
  <c r="K6" i="5"/>
  <c r="H4" i="7"/>
  <c r="H3" i="7"/>
  <c r="J5" i="2"/>
  <c r="J6" i="2"/>
  <c r="J7" i="2"/>
  <c r="J4" i="2"/>
  <c r="I5" i="2"/>
  <c r="I6" i="2"/>
  <c r="I7" i="2"/>
  <c r="I4" i="2"/>
  <c r="H7" i="1"/>
  <c r="H6" i="1"/>
  <c r="H21" i="7" l="1"/>
  <c r="D56" i="5"/>
  <c r="E56" i="5"/>
  <c r="F56" i="5"/>
  <c r="G56" i="5"/>
  <c r="H56" i="5"/>
  <c r="I56" i="5"/>
  <c r="J56" i="5"/>
  <c r="C56" i="5"/>
  <c r="D53" i="5"/>
  <c r="E53" i="5"/>
  <c r="F53" i="5"/>
  <c r="G53" i="5"/>
  <c r="H53" i="5"/>
  <c r="I53" i="5"/>
  <c r="J53" i="5"/>
  <c r="D55" i="5"/>
  <c r="E55" i="5"/>
  <c r="F55" i="5"/>
  <c r="G55" i="5"/>
  <c r="H55" i="5"/>
  <c r="I55" i="5"/>
  <c r="J55" i="5"/>
  <c r="C55" i="5"/>
  <c r="C53" i="5"/>
  <c r="E47" i="5"/>
  <c r="F47" i="5"/>
  <c r="G47" i="5"/>
  <c r="H47" i="5"/>
  <c r="I47" i="5"/>
  <c r="J47" i="5"/>
  <c r="C47" i="5"/>
  <c r="D47" i="5"/>
  <c r="K38" i="5"/>
  <c r="K39" i="5"/>
  <c r="K37" i="5"/>
  <c r="D24" i="5"/>
  <c r="D29" i="5" s="1"/>
  <c r="E24" i="5"/>
  <c r="E30" i="5" s="1"/>
  <c r="F24" i="5"/>
  <c r="F29" i="5" s="1"/>
  <c r="G24" i="5"/>
  <c r="G29" i="5" s="1"/>
  <c r="H24" i="5"/>
  <c r="H30" i="5" s="1"/>
  <c r="I24" i="5"/>
  <c r="I30" i="5" s="1"/>
  <c r="J24" i="5"/>
  <c r="J30" i="5" s="1"/>
  <c r="C24" i="5"/>
  <c r="C30" i="5" s="1"/>
  <c r="K8" i="5"/>
  <c r="K7" i="5"/>
  <c r="C32" i="5" l="1"/>
  <c r="C29" i="5"/>
  <c r="J32" i="5"/>
  <c r="I32" i="5"/>
  <c r="J29" i="5"/>
  <c r="I29" i="5"/>
  <c r="G30" i="5"/>
  <c r="G32" i="5"/>
  <c r="F32" i="5"/>
  <c r="E32" i="5"/>
  <c r="E29" i="5"/>
  <c r="H32" i="5"/>
  <c r="D32" i="5"/>
  <c r="F30" i="5"/>
  <c r="D30" i="5"/>
  <c r="H29" i="5"/>
</calcChain>
</file>

<file path=xl/sharedStrings.xml><?xml version="1.0" encoding="utf-8"?>
<sst xmlns="http://schemas.openxmlformats.org/spreadsheetml/2006/main" count="303" uniqueCount="84">
  <si>
    <t>basicas</t>
  </si>
  <si>
    <t>x1</t>
  </si>
  <si>
    <t>x2</t>
  </si>
  <si>
    <t>s1</t>
  </si>
  <si>
    <t>s2</t>
  </si>
  <si>
    <t>resultado</t>
  </si>
  <si>
    <t>z</t>
  </si>
  <si>
    <t>entra</t>
  </si>
  <si>
    <t>sale</t>
  </si>
  <si>
    <t>R2-&gt;R2/4</t>
  </si>
  <si>
    <t>R1-&gt;(-1)(-125)R2+R1</t>
  </si>
  <si>
    <t>R3-&gt;(-1)(1)R2+R3</t>
  </si>
  <si>
    <t>x</t>
  </si>
  <si>
    <t>y</t>
  </si>
  <si>
    <t>razon</t>
  </si>
  <si>
    <t>punto esquina</t>
  </si>
  <si>
    <t>funcion objetivo</t>
  </si>
  <si>
    <t>No basicas</t>
  </si>
  <si>
    <t>Basicas</t>
  </si>
  <si>
    <t>solucion basica</t>
  </si>
  <si>
    <t>2x-y</t>
  </si>
  <si>
    <t>x, y</t>
  </si>
  <si>
    <t>x, z1</t>
  </si>
  <si>
    <t>x, z2</t>
  </si>
  <si>
    <t>x, z3</t>
  </si>
  <si>
    <t>y, z1</t>
  </si>
  <si>
    <t>y, z2</t>
  </si>
  <si>
    <t>y, z3</t>
  </si>
  <si>
    <t>z1, z2</t>
  </si>
  <si>
    <t>z1, z3</t>
  </si>
  <si>
    <t>z2, z3</t>
  </si>
  <si>
    <t>z1, z2, z3</t>
  </si>
  <si>
    <t>y, z2, z3</t>
  </si>
  <si>
    <t>y, z1, z3</t>
  </si>
  <si>
    <t>y, z1, z2</t>
  </si>
  <si>
    <t>x, z2, z3</t>
  </si>
  <si>
    <t>x, z1, z3</t>
  </si>
  <si>
    <t>x, z1, z2</t>
  </si>
  <si>
    <t>x, y, z3</t>
  </si>
  <si>
    <t>x, y, z2</t>
  </si>
  <si>
    <t>x, y, z1</t>
  </si>
  <si>
    <t>facatibilidad</t>
  </si>
  <si>
    <t>esto es cuando x1 y x2 son igual a 0</t>
  </si>
  <si>
    <t>agarramos el mas negativo</t>
  </si>
  <si>
    <t>la razon  del resultado entre los basicos, agarramos la más pequeña}</t>
  </si>
  <si>
    <t>hacemos que la interseccion sea 1 y hacemos que los de arriba y los de abajo sean 0</t>
  </si>
  <si>
    <t>pasos</t>
  </si>
  <si>
    <t>vemos que z sea no negativo, si es negativo repetimos, hacemos otra iteracion</t>
  </si>
  <si>
    <t>las no basicas son 0</t>
  </si>
  <si>
    <t>x3</t>
  </si>
  <si>
    <t>x4</t>
  </si>
  <si>
    <t>s3</t>
  </si>
  <si>
    <t>Tenemos esta tabla</t>
  </si>
  <si>
    <t>Dividimos R2/4</t>
  </si>
  <si>
    <t>Hacemos 0 arriba y abajo</t>
  </si>
  <si>
    <t>No tiene que haber negativos arriba, iteración</t>
  </si>
  <si>
    <t>Ceros arriba y abajo</t>
  </si>
  <si>
    <t>Hacemos 1 x3</t>
  </si>
  <si>
    <t>Problema</t>
  </si>
  <si>
    <t>Iteración cero</t>
  </si>
  <si>
    <t>Iteración 1</t>
  </si>
  <si>
    <t>div</t>
  </si>
  <si>
    <t>y, s2, s3, z</t>
  </si>
  <si>
    <t>Básicas</t>
  </si>
  <si>
    <t>Resultado</t>
  </si>
  <si>
    <t>Razón</t>
  </si>
  <si>
    <t>s1, s2</t>
  </si>
  <si>
    <t>El sistema a resolver es</t>
  </si>
  <si>
    <t>x, 2x, s3</t>
  </si>
  <si>
    <t>2x1 + x2</t>
  </si>
  <si>
    <t>x1 - x2 = 4</t>
  </si>
  <si>
    <t>x + 2x2= 6</t>
  </si>
  <si>
    <t>x2 + s3 = 2</t>
  </si>
  <si>
    <t>x5</t>
  </si>
  <si>
    <t>x6</t>
  </si>
  <si>
    <t>x7</t>
  </si>
  <si>
    <t>x8</t>
  </si>
  <si>
    <t>x9</t>
  </si>
  <si>
    <t>Variables</t>
  </si>
  <si>
    <t>Restricciones</t>
  </si>
  <si>
    <t>Minimizar</t>
  </si>
  <si>
    <t>vp</t>
  </si>
  <si>
    <t>res</t>
  </si>
  <si>
    <t>*=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</si>
</sst>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right"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right"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right"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9" borderId="0" xfId="0" applyFill="1"/>
    <xf numFmtId="0" fontId="0" fillId="0" borderId="0" xfId="0" applyFill="1"/>
    <xf numFmtId="0" fontId="2" fillId="0" borderId="0" xfId="0" applyFont="1"/>
    <xf numFmtId="0" fontId="0" fillId="11" borderId="0" xfId="0" applyFill="1" applyAlignment="1">
      <alignment horizontal="right" wrapText="1"/>
    </xf>
    <xf numFmtId="0" fontId="0" fillId="11" borderId="0" xfId="0" applyFill="1" applyAlignment="1">
      <alignment wrapText="1"/>
    </xf>
    <xf numFmtId="0" fontId="3" fillId="11" borderId="0" xfId="0" applyFont="1" applyFill="1"/>
    <xf numFmtId="2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176040</xdr:colOff>
      <xdr:row>12</xdr:row>
      <xdr:rowOff>31436</xdr:rowOff>
    </xdr:from>
    <xdr:to>
      <xdr:col>17</xdr:col>
      <xdr:colOff>575987</xdr:colOff>
      <xdr:row>26</xdr:row>
      <xdr:rowOff>155761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6C474-79F2-7FC3-D475-EEB4C764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0644" y="2219357"/>
          <a:ext cx="6020640" cy="2676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478425</xdr:colOff>
      <xdr:row>47</xdr:row>
      <xdr:rowOff>173972</xdr:rowOff>
    </xdr:from>
    <xdr:to>
      <xdr:col>14</xdr:col>
      <xdr:colOff>90999</xdr:colOff>
      <xdr:row>65</xdr:row>
      <xdr:rowOff>95685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6DCF2-14AF-4A20-913D-468906D3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225" y="8829022"/>
          <a:ext cx="2546273" cy="3236413"/>
        </a:xfrm>
        <a:prstGeom prst="rect">
          <a:avLst/>
        </a:prstGeom>
      </xdr:spPr>
    </xdr:pic>
    <xdr:clientData/>
  </xdr:twoCellAnchor>
  <xdr:twoCellAnchor editAs="oneCell">
    <xdr:from>
      <xdr:col>3</xdr:col>
      <xdr:colOff>622550</xdr:colOff>
      <xdr:row>5</xdr:row>
      <xdr:rowOff>37353</xdr:rowOff>
    </xdr:from>
    <xdr:to>
      <xdr:col>5</xdr:col>
      <xdr:colOff>860994</xdr:colOff>
      <xdr:row>23</xdr:row>
      <xdr:rowOff>143187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BC6413-4801-284B-3146-27437006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4756" y="971177"/>
          <a:ext cx="2193248" cy="3467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270142</xdr:colOff>
      <xdr:row>12</xdr:row>
      <xdr:rowOff>183971</xdr:rowOff>
    </xdr:from>
    <xdr:to>
      <xdr:col>7</xdr:col>
      <xdr:colOff>159839</xdr:colOff>
      <xdr:row>19</xdr:row>
      <xdr:rowOff>182222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F3C07-26D8-4954-A8BB-34DAB919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170" y="2391635"/>
          <a:ext cx="1848108" cy="1286054"/>
        </a:xfrm>
        <a:prstGeom prst="rect">
          <a:avLst/>
        </a:prstGeom>
      </xdr:spPr>
    </xdr:pic>
    <xdr:clientData/>
  </xdr:twoCellAnchor>
  <xdr:twoCellAnchor editAs="oneCell">
    <xdr:from>
      <xdr:col>4</xdr:col>
      <xdr:colOff>165818</xdr:colOff>
      <xdr:row>21</xdr:row>
      <xdr:rowOff>9339</xdr:rowOff>
    </xdr:from>
    <xdr:to>
      <xdr:col>10</xdr:col>
      <xdr:colOff>201713</xdr:colOff>
      <xdr:row>35</xdr:row>
      <xdr:rowOff>123753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E25FF7-ECE1-4EE4-9211-8F3CCBE2F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7877" y="3931398"/>
          <a:ext cx="5918983" cy="2729120"/>
        </a:xfrm>
        <a:prstGeom prst="rect">
          <a:avLst/>
        </a:prstGeom>
      </xdr:spPr>
    </xdr:pic>
    <xdr:clientData/>
  </xdr:twoCellAnchor>
  <xdr:twoCellAnchor editAs="oneCell">
    <xdr:from>
      <xdr:col>10</xdr:col>
      <xdr:colOff>606985</xdr:colOff>
      <xdr:row>12</xdr:row>
      <xdr:rowOff>28016</xdr:rowOff>
    </xdr:from>
    <xdr:to>
      <xdr:col>16</xdr:col>
      <xdr:colOff>404688</xdr:colOff>
      <xdr:row>22</xdr:row>
      <xdr:rowOff>166398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6DAE6F-1032-BCA9-E6CF-67A100BCB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2132" y="2269192"/>
          <a:ext cx="5680791" cy="2006030"/>
        </a:xfrm>
        <a:prstGeom prst="rect">
          <a:avLst/>
        </a:prstGeom>
      </xdr:spPr>
    </xdr:pic>
    <xdr:clientData/>
  </xdr:twoCellAnchor>
  <xdr:twoCellAnchor editAs="oneCell">
    <xdr:from>
      <xdr:col>11</xdr:col>
      <xdr:colOff>56028</xdr:colOff>
      <xdr:row>24</xdr:row>
      <xdr:rowOff>18676</xdr:rowOff>
    </xdr:from>
    <xdr:to>
      <xdr:col>16</xdr:col>
      <xdr:colOff>626426</xdr:colOff>
      <xdr:row>43</xdr:row>
      <xdr:rowOff>181008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1D6D18-2EA0-F767-4554-9B0B01682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41690" y="4501029"/>
          <a:ext cx="5472971" cy="3710861"/>
        </a:xfrm>
        <a:prstGeom prst="rect">
          <a:avLst/>
        </a:prstGeom>
      </xdr:spPr>
    </xdr:pic>
    <xdr:clientData/>
  </xdr:twoCellAnchor>
  <xdr:twoCellAnchor editAs="oneCell">
    <xdr:from>
      <xdr:col>12</xdr:col>
      <xdr:colOff>478425</xdr:colOff>
      <xdr:row>47</xdr:row>
      <xdr:rowOff>173972</xdr:rowOff>
    </xdr:from>
    <xdr:to>
      <xdr:col>15</xdr:col>
      <xdr:colOff>90998</xdr:colOff>
      <xdr:row>65</xdr:row>
      <xdr:rowOff>95685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6B0B19-0C07-0BFA-A273-4F99DB52A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69384" y="8759520"/>
          <a:ext cx="2535313" cy="32097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240285</xdr:colOff>
      <xdr:row>31</xdr:row>
      <xdr:rowOff>159569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B94B6-9B44-A65E-9903-4E4C528BA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480285" cy="5868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132292</xdr:rowOff>
    </xdr:from>
    <xdr:to>
      <xdr:col>23</xdr:col>
      <xdr:colOff>373484</xdr:colOff>
      <xdr:row>71</xdr:row>
      <xdr:rowOff>11620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EB0FEB-E523-4BF9-228B-9611F3282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88542"/>
          <a:ext cx="14369942" cy="7472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2F57-9754-4EBA-8F36-767A70A3BFA6}">
  <dimension ref="B2:H31"/>
  <sheetViews>
    <sheetView tabSelected="1" zoomScale="126" workbookViewId="0">
      <selection activeCell="J16" sqref="J16"/>
    </sheetView>
  </sheetViews>
  <sheetFormatPr defaultRowHeight="14.5" x14ac:dyDescent="0.35"/>
  <sheetData>
    <row r="2" spans="2:8" x14ac:dyDescent="0.35">
      <c r="B2" t="s">
        <v>63</v>
      </c>
      <c r="C2" t="s">
        <v>12</v>
      </c>
      <c r="D2" s="40" t="s">
        <v>13</v>
      </c>
      <c r="E2" s="42" t="s">
        <v>3</v>
      </c>
      <c r="F2" s="42" t="s">
        <v>4</v>
      </c>
      <c r="G2" t="s">
        <v>64</v>
      </c>
      <c r="H2" t="s">
        <v>65</v>
      </c>
    </row>
    <row r="3" spans="2:8" x14ac:dyDescent="0.35">
      <c r="B3" t="s">
        <v>3</v>
      </c>
      <c r="C3">
        <v>3</v>
      </c>
      <c r="D3" s="40">
        <v>3</v>
      </c>
      <c r="E3" s="42">
        <v>1</v>
      </c>
      <c r="F3" s="42">
        <v>0</v>
      </c>
      <c r="G3">
        <v>120</v>
      </c>
      <c r="H3">
        <f>G3/D3</f>
        <v>40</v>
      </c>
    </row>
    <row r="4" spans="2:8" x14ac:dyDescent="0.35">
      <c r="B4" s="40" t="s">
        <v>4</v>
      </c>
      <c r="C4" s="40">
        <v>3</v>
      </c>
      <c r="D4" s="41">
        <v>6</v>
      </c>
      <c r="E4" s="40">
        <v>0</v>
      </c>
      <c r="F4" s="40">
        <v>1</v>
      </c>
      <c r="G4" s="40">
        <v>180</v>
      </c>
      <c r="H4" s="40">
        <f>G4/D4</f>
        <v>30</v>
      </c>
    </row>
    <row r="5" spans="2:8" x14ac:dyDescent="0.35">
      <c r="B5" t="s">
        <v>6</v>
      </c>
      <c r="C5">
        <v>-300</v>
      </c>
      <c r="D5" s="40">
        <v>-400</v>
      </c>
      <c r="E5" s="42">
        <v>0</v>
      </c>
      <c r="F5" s="42">
        <v>0</v>
      </c>
      <c r="G5" s="42">
        <v>0</v>
      </c>
    </row>
    <row r="7" spans="2:8" x14ac:dyDescent="0.35">
      <c r="B7" t="s">
        <v>7</v>
      </c>
      <c r="C7" t="s">
        <v>8</v>
      </c>
    </row>
    <row r="8" spans="2:8" x14ac:dyDescent="0.35">
      <c r="B8" t="s">
        <v>13</v>
      </c>
      <c r="C8" t="s">
        <v>4</v>
      </c>
    </row>
    <row r="10" spans="2:8" x14ac:dyDescent="0.35">
      <c r="B10" s="42" t="s">
        <v>63</v>
      </c>
      <c r="C10" s="42" t="s">
        <v>12</v>
      </c>
      <c r="D10" s="42" t="s">
        <v>13</v>
      </c>
      <c r="E10" s="42" t="s">
        <v>3</v>
      </c>
      <c r="F10" s="42" t="s">
        <v>4</v>
      </c>
      <c r="G10" s="42" t="s">
        <v>64</v>
      </c>
    </row>
    <row r="11" spans="2:8" x14ac:dyDescent="0.35">
      <c r="B11" s="42" t="s">
        <v>3</v>
      </c>
      <c r="C11" s="42">
        <v>3</v>
      </c>
      <c r="D11" s="42">
        <v>3</v>
      </c>
      <c r="E11" s="42">
        <v>1</v>
      </c>
      <c r="F11" s="42">
        <v>0</v>
      </c>
      <c r="G11" s="42">
        <v>120</v>
      </c>
    </row>
    <row r="12" spans="2:8" x14ac:dyDescent="0.35">
      <c r="B12" s="42" t="s">
        <v>13</v>
      </c>
      <c r="C12" s="42">
        <v>3</v>
      </c>
      <c r="D12" s="42">
        <v>6</v>
      </c>
      <c r="E12" s="42">
        <v>0</v>
      </c>
      <c r="F12" s="42">
        <v>1</v>
      </c>
      <c r="G12" s="42">
        <v>180</v>
      </c>
    </row>
    <row r="13" spans="2:8" x14ac:dyDescent="0.35">
      <c r="B13" s="42" t="s">
        <v>6</v>
      </c>
      <c r="C13" s="42">
        <v>-300</v>
      </c>
      <c r="D13" s="42">
        <v>-400</v>
      </c>
      <c r="E13" s="42">
        <v>0</v>
      </c>
      <c r="F13" s="42">
        <v>0</v>
      </c>
      <c r="G13" s="42">
        <v>0</v>
      </c>
    </row>
    <row r="15" spans="2:8" x14ac:dyDescent="0.35">
      <c r="B15" s="42" t="s">
        <v>63</v>
      </c>
      <c r="C15" s="42" t="s">
        <v>12</v>
      </c>
      <c r="D15" s="42" t="s">
        <v>4</v>
      </c>
      <c r="E15" s="42"/>
      <c r="F15" s="42"/>
      <c r="G15" s="42" t="s">
        <v>64</v>
      </c>
    </row>
    <row r="16" spans="2:8" x14ac:dyDescent="0.35">
      <c r="B16" s="42" t="s">
        <v>3</v>
      </c>
      <c r="C16" s="42">
        <v>3</v>
      </c>
      <c r="D16" s="42">
        <v>3</v>
      </c>
      <c r="E16" s="42">
        <v>1</v>
      </c>
      <c r="F16" s="42">
        <v>0</v>
      </c>
      <c r="G16" s="42">
        <v>120</v>
      </c>
    </row>
    <row r="17" spans="2:8" x14ac:dyDescent="0.35">
      <c r="B17" s="42" t="s">
        <v>13</v>
      </c>
      <c r="C17" s="42">
        <f>C12/6</f>
        <v>0.5</v>
      </c>
      <c r="D17" s="42">
        <f t="shared" ref="D17:G17" si="0">D12/6</f>
        <v>1</v>
      </c>
      <c r="E17" s="42">
        <f t="shared" si="0"/>
        <v>0</v>
      </c>
      <c r="F17" s="42">
        <f t="shared" si="0"/>
        <v>0.16666666666666666</v>
      </c>
      <c r="G17" s="42">
        <f t="shared" si="0"/>
        <v>30</v>
      </c>
    </row>
    <row r="18" spans="2:8" x14ac:dyDescent="0.35">
      <c r="B18" s="42" t="s">
        <v>6</v>
      </c>
      <c r="C18" s="42">
        <v>-300</v>
      </c>
      <c r="D18" s="42">
        <v>-400</v>
      </c>
      <c r="E18" s="42">
        <v>0</v>
      </c>
      <c r="F18" s="42">
        <v>0</v>
      </c>
      <c r="G18" s="42">
        <v>0</v>
      </c>
    </row>
    <row r="20" spans="2:8" x14ac:dyDescent="0.35">
      <c r="B20" t="s">
        <v>63</v>
      </c>
      <c r="C20" s="40" t="s">
        <v>12</v>
      </c>
      <c r="D20" t="s">
        <v>13</v>
      </c>
      <c r="E20" t="s">
        <v>3</v>
      </c>
      <c r="F20" t="s">
        <v>4</v>
      </c>
      <c r="G20" t="s">
        <v>64</v>
      </c>
      <c r="H20" t="s">
        <v>65</v>
      </c>
    </row>
    <row r="21" spans="2:8" x14ac:dyDescent="0.35">
      <c r="B21" s="40" t="s">
        <v>3</v>
      </c>
      <c r="C21" s="41">
        <f>C16-3*C17</f>
        <v>1.5</v>
      </c>
      <c r="D21" s="40">
        <f>D16-3*D17</f>
        <v>0</v>
      </c>
      <c r="E21" s="40">
        <f t="shared" ref="E21:F21" si="1">E16-3*E17</f>
        <v>1</v>
      </c>
      <c r="F21" s="40">
        <f t="shared" si="1"/>
        <v>-0.5</v>
      </c>
      <c r="G21" s="40">
        <f>G16-3*G17</f>
        <v>30</v>
      </c>
      <c r="H21" s="40">
        <f>G21/C21</f>
        <v>20</v>
      </c>
    </row>
    <row r="22" spans="2:8" x14ac:dyDescent="0.35">
      <c r="B22" t="s">
        <v>13</v>
      </c>
      <c r="C22" s="40">
        <v>0.5</v>
      </c>
      <c r="D22">
        <v>1</v>
      </c>
      <c r="E22">
        <f>E17</f>
        <v>0</v>
      </c>
      <c r="F22">
        <f>F17</f>
        <v>0.16666666666666666</v>
      </c>
      <c r="G22">
        <v>30</v>
      </c>
      <c r="H22">
        <f>G22/C22</f>
        <v>60</v>
      </c>
    </row>
    <row r="23" spans="2:8" x14ac:dyDescent="0.35">
      <c r="B23" t="s">
        <v>6</v>
      </c>
      <c r="C23" s="40">
        <f>C18+400*C22</f>
        <v>-100</v>
      </c>
      <c r="D23">
        <f>D18+400*D22</f>
        <v>0</v>
      </c>
      <c r="E23">
        <f t="shared" ref="E23:G23" si="2">E18+400*E22</f>
        <v>0</v>
      </c>
      <c r="F23">
        <f t="shared" si="2"/>
        <v>66.666666666666657</v>
      </c>
      <c r="G23">
        <f t="shared" si="2"/>
        <v>12000</v>
      </c>
    </row>
    <row r="25" spans="2:8" x14ac:dyDescent="0.35">
      <c r="B25" s="43" t="s">
        <v>7</v>
      </c>
      <c r="C25" s="43" t="s">
        <v>8</v>
      </c>
    </row>
    <row r="26" spans="2:8" x14ac:dyDescent="0.35">
      <c r="B26" s="43" t="s">
        <v>12</v>
      </c>
      <c r="C26" s="43" t="s">
        <v>3</v>
      </c>
    </row>
    <row r="28" spans="2:8" x14ac:dyDescent="0.35">
      <c r="B28" t="s">
        <v>63</v>
      </c>
      <c r="C28" t="s">
        <v>12</v>
      </c>
      <c r="D28" t="s">
        <v>13</v>
      </c>
      <c r="E28" t="s">
        <v>3</v>
      </c>
      <c r="F28" t="s">
        <v>4</v>
      </c>
      <c r="G28" t="s">
        <v>64</v>
      </c>
      <c r="H28" t="s">
        <v>65</v>
      </c>
    </row>
    <row r="29" spans="2:8" x14ac:dyDescent="0.35">
      <c r="B29" t="s">
        <v>12</v>
      </c>
      <c r="C29">
        <v>1.5</v>
      </c>
      <c r="D29">
        <v>0</v>
      </c>
      <c r="G29">
        <v>30</v>
      </c>
      <c r="H29">
        <v>20</v>
      </c>
    </row>
    <row r="30" spans="2:8" x14ac:dyDescent="0.35">
      <c r="B30" t="s">
        <v>13</v>
      </c>
      <c r="C30">
        <v>0.5</v>
      </c>
      <c r="D30">
        <v>1</v>
      </c>
      <c r="G30">
        <v>30</v>
      </c>
      <c r="H30">
        <v>60</v>
      </c>
    </row>
    <row r="31" spans="2:8" x14ac:dyDescent="0.35">
      <c r="B31" t="s">
        <v>6</v>
      </c>
      <c r="C31">
        <v>-100</v>
      </c>
      <c r="D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9F92-0F55-4EAF-A1C9-B28A0F0D7D43}">
  <dimension ref="B3:M18"/>
  <sheetViews>
    <sheetView workbookViewId="0">
      <selection activeCell="M13" sqref="M13"/>
    </sheetView>
  </sheetViews>
  <sheetFormatPr defaultRowHeight="14.5" x14ac:dyDescent="0.35"/>
  <sheetData>
    <row r="3" spans="2:13" x14ac:dyDescent="0.35">
      <c r="B3" t="s">
        <v>78</v>
      </c>
    </row>
    <row r="4" spans="2:13" x14ac:dyDescent="0.35">
      <c r="B4" s="43" t="s">
        <v>1</v>
      </c>
      <c r="C4" s="43" t="s">
        <v>2</v>
      </c>
      <c r="D4" s="43" t="s">
        <v>49</v>
      </c>
      <c r="E4" s="43" t="s">
        <v>50</v>
      </c>
      <c r="F4" s="43" t="s">
        <v>73</v>
      </c>
      <c r="G4" s="43" t="s">
        <v>74</v>
      </c>
      <c r="H4" s="43" t="s">
        <v>75</v>
      </c>
      <c r="I4" s="43" t="s">
        <v>76</v>
      </c>
      <c r="J4" s="43" t="s">
        <v>77</v>
      </c>
    </row>
    <row r="5" spans="2:13" x14ac:dyDescent="0.35">
      <c r="B5">
        <v>2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2</v>
      </c>
      <c r="J5">
        <v>2</v>
      </c>
    </row>
    <row r="7" spans="2:13" x14ac:dyDescent="0.35">
      <c r="B7" t="s">
        <v>80</v>
      </c>
    </row>
    <row r="8" spans="2:13" x14ac:dyDescent="0.35">
      <c r="B8" s="43" t="s">
        <v>1</v>
      </c>
      <c r="C8" s="43" t="s">
        <v>2</v>
      </c>
      <c r="D8" s="43" t="s">
        <v>49</v>
      </c>
      <c r="E8" s="43" t="s">
        <v>50</v>
      </c>
      <c r="F8" s="43" t="s">
        <v>73</v>
      </c>
      <c r="G8" s="43" t="s">
        <v>74</v>
      </c>
      <c r="H8" s="43" t="s">
        <v>75</v>
      </c>
      <c r="I8" s="43" t="s">
        <v>76</v>
      </c>
      <c r="J8" s="43" t="s">
        <v>77</v>
      </c>
      <c r="K8" s="43" t="s">
        <v>81</v>
      </c>
    </row>
    <row r="9" spans="2:13" x14ac:dyDescent="0.35"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3</v>
      </c>
      <c r="I9">
        <v>2</v>
      </c>
      <c r="J9">
        <v>1</v>
      </c>
      <c r="K9">
        <f>SUMPRODUCT(B$5:J$5,B9:J9)</f>
        <v>14</v>
      </c>
    </row>
    <row r="11" spans="2:13" x14ac:dyDescent="0.35">
      <c r="B11" t="s">
        <v>79</v>
      </c>
    </row>
    <row r="12" spans="2:13" x14ac:dyDescent="0.35">
      <c r="B12" s="43" t="s">
        <v>1</v>
      </c>
      <c r="C12" s="43" t="s">
        <v>2</v>
      </c>
      <c r="D12" s="43" t="s">
        <v>49</v>
      </c>
      <c r="E12" s="43" t="s">
        <v>50</v>
      </c>
      <c r="F12" s="43" t="s">
        <v>73</v>
      </c>
      <c r="G12" s="43" t="s">
        <v>74</v>
      </c>
      <c r="H12" s="43" t="s">
        <v>75</v>
      </c>
      <c r="I12" s="43" t="s">
        <v>76</v>
      </c>
      <c r="J12" s="43" t="s">
        <v>77</v>
      </c>
      <c r="M12" s="43" t="s">
        <v>82</v>
      </c>
    </row>
    <row r="13" spans="2:13" x14ac:dyDescent="0.35"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SUMPRODUCT(B$5:J$5,B13:J13)</f>
        <v>2</v>
      </c>
      <c r="L13" t="s">
        <v>83</v>
      </c>
      <c r="M13">
        <v>2</v>
      </c>
    </row>
    <row r="14" spans="2:13" x14ac:dyDescent="0.35"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f t="shared" ref="K14:K18" si="0">SUMPRODUCT(B$5:J$5,B14:J14)</f>
        <v>3</v>
      </c>
      <c r="M14">
        <v>3</v>
      </c>
    </row>
    <row r="15" spans="2:13" x14ac:dyDescent="0.3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f t="shared" si="0"/>
        <v>4</v>
      </c>
      <c r="M15">
        <v>4</v>
      </c>
    </row>
    <row r="16" spans="2:13" x14ac:dyDescent="0.35"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f t="shared" si="0"/>
        <v>5</v>
      </c>
      <c r="M16">
        <v>5</v>
      </c>
    </row>
    <row r="17" spans="2:13" x14ac:dyDescent="0.35"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f t="shared" si="0"/>
        <v>2</v>
      </c>
      <c r="M17">
        <v>2</v>
      </c>
    </row>
    <row r="18" spans="2:13" x14ac:dyDescent="0.35"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f t="shared" si="0"/>
        <v>2</v>
      </c>
      <c r="M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B46E-32C5-4F45-983E-AA3EF2A5090C}">
  <dimension ref="A2:N76"/>
  <sheetViews>
    <sheetView defaultGridColor="0" topLeftCell="C26" colorId="9" zoomScale="130" zoomScaleNormal="145" workbookViewId="0">
      <selection activeCell="G12" sqref="G12"/>
    </sheetView>
  </sheetViews>
  <sheetFormatPr defaultColWidth="13.453125" defaultRowHeight="14.5" x14ac:dyDescent="0.35"/>
  <cols>
    <col min="1" max="1" width="13.453125" style="17"/>
    <col min="2" max="2" width="13.453125" style="28"/>
    <col min="3" max="16384" width="13.453125" style="17"/>
  </cols>
  <sheetData>
    <row r="2" spans="1:14" x14ac:dyDescent="0.35">
      <c r="A2" s="16"/>
      <c r="B2" s="18"/>
      <c r="C2" s="16"/>
      <c r="D2" s="16"/>
      <c r="E2" s="16"/>
      <c r="F2" s="16"/>
      <c r="G2" s="16"/>
      <c r="H2" s="16"/>
      <c r="I2" s="16"/>
      <c r="J2" s="16"/>
      <c r="K2" s="16"/>
      <c r="L2" s="16"/>
      <c r="M2" s="16" t="s">
        <v>1</v>
      </c>
      <c r="N2" s="16">
        <v>0</v>
      </c>
    </row>
    <row r="3" spans="1:14" x14ac:dyDescent="0.35">
      <c r="A3" s="16"/>
      <c r="B3" s="26" t="s">
        <v>58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 t="s">
        <v>2</v>
      </c>
      <c r="N3" s="16">
        <v>0</v>
      </c>
    </row>
    <row r="4" spans="1:14" x14ac:dyDescent="0.35">
      <c r="A4" s="16"/>
      <c r="B4" s="22" t="s">
        <v>0</v>
      </c>
      <c r="C4" s="22" t="s">
        <v>1</v>
      </c>
      <c r="D4" s="22" t="s">
        <v>2</v>
      </c>
      <c r="E4" s="22" t="s">
        <v>49</v>
      </c>
      <c r="F4" s="22" t="s">
        <v>50</v>
      </c>
      <c r="G4" s="22" t="s">
        <v>3</v>
      </c>
      <c r="H4" s="22" t="s">
        <v>4</v>
      </c>
      <c r="I4" s="22" t="s">
        <v>51</v>
      </c>
      <c r="J4" s="22" t="s">
        <v>5</v>
      </c>
      <c r="K4" s="22" t="s">
        <v>14</v>
      </c>
      <c r="L4" s="16"/>
      <c r="M4" s="16" t="s">
        <v>49</v>
      </c>
      <c r="N4" s="16">
        <v>0</v>
      </c>
    </row>
    <row r="5" spans="1:14" x14ac:dyDescent="0.35">
      <c r="A5" s="16"/>
      <c r="B5" s="18" t="s">
        <v>6</v>
      </c>
      <c r="C5" s="16">
        <v>-2</v>
      </c>
      <c r="D5" s="16">
        <v>-1</v>
      </c>
      <c r="E5" s="16">
        <v>3</v>
      </c>
      <c r="F5" s="20">
        <v>-5</v>
      </c>
      <c r="G5" s="16">
        <v>0</v>
      </c>
      <c r="H5" s="16">
        <v>0</v>
      </c>
      <c r="I5" s="16">
        <v>0</v>
      </c>
      <c r="J5" s="16">
        <v>0</v>
      </c>
      <c r="K5" s="16"/>
      <c r="L5" s="16"/>
      <c r="M5" s="16" t="s">
        <v>50</v>
      </c>
      <c r="N5" s="16">
        <v>0</v>
      </c>
    </row>
    <row r="6" spans="1:14" x14ac:dyDescent="0.35">
      <c r="A6" s="16"/>
      <c r="B6" s="18" t="s">
        <v>3</v>
      </c>
      <c r="C6" s="16">
        <v>1</v>
      </c>
      <c r="D6" s="16">
        <v>2</v>
      </c>
      <c r="E6" s="16">
        <v>-2</v>
      </c>
      <c r="F6" s="20">
        <v>4</v>
      </c>
      <c r="G6" s="16">
        <v>1</v>
      </c>
      <c r="H6" s="16">
        <v>0</v>
      </c>
      <c r="I6" s="16">
        <v>0</v>
      </c>
      <c r="J6" s="16">
        <v>40</v>
      </c>
      <c r="K6" s="16">
        <f>J6/F6</f>
        <v>10</v>
      </c>
      <c r="L6" s="16"/>
      <c r="M6" s="16" t="s">
        <v>3</v>
      </c>
      <c r="N6" s="16">
        <v>6</v>
      </c>
    </row>
    <row r="7" spans="1:14" x14ac:dyDescent="0.35">
      <c r="A7" s="16"/>
      <c r="B7" s="19" t="s">
        <v>4</v>
      </c>
      <c r="C7" s="20">
        <v>2</v>
      </c>
      <c r="D7" s="20">
        <v>-1</v>
      </c>
      <c r="E7" s="20">
        <v>1</v>
      </c>
      <c r="F7" s="21">
        <v>2</v>
      </c>
      <c r="G7" s="20">
        <v>0</v>
      </c>
      <c r="H7" s="20">
        <v>1</v>
      </c>
      <c r="I7" s="20">
        <v>0</v>
      </c>
      <c r="J7" s="20">
        <v>8</v>
      </c>
      <c r="K7" s="20">
        <f t="shared" ref="K7" si="0">J7/F7</f>
        <v>4</v>
      </c>
      <c r="L7" s="16"/>
      <c r="M7" s="16" t="s">
        <v>4</v>
      </c>
      <c r="N7" s="16">
        <v>1</v>
      </c>
    </row>
    <row r="8" spans="1:14" x14ac:dyDescent="0.35">
      <c r="A8" s="16"/>
      <c r="B8" s="18" t="s">
        <v>51</v>
      </c>
      <c r="C8" s="16">
        <v>4</v>
      </c>
      <c r="D8" s="16">
        <v>-2</v>
      </c>
      <c r="E8" s="16">
        <v>1</v>
      </c>
      <c r="F8" s="20">
        <v>-1</v>
      </c>
      <c r="G8" s="16">
        <v>0</v>
      </c>
      <c r="H8" s="16">
        <v>0</v>
      </c>
      <c r="I8" s="16">
        <v>1</v>
      </c>
      <c r="J8" s="16">
        <v>10</v>
      </c>
      <c r="K8" s="16">
        <f>J8/F8</f>
        <v>-10</v>
      </c>
      <c r="L8" s="16"/>
      <c r="M8" s="16" t="s">
        <v>51</v>
      </c>
      <c r="N8" s="16">
        <v>0</v>
      </c>
    </row>
    <row r="9" spans="1:14" x14ac:dyDescent="0.35">
      <c r="A9" s="16"/>
      <c r="B9" s="18"/>
      <c r="C9" s="16"/>
      <c r="D9" s="16"/>
      <c r="E9" s="16"/>
      <c r="F9" s="16"/>
      <c r="G9" s="16"/>
      <c r="H9" s="16"/>
      <c r="I9" s="16"/>
      <c r="J9" s="16"/>
      <c r="K9" s="16"/>
      <c r="L9" s="16"/>
      <c r="M9" s="16" t="s">
        <v>6</v>
      </c>
      <c r="N9" s="16">
        <v>0</v>
      </c>
    </row>
    <row r="10" spans="1:14" x14ac:dyDescent="0.35">
      <c r="A10" s="16"/>
      <c r="B10" s="22" t="s">
        <v>7</v>
      </c>
      <c r="C10" s="22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35">
      <c r="A11" s="16"/>
      <c r="B11" s="27" t="s">
        <v>50</v>
      </c>
      <c r="C11" s="29" t="s">
        <v>4</v>
      </c>
      <c r="D11" s="16"/>
      <c r="E11" s="16" t="s">
        <v>59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35">
      <c r="A12" s="16"/>
      <c r="B12" s="1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35">
      <c r="A13" s="16"/>
      <c r="B13" s="31" t="s">
        <v>52</v>
      </c>
      <c r="C13" s="31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35">
      <c r="A14" s="16"/>
      <c r="B14" s="22" t="s">
        <v>0</v>
      </c>
      <c r="C14" s="22" t="s">
        <v>1</v>
      </c>
      <c r="D14" s="22" t="s">
        <v>2</v>
      </c>
      <c r="E14" s="22" t="s">
        <v>49</v>
      </c>
      <c r="F14" s="22" t="s">
        <v>50</v>
      </c>
      <c r="G14" s="22" t="s">
        <v>3</v>
      </c>
      <c r="H14" s="22" t="s">
        <v>4</v>
      </c>
      <c r="I14" s="22" t="s">
        <v>51</v>
      </c>
      <c r="J14" s="22" t="s">
        <v>5</v>
      </c>
      <c r="K14" s="24"/>
      <c r="L14" s="16"/>
      <c r="M14" s="16"/>
      <c r="N14" s="16"/>
    </row>
    <row r="15" spans="1:14" x14ac:dyDescent="0.35">
      <c r="A15" s="16"/>
      <c r="B15" s="18" t="s">
        <v>6</v>
      </c>
      <c r="C15" s="16">
        <v>-2</v>
      </c>
      <c r="D15" s="16">
        <v>-1</v>
      </c>
      <c r="E15" s="16">
        <v>3</v>
      </c>
      <c r="F15" s="20">
        <v>-5</v>
      </c>
      <c r="G15" s="16">
        <v>0</v>
      </c>
      <c r="H15" s="16">
        <v>0</v>
      </c>
      <c r="I15" s="16">
        <v>0</v>
      </c>
      <c r="J15" s="16">
        <v>0</v>
      </c>
      <c r="K15" s="16"/>
      <c r="L15" s="16"/>
      <c r="M15" s="16"/>
      <c r="N15" s="16"/>
    </row>
    <row r="16" spans="1:14" x14ac:dyDescent="0.35">
      <c r="A16" s="16"/>
      <c r="B16" s="18" t="s">
        <v>3</v>
      </c>
      <c r="C16" s="16">
        <v>1</v>
      </c>
      <c r="D16" s="16">
        <v>2</v>
      </c>
      <c r="E16" s="16">
        <v>-2</v>
      </c>
      <c r="F16" s="20">
        <v>4</v>
      </c>
      <c r="G16" s="16">
        <v>1</v>
      </c>
      <c r="H16" s="16">
        <v>0</v>
      </c>
      <c r="I16" s="16">
        <v>0</v>
      </c>
      <c r="J16" s="16">
        <v>40</v>
      </c>
      <c r="K16" s="16"/>
      <c r="L16" s="16"/>
      <c r="M16" s="16"/>
      <c r="N16" s="16"/>
    </row>
    <row r="17" spans="1:14" x14ac:dyDescent="0.35">
      <c r="A17" s="16"/>
      <c r="B17" s="19" t="s">
        <v>50</v>
      </c>
      <c r="C17" s="20">
        <v>2</v>
      </c>
      <c r="D17" s="20">
        <v>-1</v>
      </c>
      <c r="E17" s="20">
        <v>1</v>
      </c>
      <c r="F17" s="21">
        <v>2</v>
      </c>
      <c r="G17" s="20">
        <v>0</v>
      </c>
      <c r="H17" s="20">
        <v>1</v>
      </c>
      <c r="I17" s="20">
        <v>0</v>
      </c>
      <c r="J17" s="20">
        <v>8</v>
      </c>
      <c r="K17" s="16"/>
      <c r="L17" s="16"/>
      <c r="M17" s="16"/>
      <c r="N17" s="16"/>
    </row>
    <row r="18" spans="1:14" x14ac:dyDescent="0.35">
      <c r="A18" s="16"/>
      <c r="B18" s="18" t="s">
        <v>51</v>
      </c>
      <c r="C18" s="16">
        <v>4</v>
      </c>
      <c r="D18" s="16">
        <v>-2</v>
      </c>
      <c r="E18" s="16">
        <v>1</v>
      </c>
      <c r="F18" s="20">
        <v>-1</v>
      </c>
      <c r="G18" s="16">
        <v>0</v>
      </c>
      <c r="H18" s="16">
        <v>0</v>
      </c>
      <c r="I18" s="16">
        <v>1</v>
      </c>
      <c r="J18" s="16">
        <v>10</v>
      </c>
      <c r="K18" s="16"/>
      <c r="L18" s="16"/>
      <c r="M18" s="16"/>
      <c r="N18" s="16"/>
    </row>
    <row r="19" spans="1:14" x14ac:dyDescent="0.35">
      <c r="A19" s="16"/>
      <c r="B19" s="18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35">
      <c r="A20" s="16"/>
      <c r="B20" s="31" t="s">
        <v>53</v>
      </c>
      <c r="C20" s="31"/>
      <c r="D20" s="31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35">
      <c r="A21" s="16"/>
      <c r="B21" s="22" t="s">
        <v>0</v>
      </c>
      <c r="C21" s="22" t="s">
        <v>1</v>
      </c>
      <c r="D21" s="22" t="s">
        <v>2</v>
      </c>
      <c r="E21" s="22" t="s">
        <v>49</v>
      </c>
      <c r="F21" s="22" t="s">
        <v>50</v>
      </c>
      <c r="G21" s="22" t="s">
        <v>3</v>
      </c>
      <c r="H21" s="22" t="s">
        <v>4</v>
      </c>
      <c r="I21" s="22" t="s">
        <v>51</v>
      </c>
      <c r="J21" s="22" t="s">
        <v>5</v>
      </c>
      <c r="K21" s="16"/>
      <c r="L21" s="16"/>
      <c r="M21" s="16"/>
      <c r="N21" s="16"/>
    </row>
    <row r="22" spans="1:14" x14ac:dyDescent="0.35">
      <c r="A22" s="16"/>
      <c r="B22" s="28" t="s">
        <v>6</v>
      </c>
      <c r="C22" s="16">
        <v>-2</v>
      </c>
      <c r="D22" s="16">
        <v>-1</v>
      </c>
      <c r="E22" s="16">
        <v>3</v>
      </c>
      <c r="F22" s="20">
        <v>-5</v>
      </c>
      <c r="G22" s="16">
        <v>0</v>
      </c>
      <c r="H22" s="16">
        <v>0</v>
      </c>
      <c r="I22" s="16">
        <v>0</v>
      </c>
      <c r="J22" s="16">
        <v>0</v>
      </c>
      <c r="K22" s="16"/>
      <c r="L22" s="16"/>
      <c r="M22" s="16"/>
      <c r="N22" s="16"/>
    </row>
    <row r="23" spans="1:14" x14ac:dyDescent="0.35">
      <c r="A23" s="16"/>
      <c r="B23" s="28" t="s">
        <v>3</v>
      </c>
      <c r="C23" s="17">
        <v>1</v>
      </c>
      <c r="D23" s="17">
        <v>2</v>
      </c>
      <c r="E23" s="17">
        <v>-2</v>
      </c>
      <c r="F23" s="23">
        <v>4</v>
      </c>
      <c r="G23" s="17">
        <v>1</v>
      </c>
      <c r="H23" s="17">
        <v>0</v>
      </c>
      <c r="I23" s="17">
        <v>0</v>
      </c>
      <c r="J23" s="17">
        <v>40</v>
      </c>
      <c r="K23" s="24"/>
      <c r="L23" s="16"/>
      <c r="M23" s="16"/>
      <c r="N23" s="16"/>
    </row>
    <row r="24" spans="1:14" x14ac:dyDescent="0.35">
      <c r="A24" s="16"/>
      <c r="B24" s="27" t="s">
        <v>50</v>
      </c>
      <c r="C24" s="20">
        <f t="shared" ref="C24:J24" si="1">C17/2</f>
        <v>1</v>
      </c>
      <c r="D24" s="20">
        <f t="shared" si="1"/>
        <v>-0.5</v>
      </c>
      <c r="E24" s="20">
        <f t="shared" si="1"/>
        <v>0.5</v>
      </c>
      <c r="F24" s="21">
        <f t="shared" si="1"/>
        <v>1</v>
      </c>
      <c r="G24" s="20">
        <f t="shared" si="1"/>
        <v>0</v>
      </c>
      <c r="H24" s="20">
        <f t="shared" si="1"/>
        <v>0.5</v>
      </c>
      <c r="I24" s="20">
        <f t="shared" si="1"/>
        <v>0</v>
      </c>
      <c r="J24" s="20">
        <f t="shared" si="1"/>
        <v>4</v>
      </c>
      <c r="K24" s="16"/>
      <c r="L24" s="16"/>
      <c r="M24" s="16"/>
      <c r="N24" s="16"/>
    </row>
    <row r="25" spans="1:14" x14ac:dyDescent="0.35">
      <c r="A25" s="16"/>
      <c r="B25" s="28" t="s">
        <v>51</v>
      </c>
      <c r="C25" s="16">
        <v>4</v>
      </c>
      <c r="D25" s="16">
        <v>-2</v>
      </c>
      <c r="E25" s="16">
        <v>1</v>
      </c>
      <c r="F25" s="20">
        <v>-1</v>
      </c>
      <c r="G25" s="16">
        <v>0</v>
      </c>
      <c r="H25" s="16">
        <v>0</v>
      </c>
      <c r="I25" s="16">
        <v>1</v>
      </c>
      <c r="J25" s="16">
        <v>10</v>
      </c>
      <c r="K25" s="16"/>
      <c r="L25" s="16"/>
      <c r="M25" s="16"/>
      <c r="N25" s="16"/>
    </row>
    <row r="26" spans="1:14" x14ac:dyDescent="0.35">
      <c r="A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35">
      <c r="B27" s="30" t="s">
        <v>54</v>
      </c>
      <c r="C27" s="30"/>
      <c r="D27" s="30"/>
      <c r="K27" s="16"/>
    </row>
    <row r="28" spans="1:14" x14ac:dyDescent="0.35">
      <c r="B28" s="22" t="s">
        <v>0</v>
      </c>
      <c r="C28" s="22" t="s">
        <v>1</v>
      </c>
      <c r="D28" s="22" t="s">
        <v>2</v>
      </c>
      <c r="E28" s="22" t="s">
        <v>49</v>
      </c>
      <c r="F28" s="22" t="s">
        <v>50</v>
      </c>
      <c r="G28" s="22" t="s">
        <v>3</v>
      </c>
      <c r="H28" s="22" t="s">
        <v>4</v>
      </c>
      <c r="I28" s="22" t="s">
        <v>51</v>
      </c>
      <c r="J28" s="22" t="s">
        <v>5</v>
      </c>
    </row>
    <row r="29" spans="1:14" x14ac:dyDescent="0.35">
      <c r="B29" s="28" t="s">
        <v>6</v>
      </c>
      <c r="C29" s="17">
        <f t="shared" ref="C29:J29" si="2">C22+5*C24</f>
        <v>3</v>
      </c>
      <c r="D29" s="17">
        <f t="shared" si="2"/>
        <v>-3.5</v>
      </c>
      <c r="E29" s="17">
        <f t="shared" si="2"/>
        <v>5.5</v>
      </c>
      <c r="F29" s="23">
        <f t="shared" si="2"/>
        <v>0</v>
      </c>
      <c r="G29" s="17">
        <f t="shared" si="2"/>
        <v>0</v>
      </c>
      <c r="H29" s="17">
        <f t="shared" si="2"/>
        <v>2.5</v>
      </c>
      <c r="I29" s="17">
        <f t="shared" si="2"/>
        <v>0</v>
      </c>
      <c r="J29" s="17">
        <f t="shared" si="2"/>
        <v>20</v>
      </c>
    </row>
    <row r="30" spans="1:14" x14ac:dyDescent="0.35">
      <c r="B30" s="28" t="s">
        <v>3</v>
      </c>
      <c r="C30" s="17">
        <f t="shared" ref="C30:J30" si="3">C23-4*C24</f>
        <v>-3</v>
      </c>
      <c r="D30" s="17">
        <f t="shared" si="3"/>
        <v>4</v>
      </c>
      <c r="E30" s="17">
        <f t="shared" si="3"/>
        <v>-4</v>
      </c>
      <c r="F30" s="23">
        <f t="shared" si="3"/>
        <v>0</v>
      </c>
      <c r="G30" s="17">
        <f t="shared" si="3"/>
        <v>1</v>
      </c>
      <c r="H30" s="17">
        <f t="shared" si="3"/>
        <v>-2</v>
      </c>
      <c r="I30" s="17">
        <f t="shared" si="3"/>
        <v>0</v>
      </c>
      <c r="J30" s="17">
        <f t="shared" si="3"/>
        <v>24</v>
      </c>
    </row>
    <row r="31" spans="1:14" x14ac:dyDescent="0.35">
      <c r="B31" s="27" t="s">
        <v>50</v>
      </c>
      <c r="C31" s="23">
        <v>1</v>
      </c>
      <c r="D31" s="23">
        <v>-0.5</v>
      </c>
      <c r="E31" s="23">
        <v>0.5</v>
      </c>
      <c r="F31" s="25">
        <v>1</v>
      </c>
      <c r="G31" s="23">
        <v>0</v>
      </c>
      <c r="H31" s="23">
        <v>0.5</v>
      </c>
      <c r="I31" s="23">
        <v>0</v>
      </c>
      <c r="J31" s="23">
        <v>4</v>
      </c>
    </row>
    <row r="32" spans="1:14" x14ac:dyDescent="0.35">
      <c r="B32" s="28" t="s">
        <v>51</v>
      </c>
      <c r="C32" s="17">
        <f t="shared" ref="C32:J32" si="4">C25+C24</f>
        <v>5</v>
      </c>
      <c r="D32" s="17">
        <f t="shared" si="4"/>
        <v>-2.5</v>
      </c>
      <c r="E32" s="17">
        <f t="shared" si="4"/>
        <v>1.5</v>
      </c>
      <c r="F32" s="23">
        <f t="shared" si="4"/>
        <v>0</v>
      </c>
      <c r="G32" s="17">
        <f t="shared" si="4"/>
        <v>0</v>
      </c>
      <c r="H32" s="17">
        <f t="shared" si="4"/>
        <v>0.5</v>
      </c>
      <c r="I32" s="17">
        <f t="shared" si="4"/>
        <v>1</v>
      </c>
      <c r="J32" s="17">
        <f t="shared" si="4"/>
        <v>14</v>
      </c>
    </row>
    <row r="34" spans="2:11" x14ac:dyDescent="0.35">
      <c r="B34" s="30" t="s">
        <v>55</v>
      </c>
      <c r="C34" s="30"/>
      <c r="D34" s="30"/>
      <c r="G34" s="17" t="s">
        <v>3</v>
      </c>
    </row>
    <row r="35" spans="2:11" x14ac:dyDescent="0.35">
      <c r="B35" s="22" t="s">
        <v>0</v>
      </c>
      <c r="C35" s="22" t="s">
        <v>1</v>
      </c>
      <c r="D35" s="22" t="s">
        <v>2</v>
      </c>
      <c r="E35" s="22" t="s">
        <v>49</v>
      </c>
      <c r="F35" s="22" t="s">
        <v>50</v>
      </c>
      <c r="G35" s="22" t="s">
        <v>3</v>
      </c>
      <c r="H35" s="22" t="s">
        <v>4</v>
      </c>
      <c r="I35" s="22" t="s">
        <v>51</v>
      </c>
      <c r="J35" s="22" t="s">
        <v>5</v>
      </c>
      <c r="K35" s="22" t="s">
        <v>14</v>
      </c>
    </row>
    <row r="36" spans="2:11" x14ac:dyDescent="0.35">
      <c r="B36" s="28" t="s">
        <v>6</v>
      </c>
      <c r="C36" s="17">
        <v>3</v>
      </c>
      <c r="D36" s="23">
        <v>-3.5</v>
      </c>
      <c r="E36" s="17">
        <v>5.5</v>
      </c>
      <c r="F36" s="17">
        <v>0</v>
      </c>
      <c r="G36" s="17">
        <v>0</v>
      </c>
      <c r="H36" s="17">
        <v>2.5</v>
      </c>
      <c r="I36" s="17">
        <v>0</v>
      </c>
      <c r="J36" s="17">
        <v>20</v>
      </c>
    </row>
    <row r="37" spans="2:11" x14ac:dyDescent="0.35">
      <c r="B37" s="27" t="s">
        <v>3</v>
      </c>
      <c r="C37" s="23">
        <v>-3</v>
      </c>
      <c r="D37" s="25">
        <v>4</v>
      </c>
      <c r="E37" s="23">
        <v>-4</v>
      </c>
      <c r="F37" s="23">
        <v>0</v>
      </c>
      <c r="G37" s="23">
        <v>1</v>
      </c>
      <c r="H37" s="23">
        <v>-2</v>
      </c>
      <c r="I37" s="23">
        <v>0</v>
      </c>
      <c r="J37" s="23">
        <v>24</v>
      </c>
      <c r="K37" s="23">
        <f>J37/D37</f>
        <v>6</v>
      </c>
    </row>
    <row r="38" spans="2:11" x14ac:dyDescent="0.35">
      <c r="B38" s="28" t="s">
        <v>50</v>
      </c>
      <c r="C38" s="17">
        <v>1</v>
      </c>
      <c r="D38" s="23">
        <v>-0.5</v>
      </c>
      <c r="E38" s="17">
        <v>0.5</v>
      </c>
      <c r="F38" s="17">
        <v>1</v>
      </c>
      <c r="G38" s="17">
        <v>0</v>
      </c>
      <c r="H38" s="17">
        <v>0.5</v>
      </c>
      <c r="I38" s="17">
        <v>0</v>
      </c>
      <c r="J38" s="17">
        <v>4</v>
      </c>
      <c r="K38" s="17">
        <f t="shared" ref="K38:K39" si="5">J38/D38</f>
        <v>-8</v>
      </c>
    </row>
    <row r="39" spans="2:11" x14ac:dyDescent="0.35">
      <c r="B39" s="28" t="s">
        <v>51</v>
      </c>
      <c r="C39" s="17">
        <v>5</v>
      </c>
      <c r="D39" s="23">
        <v>-2.5</v>
      </c>
      <c r="E39" s="17">
        <v>1.5</v>
      </c>
      <c r="F39" s="17">
        <v>0</v>
      </c>
      <c r="G39" s="17">
        <v>0</v>
      </c>
      <c r="H39" s="17">
        <v>0.5</v>
      </c>
      <c r="I39" s="17">
        <v>1</v>
      </c>
      <c r="J39" s="17">
        <v>14</v>
      </c>
      <c r="K39" s="17">
        <f t="shared" si="5"/>
        <v>-5.6</v>
      </c>
    </row>
    <row r="41" spans="2:11" x14ac:dyDescent="0.35">
      <c r="B41" s="22" t="s">
        <v>7</v>
      </c>
      <c r="C41" s="22" t="s">
        <v>8</v>
      </c>
    </row>
    <row r="42" spans="2:11" x14ac:dyDescent="0.35">
      <c r="B42" s="27" t="s">
        <v>2</v>
      </c>
      <c r="C42" s="29" t="s">
        <v>3</v>
      </c>
      <c r="E42" s="17" t="s">
        <v>60</v>
      </c>
    </row>
    <row r="44" spans="2:11" x14ac:dyDescent="0.35">
      <c r="B44" s="30" t="s">
        <v>57</v>
      </c>
      <c r="C44" s="30"/>
      <c r="D44" s="30"/>
    </row>
    <row r="45" spans="2:11" x14ac:dyDescent="0.35">
      <c r="B45" s="22" t="s">
        <v>0</v>
      </c>
      <c r="C45" s="22" t="s">
        <v>1</v>
      </c>
      <c r="D45" s="22" t="s">
        <v>2</v>
      </c>
      <c r="E45" s="22" t="s">
        <v>49</v>
      </c>
      <c r="F45" s="22" t="s">
        <v>50</v>
      </c>
      <c r="G45" s="22" t="s">
        <v>3</v>
      </c>
      <c r="H45" s="22" t="s">
        <v>4</v>
      </c>
      <c r="I45" s="22" t="s">
        <v>51</v>
      </c>
      <c r="J45" s="22" t="s">
        <v>5</v>
      </c>
      <c r="K45" s="24"/>
    </row>
    <row r="46" spans="2:11" x14ac:dyDescent="0.35">
      <c r="B46" s="28" t="s">
        <v>6</v>
      </c>
      <c r="C46" s="17">
        <v>3</v>
      </c>
      <c r="D46" s="23">
        <v>-3.5</v>
      </c>
      <c r="E46" s="17">
        <v>5.5</v>
      </c>
      <c r="F46" s="17">
        <v>0</v>
      </c>
      <c r="G46" s="17">
        <v>0</v>
      </c>
      <c r="H46" s="17">
        <v>2.5</v>
      </c>
      <c r="I46" s="17">
        <v>0</v>
      </c>
      <c r="J46" s="17">
        <v>20</v>
      </c>
    </row>
    <row r="47" spans="2:11" x14ac:dyDescent="0.35">
      <c r="B47" s="27" t="s">
        <v>2</v>
      </c>
      <c r="C47" s="23">
        <f>C37/4</f>
        <v>-0.75</v>
      </c>
      <c r="D47" s="25">
        <f>D37/4</f>
        <v>1</v>
      </c>
      <c r="E47" s="23">
        <f t="shared" ref="E47:J47" si="6">E37/4</f>
        <v>-1</v>
      </c>
      <c r="F47" s="23">
        <f t="shared" si="6"/>
        <v>0</v>
      </c>
      <c r="G47" s="23">
        <f t="shared" si="6"/>
        <v>0.25</v>
      </c>
      <c r="H47" s="23">
        <f t="shared" si="6"/>
        <v>-0.5</v>
      </c>
      <c r="I47" s="23">
        <f t="shared" si="6"/>
        <v>0</v>
      </c>
      <c r="J47" s="23">
        <f t="shared" si="6"/>
        <v>6</v>
      </c>
    </row>
    <row r="48" spans="2:11" x14ac:dyDescent="0.35">
      <c r="B48" s="28" t="s">
        <v>50</v>
      </c>
      <c r="C48" s="17">
        <v>1</v>
      </c>
      <c r="D48" s="23">
        <v>-0.5</v>
      </c>
      <c r="E48" s="17">
        <v>0.5</v>
      </c>
      <c r="F48" s="17">
        <v>1</v>
      </c>
      <c r="G48" s="17">
        <v>0</v>
      </c>
      <c r="H48" s="17">
        <v>0.5</v>
      </c>
      <c r="I48" s="17">
        <v>0</v>
      </c>
      <c r="J48" s="17">
        <v>4</v>
      </c>
    </row>
    <row r="49" spans="2:11" x14ac:dyDescent="0.35">
      <c r="B49" s="28" t="s">
        <v>51</v>
      </c>
      <c r="C49" s="17">
        <v>5</v>
      </c>
      <c r="D49" s="23">
        <v>-2.5</v>
      </c>
      <c r="E49" s="17">
        <v>1.5</v>
      </c>
      <c r="F49" s="17">
        <v>0</v>
      </c>
      <c r="G49" s="17">
        <v>0</v>
      </c>
      <c r="H49" s="17">
        <v>0.5</v>
      </c>
      <c r="I49" s="17">
        <v>1</v>
      </c>
      <c r="J49" s="17">
        <v>14</v>
      </c>
    </row>
    <row r="51" spans="2:11" x14ac:dyDescent="0.35">
      <c r="B51" s="30" t="s">
        <v>56</v>
      </c>
      <c r="C51" s="30"/>
      <c r="D51" s="30"/>
    </row>
    <row r="52" spans="2:11" x14ac:dyDescent="0.35">
      <c r="B52" s="22" t="s">
        <v>0</v>
      </c>
      <c r="C52" s="22" t="s">
        <v>1</v>
      </c>
      <c r="D52" s="22" t="s">
        <v>2</v>
      </c>
      <c r="E52" s="22" t="s">
        <v>49</v>
      </c>
      <c r="F52" s="22" t="s">
        <v>50</v>
      </c>
      <c r="G52" s="22" t="s">
        <v>3</v>
      </c>
      <c r="H52" s="22" t="s">
        <v>4</v>
      </c>
      <c r="I52" s="22" t="s">
        <v>51</v>
      </c>
      <c r="J52" s="22" t="s">
        <v>5</v>
      </c>
    </row>
    <row r="53" spans="2:11" x14ac:dyDescent="0.35">
      <c r="B53" s="28" t="s">
        <v>6</v>
      </c>
      <c r="C53" s="17">
        <f>C46+3.5*C47</f>
        <v>0.375</v>
      </c>
      <c r="D53" s="23">
        <f t="shared" ref="D53:J53" si="7">D46+3.5*D47</f>
        <v>0</v>
      </c>
      <c r="E53" s="17">
        <f t="shared" si="7"/>
        <v>2</v>
      </c>
      <c r="F53" s="17">
        <f t="shared" si="7"/>
        <v>0</v>
      </c>
      <c r="G53" s="17">
        <f t="shared" si="7"/>
        <v>0.875</v>
      </c>
      <c r="H53" s="17">
        <f t="shared" si="7"/>
        <v>0.75</v>
      </c>
      <c r="I53" s="17">
        <f t="shared" si="7"/>
        <v>0</v>
      </c>
      <c r="J53" s="17">
        <f t="shared" si="7"/>
        <v>41</v>
      </c>
    </row>
    <row r="54" spans="2:11" x14ac:dyDescent="0.35">
      <c r="B54" s="27" t="s">
        <v>2</v>
      </c>
      <c r="C54" s="23">
        <v>-0.75</v>
      </c>
      <c r="D54" s="25">
        <v>1</v>
      </c>
      <c r="E54" s="23">
        <v>-1</v>
      </c>
      <c r="F54" s="23">
        <v>0</v>
      </c>
      <c r="G54" s="23">
        <v>0.25</v>
      </c>
      <c r="H54" s="23">
        <v>-0.5</v>
      </c>
      <c r="I54" s="23">
        <v>0</v>
      </c>
      <c r="J54" s="23">
        <v>6</v>
      </c>
    </row>
    <row r="55" spans="2:11" x14ac:dyDescent="0.35">
      <c r="B55" s="28" t="s">
        <v>50</v>
      </c>
      <c r="C55" s="17">
        <f>C48*2+C47</f>
        <v>1.25</v>
      </c>
      <c r="D55" s="23">
        <f t="shared" ref="D55:J55" si="8">D48*2+D47</f>
        <v>0</v>
      </c>
      <c r="E55" s="17">
        <f t="shared" si="8"/>
        <v>0</v>
      </c>
      <c r="F55" s="17">
        <f t="shared" si="8"/>
        <v>2</v>
      </c>
      <c r="G55" s="17">
        <f t="shared" si="8"/>
        <v>0.25</v>
      </c>
      <c r="H55" s="17">
        <f t="shared" si="8"/>
        <v>0.5</v>
      </c>
      <c r="I55" s="17">
        <f t="shared" si="8"/>
        <v>0</v>
      </c>
      <c r="J55" s="17">
        <f t="shared" si="8"/>
        <v>14</v>
      </c>
    </row>
    <row r="56" spans="2:11" x14ac:dyDescent="0.35">
      <c r="B56" s="28" t="s">
        <v>51</v>
      </c>
      <c r="C56" s="17">
        <f>C49+2.5*C47</f>
        <v>3.125</v>
      </c>
      <c r="D56" s="23">
        <f t="shared" ref="D56:J56" si="9">D49+2.5*D47</f>
        <v>0</v>
      </c>
      <c r="E56" s="17">
        <f t="shared" si="9"/>
        <v>-1</v>
      </c>
      <c r="F56" s="17">
        <f t="shared" si="9"/>
        <v>0</v>
      </c>
      <c r="G56" s="17">
        <f t="shared" si="9"/>
        <v>0.625</v>
      </c>
      <c r="H56" s="17">
        <f t="shared" si="9"/>
        <v>-0.75</v>
      </c>
      <c r="I56" s="17">
        <f t="shared" si="9"/>
        <v>1</v>
      </c>
      <c r="J56" s="17">
        <f t="shared" si="9"/>
        <v>29</v>
      </c>
    </row>
    <row r="58" spans="2:11" x14ac:dyDescent="0.35">
      <c r="B58" s="30"/>
      <c r="C58" s="30"/>
      <c r="D58" s="30"/>
    </row>
    <row r="59" spans="2:11" x14ac:dyDescent="0.35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5" spans="2:11" x14ac:dyDescent="0.35">
      <c r="B65" s="24"/>
      <c r="C65" s="24"/>
    </row>
    <row r="66" spans="2:11" x14ac:dyDescent="0.35">
      <c r="C66" s="16"/>
    </row>
    <row r="68" spans="2:11" x14ac:dyDescent="0.35">
      <c r="B68" s="30"/>
      <c r="C68" s="30"/>
      <c r="D68" s="30"/>
    </row>
    <row r="69" spans="2:11" x14ac:dyDescent="0.35"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5" spans="2:11" x14ac:dyDescent="0.35">
      <c r="B75" s="30"/>
      <c r="C75" s="30"/>
      <c r="D75" s="30"/>
    </row>
    <row r="76" spans="2:11" x14ac:dyDescent="0.35">
      <c r="B76" s="24"/>
      <c r="C76" s="24"/>
      <c r="D76" s="24"/>
      <c r="E76" s="24"/>
      <c r="F76" s="24"/>
      <c r="G76" s="24"/>
      <c r="H76" s="24"/>
      <c r="I76" s="24"/>
      <c r="J76" s="24"/>
    </row>
  </sheetData>
  <mergeCells count="9">
    <mergeCell ref="B58:D58"/>
    <mergeCell ref="B68:D68"/>
    <mergeCell ref="B75:D75"/>
    <mergeCell ref="B13:C13"/>
    <mergeCell ref="B20:D20"/>
    <mergeCell ref="B27:D27"/>
    <mergeCell ref="B34:D34"/>
    <mergeCell ref="B44:D44"/>
    <mergeCell ref="B51:D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0AB0-F96E-4A25-8A14-E6F2C7932E8D}">
  <dimension ref="A2:Q24"/>
  <sheetViews>
    <sheetView zoomScale="143" workbookViewId="0">
      <selection activeCell="G20" sqref="G20"/>
    </sheetView>
  </sheetViews>
  <sheetFormatPr defaultRowHeight="14.5" x14ac:dyDescent="0.35"/>
  <cols>
    <col min="9" max="9" width="8.6328125" bestFit="1" customWidth="1"/>
  </cols>
  <sheetData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7" x14ac:dyDescent="0.35">
      <c r="A3" s="1"/>
      <c r="B3" s="1"/>
      <c r="C3" s="1"/>
      <c r="D3" s="1"/>
      <c r="E3" s="1"/>
      <c r="F3" s="1"/>
      <c r="G3" s="1"/>
      <c r="H3" s="1"/>
      <c r="I3" s="1"/>
      <c r="J3" t="s">
        <v>42</v>
      </c>
    </row>
    <row r="4" spans="1:17" x14ac:dyDescent="0.35">
      <c r="A4" s="1"/>
      <c r="B4" s="1" t="s">
        <v>0</v>
      </c>
      <c r="C4" s="1" t="s">
        <v>1</v>
      </c>
      <c r="D4" s="4" t="s">
        <v>2</v>
      </c>
      <c r="E4" s="1" t="s">
        <v>3</v>
      </c>
      <c r="F4" s="1" t="s">
        <v>4</v>
      </c>
      <c r="G4" s="1" t="s">
        <v>5</v>
      </c>
      <c r="H4" s="1" t="s">
        <v>61</v>
      </c>
      <c r="I4" s="1"/>
      <c r="J4" s="1" t="s">
        <v>1</v>
      </c>
      <c r="K4" s="2">
        <v>0</v>
      </c>
    </row>
    <row r="5" spans="1:17" x14ac:dyDescent="0.35">
      <c r="A5" s="1"/>
      <c r="B5" s="1" t="s">
        <v>6</v>
      </c>
      <c r="C5" s="2">
        <v>-100</v>
      </c>
      <c r="D5" s="5">
        <v>-125</v>
      </c>
      <c r="E5" s="2">
        <v>0</v>
      </c>
      <c r="F5" s="2">
        <v>0</v>
      </c>
      <c r="G5" s="2">
        <v>0</v>
      </c>
      <c r="H5" s="1"/>
      <c r="I5" s="1"/>
      <c r="J5" s="1" t="s">
        <v>2</v>
      </c>
      <c r="K5" s="2">
        <v>0</v>
      </c>
    </row>
    <row r="6" spans="1:17" x14ac:dyDescent="0.35">
      <c r="A6" s="1"/>
      <c r="B6" s="6" t="s">
        <v>3</v>
      </c>
      <c r="C6" s="7">
        <v>6</v>
      </c>
      <c r="D6" s="5">
        <v>4</v>
      </c>
      <c r="E6" s="7">
        <v>1</v>
      </c>
      <c r="F6" s="7">
        <v>0</v>
      </c>
      <c r="G6" s="8">
        <v>24</v>
      </c>
      <c r="H6" s="7">
        <f>G6/D6</f>
        <v>6</v>
      </c>
      <c r="I6" s="1"/>
      <c r="J6" s="6" t="s">
        <v>3</v>
      </c>
      <c r="K6" s="8">
        <v>24</v>
      </c>
    </row>
    <row r="7" spans="1:17" x14ac:dyDescent="0.35">
      <c r="A7" s="1"/>
      <c r="B7" s="9" t="s">
        <v>4</v>
      </c>
      <c r="C7" s="2">
        <v>5</v>
      </c>
      <c r="D7" s="5">
        <v>1</v>
      </c>
      <c r="E7" s="2">
        <v>0</v>
      </c>
      <c r="F7" s="2">
        <v>1</v>
      </c>
      <c r="G7" s="10">
        <v>10</v>
      </c>
      <c r="H7" s="2">
        <f>G7/D7</f>
        <v>10</v>
      </c>
      <c r="I7" s="1"/>
      <c r="J7" s="9" t="s">
        <v>4</v>
      </c>
      <c r="K7" s="10">
        <v>10</v>
      </c>
    </row>
    <row r="8" spans="1:17" x14ac:dyDescent="0.35">
      <c r="A8" s="1"/>
      <c r="B8" s="1"/>
      <c r="C8" s="1"/>
      <c r="D8" s="1"/>
      <c r="E8" s="1"/>
      <c r="F8" s="1"/>
      <c r="G8" s="1"/>
      <c r="H8" s="1"/>
      <c r="I8" s="1"/>
      <c r="J8" s="1" t="s">
        <v>6</v>
      </c>
      <c r="K8" s="2">
        <v>0</v>
      </c>
    </row>
    <row r="9" spans="1:17" x14ac:dyDescent="0.35">
      <c r="A9" s="1"/>
      <c r="B9" s="4" t="s">
        <v>7</v>
      </c>
      <c r="C9" s="4" t="s">
        <v>2</v>
      </c>
      <c r="D9" s="1"/>
      <c r="E9" s="1"/>
      <c r="F9" s="1"/>
      <c r="G9" s="1"/>
      <c r="H9" s="1"/>
      <c r="I9" s="1"/>
      <c r="J9" s="1"/>
      <c r="K9" s="1"/>
    </row>
    <row r="10" spans="1:17" x14ac:dyDescent="0.35">
      <c r="A10" s="1"/>
      <c r="B10" s="11" t="s">
        <v>8</v>
      </c>
      <c r="C10" s="11" t="s">
        <v>3</v>
      </c>
      <c r="D10" s="1"/>
      <c r="E10" s="1"/>
      <c r="F10" s="1"/>
      <c r="G10" s="1"/>
      <c r="H10" s="1"/>
      <c r="I10" s="1"/>
      <c r="J10" s="1"/>
      <c r="K10" s="1"/>
    </row>
    <row r="11" spans="1:17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7" x14ac:dyDescent="0.35">
      <c r="A12" s="1"/>
      <c r="B12" s="1" t="s">
        <v>9</v>
      </c>
      <c r="C12" s="1"/>
      <c r="D12" s="1"/>
      <c r="E12" s="1"/>
      <c r="F12" s="1"/>
      <c r="G12" s="1"/>
      <c r="H12" s="1"/>
      <c r="I12" s="1" t="s">
        <v>46</v>
      </c>
      <c r="J12" s="1"/>
      <c r="K12" s="1"/>
    </row>
    <row r="13" spans="1:17" x14ac:dyDescent="0.35">
      <c r="A13" s="1"/>
      <c r="B13" s="1" t="s">
        <v>0</v>
      </c>
      <c r="C13" s="1" t="s">
        <v>1</v>
      </c>
      <c r="D13" s="4" t="s">
        <v>2</v>
      </c>
      <c r="E13" s="1" t="s">
        <v>3</v>
      </c>
      <c r="F13" s="1" t="s">
        <v>4</v>
      </c>
      <c r="G13" s="1" t="s">
        <v>5</v>
      </c>
      <c r="H13" s="1"/>
      <c r="I13" s="32" t="s">
        <v>43</v>
      </c>
      <c r="J13" s="32"/>
      <c r="K13" s="32"/>
      <c r="L13" s="32"/>
      <c r="M13" s="32"/>
    </row>
    <row r="14" spans="1:17" x14ac:dyDescent="0.35">
      <c r="A14" s="1"/>
      <c r="B14" s="1" t="s">
        <v>6</v>
      </c>
      <c r="C14" s="2">
        <v>-100</v>
      </c>
      <c r="D14" s="5">
        <v>-125</v>
      </c>
      <c r="E14" s="2">
        <v>0</v>
      </c>
      <c r="F14" s="2">
        <v>0</v>
      </c>
      <c r="G14" s="2">
        <v>0</v>
      </c>
      <c r="H14" s="1"/>
      <c r="I14" s="33" t="s">
        <v>44</v>
      </c>
      <c r="J14" s="33"/>
      <c r="K14" s="33"/>
      <c r="L14" s="33"/>
      <c r="M14" s="33"/>
      <c r="N14" s="33"/>
      <c r="O14" s="33"/>
    </row>
    <row r="15" spans="1:17" x14ac:dyDescent="0.35">
      <c r="A15" s="1"/>
      <c r="B15" s="12" t="s">
        <v>2</v>
      </c>
      <c r="C15" s="13">
        <v>1.5</v>
      </c>
      <c r="D15" s="13">
        <v>1</v>
      </c>
      <c r="E15" s="13">
        <v>0.25</v>
      </c>
      <c r="F15" s="13">
        <v>0</v>
      </c>
      <c r="G15" s="13">
        <v>6</v>
      </c>
      <c r="H15" s="1"/>
      <c r="I15" s="34" t="s">
        <v>45</v>
      </c>
      <c r="J15" s="34"/>
      <c r="K15" s="34"/>
      <c r="L15" s="34"/>
      <c r="M15" s="34"/>
      <c r="N15" s="34"/>
      <c r="O15" s="34"/>
      <c r="P15" s="34"/>
    </row>
    <row r="16" spans="1:17" x14ac:dyDescent="0.35">
      <c r="A16" s="1"/>
      <c r="B16" s="1" t="s">
        <v>4</v>
      </c>
      <c r="C16" s="2">
        <v>5</v>
      </c>
      <c r="D16" s="5">
        <v>1</v>
      </c>
      <c r="E16" s="2">
        <v>0</v>
      </c>
      <c r="F16" s="2">
        <v>1</v>
      </c>
      <c r="G16" s="2">
        <v>10</v>
      </c>
      <c r="H16" s="1"/>
      <c r="I16" s="35" t="s">
        <v>47</v>
      </c>
      <c r="J16" s="35"/>
      <c r="K16" s="35"/>
      <c r="L16" s="35"/>
      <c r="M16" s="35"/>
      <c r="N16" s="35"/>
      <c r="O16" s="35"/>
      <c r="P16" s="35"/>
      <c r="Q16" s="35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36" t="s">
        <v>48</v>
      </c>
      <c r="J17" s="36"/>
      <c r="K17" s="36"/>
      <c r="L17" s="36"/>
    </row>
    <row r="18" spans="1:12" x14ac:dyDescent="0.35">
      <c r="A18" s="1"/>
      <c r="B18" s="3" t="s">
        <v>10</v>
      </c>
      <c r="C18" s="1"/>
      <c r="D18" s="1"/>
      <c r="E18" s="1"/>
      <c r="F18" s="1"/>
      <c r="G18" s="1"/>
      <c r="H18" s="1"/>
      <c r="I18" s="1"/>
      <c r="J18" s="1"/>
      <c r="K18" s="1"/>
    </row>
    <row r="19" spans="1:12" x14ac:dyDescent="0.35">
      <c r="A19" s="1"/>
      <c r="B19" s="3" t="s">
        <v>11</v>
      </c>
      <c r="C19" s="1"/>
      <c r="D19" s="1"/>
      <c r="E19" s="1"/>
      <c r="F19" s="1"/>
      <c r="G19" s="1"/>
      <c r="H19" s="1"/>
      <c r="I19" s="1" t="s">
        <v>1</v>
      </c>
      <c r="J19" s="2">
        <v>0</v>
      </c>
      <c r="K19" s="1"/>
    </row>
    <row r="20" spans="1:12" x14ac:dyDescent="0.35">
      <c r="A20" s="1"/>
      <c r="B20" s="1" t="s">
        <v>0</v>
      </c>
      <c r="C20" s="1" t="s">
        <v>1</v>
      </c>
      <c r="D20" s="12" t="s">
        <v>2</v>
      </c>
      <c r="E20" s="1" t="s">
        <v>3</v>
      </c>
      <c r="F20" s="1" t="s">
        <v>4</v>
      </c>
      <c r="G20" s="1" t="s">
        <v>5</v>
      </c>
      <c r="H20" s="1"/>
      <c r="I20" s="1" t="s">
        <v>2</v>
      </c>
      <c r="J20" s="2">
        <v>6</v>
      </c>
      <c r="K20" s="1"/>
    </row>
    <row r="21" spans="1:12" x14ac:dyDescent="0.35">
      <c r="A21" s="1"/>
      <c r="B21" s="14" t="s">
        <v>6</v>
      </c>
      <c r="C21" s="15">
        <v>87.5</v>
      </c>
      <c r="D21" s="15">
        <v>0</v>
      </c>
      <c r="E21" s="15">
        <v>31.25</v>
      </c>
      <c r="F21" s="15">
        <v>0</v>
      </c>
      <c r="G21" s="15">
        <v>750</v>
      </c>
      <c r="H21" s="1"/>
      <c r="I21" s="1" t="s">
        <v>3</v>
      </c>
      <c r="J21" s="2">
        <v>0</v>
      </c>
      <c r="K21" s="1"/>
    </row>
    <row r="22" spans="1:12" x14ac:dyDescent="0.35">
      <c r="A22" s="1"/>
      <c r="B22" s="1" t="s">
        <v>2</v>
      </c>
      <c r="C22" s="2">
        <v>1.5</v>
      </c>
      <c r="D22" s="13">
        <v>1</v>
      </c>
      <c r="E22" s="2">
        <v>0.25</v>
      </c>
      <c r="F22" s="2">
        <v>0</v>
      </c>
      <c r="G22" s="2">
        <v>6</v>
      </c>
      <c r="H22" s="1"/>
      <c r="I22" s="1" t="s">
        <v>4</v>
      </c>
      <c r="J22" s="2">
        <v>4</v>
      </c>
      <c r="K22" s="1"/>
    </row>
    <row r="23" spans="1:12" x14ac:dyDescent="0.35">
      <c r="A23" s="1"/>
      <c r="B23" s="1" t="s">
        <v>4</v>
      </c>
      <c r="C23" s="2">
        <v>3.5</v>
      </c>
      <c r="D23" s="13">
        <v>0</v>
      </c>
      <c r="E23" s="2">
        <v>-0.25</v>
      </c>
      <c r="F23" s="2">
        <v>1</v>
      </c>
      <c r="G23" s="2">
        <v>4</v>
      </c>
      <c r="H23" s="1"/>
      <c r="I23" s="1" t="s">
        <v>6</v>
      </c>
      <c r="J23" s="2">
        <v>750</v>
      </c>
      <c r="K23" s="1"/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5">
    <mergeCell ref="I13:M13"/>
    <mergeCell ref="I14:O14"/>
    <mergeCell ref="I15:P15"/>
    <mergeCell ref="I16:Q16"/>
    <mergeCell ref="I17:L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D646-CE12-4744-B57D-77C74FF6A45E}">
  <dimension ref="A1:N46"/>
  <sheetViews>
    <sheetView zoomScale="128" zoomScaleNormal="145" workbookViewId="0">
      <selection activeCell="K7" sqref="K7"/>
    </sheetView>
  </sheetViews>
  <sheetFormatPr defaultColWidth="14" defaultRowHeight="14.5" x14ac:dyDescent="0.35"/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14.5" customHeight="1" x14ac:dyDescent="0.35">
      <c r="A2" s="1"/>
      <c r="B2" s="1"/>
      <c r="C2" s="1"/>
      <c r="D2" s="1"/>
      <c r="E2" s="1"/>
      <c r="F2" s="1"/>
      <c r="G2" s="36" t="s">
        <v>15</v>
      </c>
      <c r="H2" s="36"/>
      <c r="I2" s="1" t="s">
        <v>16</v>
      </c>
    </row>
    <row r="3" spans="1:9" x14ac:dyDescent="0.35">
      <c r="A3" s="1"/>
      <c r="B3" s="39" t="s">
        <v>17</v>
      </c>
      <c r="C3" s="39" t="s">
        <v>18</v>
      </c>
      <c r="D3" s="38" t="s">
        <v>19</v>
      </c>
      <c r="E3" s="38"/>
      <c r="F3" s="38"/>
      <c r="G3" s="39" t="s">
        <v>1</v>
      </c>
      <c r="H3" s="39" t="s">
        <v>2</v>
      </c>
      <c r="I3" s="39" t="s">
        <v>69</v>
      </c>
    </row>
    <row r="4" spans="1:9" x14ac:dyDescent="0.35">
      <c r="A4" s="2"/>
      <c r="B4" s="1" t="s">
        <v>66</v>
      </c>
      <c r="C4" s="1" t="s">
        <v>68</v>
      </c>
      <c r="D4" s="47">
        <f>14/3</f>
        <v>4.666666666666667</v>
      </c>
      <c r="E4" s="47">
        <f>2/3</f>
        <v>0.66666666666666663</v>
      </c>
      <c r="F4" s="47">
        <f>4/3</f>
        <v>1.3333333333333333</v>
      </c>
      <c r="G4" s="2">
        <v>4.67</v>
      </c>
      <c r="H4" s="2">
        <v>0.67</v>
      </c>
      <c r="I4" s="37">
        <f>2*G4+H4</f>
        <v>10.01</v>
      </c>
    </row>
    <row r="5" spans="1:9" x14ac:dyDescent="0.35">
      <c r="A5" s="2"/>
      <c r="B5" s="1"/>
      <c r="C5" s="1"/>
      <c r="D5" s="2"/>
      <c r="E5" s="2"/>
      <c r="F5" s="2"/>
      <c r="G5" s="2"/>
      <c r="H5" s="2"/>
      <c r="I5" s="37"/>
    </row>
    <row r="6" spans="1:9" x14ac:dyDescent="0.35">
      <c r="A6" s="2"/>
      <c r="B6" s="36" t="s">
        <v>67</v>
      </c>
      <c r="C6" s="36"/>
      <c r="D6" s="36"/>
      <c r="E6" s="2"/>
      <c r="F6" s="2"/>
      <c r="G6" s="2"/>
      <c r="H6" s="2"/>
      <c r="I6" s="37"/>
    </row>
    <row r="7" spans="1:9" x14ac:dyDescent="0.35">
      <c r="A7" s="2"/>
      <c r="B7" s="1" t="s">
        <v>71</v>
      </c>
      <c r="C7" s="1"/>
      <c r="D7" s="2"/>
      <c r="E7" s="2"/>
      <c r="F7" s="2"/>
      <c r="G7" s="2"/>
      <c r="H7" s="2"/>
      <c r="I7" s="37"/>
    </row>
    <row r="8" spans="1:9" x14ac:dyDescent="0.35">
      <c r="A8" s="2"/>
      <c r="B8" s="1" t="s">
        <v>70</v>
      </c>
      <c r="C8" s="1"/>
      <c r="D8" s="1"/>
      <c r="E8" s="1"/>
      <c r="F8" s="1"/>
      <c r="G8" s="1"/>
      <c r="H8" s="1"/>
      <c r="I8" s="1"/>
    </row>
    <row r="9" spans="1:9" x14ac:dyDescent="0.35">
      <c r="A9" s="2"/>
      <c r="B9" s="1" t="s">
        <v>72</v>
      </c>
      <c r="C9" s="1"/>
      <c r="D9" s="1"/>
      <c r="E9" s="1"/>
      <c r="F9" s="1"/>
      <c r="G9" s="1"/>
      <c r="H9" s="1"/>
      <c r="I9" s="1"/>
    </row>
    <row r="10" spans="1:9" x14ac:dyDescent="0.35">
      <c r="A10" s="2"/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H15" s="1"/>
      <c r="I15" s="1"/>
    </row>
    <row r="46" spans="14:14" x14ac:dyDescent="0.35">
      <c r="N46" t="s">
        <v>62</v>
      </c>
    </row>
  </sheetData>
  <mergeCells count="3">
    <mergeCell ref="G2:H2"/>
    <mergeCell ref="D3:F3"/>
    <mergeCell ref="B6:D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AFF1-4E4A-4014-819F-2029E9306909}">
  <dimension ref="A1:O46"/>
  <sheetViews>
    <sheetView topLeftCell="B1" zoomScale="150" zoomScaleNormal="145" workbookViewId="0">
      <selection activeCell="D6" sqref="D6"/>
    </sheetView>
  </sheetViews>
  <sheetFormatPr defaultColWidth="14" defaultRowHeight="14.5" x14ac:dyDescent="0.35"/>
  <sheetData>
    <row r="1" spans="1:10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4.5" customHeight="1" x14ac:dyDescent="0.35">
      <c r="A2" s="1"/>
      <c r="B2" s="1"/>
      <c r="C2" s="1"/>
      <c r="D2" s="1"/>
      <c r="E2" s="1"/>
      <c r="F2" s="1"/>
      <c r="G2" s="36" t="s">
        <v>15</v>
      </c>
      <c r="H2" s="36"/>
      <c r="I2" s="1"/>
      <c r="J2" s="1" t="s">
        <v>16</v>
      </c>
    </row>
    <row r="3" spans="1:10" x14ac:dyDescent="0.35">
      <c r="A3" s="1"/>
      <c r="B3" s="39" t="s">
        <v>17</v>
      </c>
      <c r="C3" s="39" t="s">
        <v>18</v>
      </c>
      <c r="D3" s="38" t="s">
        <v>19</v>
      </c>
      <c r="E3" s="38"/>
      <c r="F3" s="38"/>
      <c r="G3" s="39" t="s">
        <v>12</v>
      </c>
      <c r="H3" s="39" t="s">
        <v>13</v>
      </c>
      <c r="I3" s="39" t="s">
        <v>41</v>
      </c>
      <c r="J3" s="39" t="s">
        <v>20</v>
      </c>
    </row>
    <row r="4" spans="1:10" x14ac:dyDescent="0.35">
      <c r="A4" s="2">
        <v>1</v>
      </c>
      <c r="B4" s="1" t="s">
        <v>21</v>
      </c>
      <c r="C4" s="1" t="s">
        <v>31</v>
      </c>
      <c r="D4" s="2">
        <v>6</v>
      </c>
      <c r="E4" s="2">
        <v>1</v>
      </c>
      <c r="F4" s="2">
        <v>0</v>
      </c>
      <c r="G4" s="2">
        <v>0</v>
      </c>
      <c r="H4" s="2">
        <v>0</v>
      </c>
      <c r="I4" s="37" t="str">
        <f>IF(AND(G4+H4&lt;=6,-G4+H4&lt;=1,G4-4*H4&lt;=1),"si","no")</f>
        <v>si</v>
      </c>
      <c r="J4" s="37">
        <f>20*G4-H4</f>
        <v>0</v>
      </c>
    </row>
    <row r="5" spans="1:10" x14ac:dyDescent="0.35">
      <c r="A5" s="44">
        <v>2</v>
      </c>
      <c r="B5" s="45" t="s">
        <v>22</v>
      </c>
      <c r="C5" s="45" t="s">
        <v>32</v>
      </c>
      <c r="D5" s="44">
        <v>6</v>
      </c>
      <c r="E5" s="44">
        <v>-5</v>
      </c>
      <c r="F5" s="44">
        <v>-24</v>
      </c>
      <c r="G5" s="44">
        <v>0</v>
      </c>
      <c r="H5" s="44">
        <v>6</v>
      </c>
      <c r="I5" s="46" t="str">
        <f t="shared" ref="I5:I7" si="0">IF(AND(G5+H5&lt;=6,-G5+H5&lt;=1,G5-4*H5&lt;=1),"si","no")</f>
        <v>no</v>
      </c>
      <c r="J5" s="46">
        <f t="shared" ref="J5:J7" si="1">20*G5-H5</f>
        <v>-6</v>
      </c>
    </row>
    <row r="6" spans="1:10" x14ac:dyDescent="0.35">
      <c r="A6" s="2">
        <v>3</v>
      </c>
      <c r="B6" s="1" t="s">
        <v>23</v>
      </c>
      <c r="C6" s="1" t="s">
        <v>33</v>
      </c>
      <c r="D6" s="2">
        <v>1</v>
      </c>
      <c r="E6" s="2">
        <v>5</v>
      </c>
      <c r="F6" s="2">
        <v>4</v>
      </c>
      <c r="G6" s="2">
        <v>0</v>
      </c>
      <c r="H6" s="2">
        <v>1</v>
      </c>
      <c r="I6" s="37" t="str">
        <f t="shared" si="0"/>
        <v>si</v>
      </c>
      <c r="J6" s="37">
        <f t="shared" si="1"/>
        <v>-1</v>
      </c>
    </row>
    <row r="7" spans="1:10" x14ac:dyDescent="0.35">
      <c r="A7" s="2">
        <v>4</v>
      </c>
      <c r="B7" s="1" t="s">
        <v>24</v>
      </c>
      <c r="C7" s="1" t="s">
        <v>34</v>
      </c>
      <c r="D7" s="2">
        <v>0</v>
      </c>
      <c r="E7" s="2">
        <v>6</v>
      </c>
      <c r="F7" s="2">
        <v>1</v>
      </c>
      <c r="G7" s="2">
        <v>0</v>
      </c>
      <c r="H7" s="2">
        <v>0</v>
      </c>
      <c r="I7" s="37" t="str">
        <f t="shared" si="0"/>
        <v>si</v>
      </c>
      <c r="J7" s="37">
        <f t="shared" si="1"/>
        <v>0</v>
      </c>
    </row>
    <row r="8" spans="1:10" x14ac:dyDescent="0.35">
      <c r="A8" s="2">
        <v>5</v>
      </c>
      <c r="B8" s="1" t="s">
        <v>25</v>
      </c>
      <c r="C8" s="1" t="s">
        <v>35</v>
      </c>
      <c r="D8" s="1"/>
      <c r="E8" s="1"/>
      <c r="F8" s="1"/>
      <c r="G8" s="1"/>
      <c r="H8" s="1"/>
      <c r="I8" s="1"/>
      <c r="J8" s="1"/>
    </row>
    <row r="9" spans="1:10" x14ac:dyDescent="0.35">
      <c r="A9" s="2">
        <v>6</v>
      </c>
      <c r="B9" s="1" t="s">
        <v>26</v>
      </c>
      <c r="C9" s="1" t="s">
        <v>36</v>
      </c>
      <c r="D9" s="1"/>
      <c r="E9" s="1"/>
      <c r="F9" s="1"/>
      <c r="G9" s="1"/>
      <c r="H9" s="1"/>
      <c r="I9" s="1"/>
      <c r="J9" s="1"/>
    </row>
    <row r="10" spans="1:10" x14ac:dyDescent="0.35">
      <c r="A10" s="2">
        <v>7</v>
      </c>
      <c r="B10" s="1" t="s">
        <v>27</v>
      </c>
      <c r="C10" s="1" t="s">
        <v>37</v>
      </c>
      <c r="D10" s="1"/>
      <c r="E10" s="1"/>
      <c r="F10" s="1"/>
      <c r="G10" s="1"/>
      <c r="H10" s="1"/>
      <c r="I10" s="1"/>
      <c r="J10" s="1"/>
    </row>
    <row r="11" spans="1:10" x14ac:dyDescent="0.35">
      <c r="A11" s="2">
        <v>8</v>
      </c>
      <c r="B11" s="1" t="s">
        <v>28</v>
      </c>
      <c r="C11" s="1" t="s">
        <v>38</v>
      </c>
      <c r="D11" s="1"/>
      <c r="E11" s="1"/>
      <c r="F11" s="1"/>
      <c r="G11" s="1"/>
      <c r="H11" s="1"/>
      <c r="I11" s="1"/>
      <c r="J11" s="1"/>
    </row>
    <row r="12" spans="1:10" x14ac:dyDescent="0.35">
      <c r="A12" s="2">
        <v>9</v>
      </c>
      <c r="B12" s="1" t="s">
        <v>29</v>
      </c>
      <c r="C12" s="1" t="s">
        <v>39</v>
      </c>
      <c r="D12" s="1"/>
      <c r="E12" s="1"/>
      <c r="F12" s="1"/>
      <c r="G12" s="1"/>
      <c r="H12" s="1"/>
      <c r="I12" s="1"/>
      <c r="J12" s="1"/>
    </row>
    <row r="13" spans="1:10" x14ac:dyDescent="0.35">
      <c r="A13" s="2">
        <v>10</v>
      </c>
      <c r="B13" s="1" t="s">
        <v>30</v>
      </c>
      <c r="C13" s="1" t="s">
        <v>40</v>
      </c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46" spans="15:15" x14ac:dyDescent="0.35">
      <c r="O46" t="s">
        <v>62</v>
      </c>
    </row>
  </sheetData>
  <mergeCells count="2">
    <mergeCell ref="G2:H2"/>
    <mergeCell ref="D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814A-D462-45CC-BA47-BE7BFAEFEBD2}">
  <dimension ref="A1"/>
  <sheetViews>
    <sheetView zoomScale="48" workbookViewId="0">
      <selection activeCell="AD56" sqref="AD5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2D13-6AAF-43B9-8947-BADC394321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Sheet5</vt:lpstr>
      <vt:lpstr>Ejemplo</vt:lpstr>
      <vt:lpstr>Explicación</vt:lpstr>
      <vt:lpstr>Soluciones básicas (2)</vt:lpstr>
      <vt:lpstr>Soluciones básicas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dcterms:created xsi:type="dcterms:W3CDTF">2024-02-15T01:07:03Z</dcterms:created>
  <dcterms:modified xsi:type="dcterms:W3CDTF">2024-03-12T18:50:33Z</dcterms:modified>
</cp:coreProperties>
</file>