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24" i="2"/>
  <c r="E28" i="2"/>
  <c r="E26" i="2"/>
  <c r="E18" i="2"/>
  <c r="E30" i="2"/>
  <c r="E32" i="2"/>
  <c r="E12" i="2"/>
  <c r="E34" i="2"/>
  <c r="E12" i="1"/>
  <c r="E31" i="1"/>
  <c r="E35" i="1"/>
</calcChain>
</file>

<file path=xl/sharedStrings.xml><?xml version="1.0" encoding="utf-8"?>
<sst xmlns="http://schemas.openxmlformats.org/spreadsheetml/2006/main" count="37" uniqueCount="22">
  <si>
    <t>Heritage on the Marina</t>
  </si>
  <si>
    <t>Residents Council</t>
  </si>
  <si>
    <t>Treasurer's Report</t>
  </si>
  <si>
    <t>Beginning Fund Balance</t>
  </si>
  <si>
    <t>Receipts</t>
  </si>
  <si>
    <t>Disbursements</t>
  </si>
  <si>
    <t>Ending Fund Balance</t>
  </si>
  <si>
    <t>Fund Balances</t>
  </si>
  <si>
    <t>Chapel</t>
  </si>
  <si>
    <t>Garden</t>
  </si>
  <si>
    <t>Flower</t>
  </si>
  <si>
    <t>Activities</t>
  </si>
  <si>
    <t>Outreach</t>
  </si>
  <si>
    <t>Employee Appreciation</t>
  </si>
  <si>
    <t>Stuckey Library</t>
  </si>
  <si>
    <t>Designated Funds</t>
  </si>
  <si>
    <t>Total Desgnated Funds</t>
  </si>
  <si>
    <t>Undesignated Funds</t>
  </si>
  <si>
    <t>Total Fund Balances</t>
  </si>
  <si>
    <t>Total Designated Funds</t>
  </si>
  <si>
    <t>Residents' Council</t>
  </si>
  <si>
    <t>Stucky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</si>
</sst>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Blac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2"/>
      <color theme="1"/>
      <name val="Arial Black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3" fontId="2" fillId="0" borderId="0" xfId="1" applyFont="1"/>
    <xf numFmtId="43" fontId="2" fillId="0" borderId="0" xfId="1" applyFont="1" applyAlignment="1">
      <alignment horizontal="center"/>
    </xf>
    <xf numFmtId="8" fontId="2" fillId="0" borderId="0" xfId="1" applyNumberFormat="1" applyFont="1"/>
    <xf numFmtId="15" fontId="2" fillId="0" borderId="0" xfId="1" applyNumberFormat="1" applyFont="1"/>
    <xf numFmtId="8" fontId="2" fillId="0" borderId="1" xfId="1" applyNumberFormat="1" applyFont="1" applyBorder="1"/>
    <xf numFmtId="43" fontId="2" fillId="0" borderId="2" xfId="1" applyFont="1" applyBorder="1"/>
    <xf numFmtId="8" fontId="2" fillId="0" borderId="2" xfId="1" applyNumberFormat="1" applyFont="1" applyBorder="1"/>
    <xf numFmtId="8" fontId="2" fillId="0" borderId="0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0" borderId="1" xfId="1" applyNumberFormat="1" applyFont="1" applyBorder="1"/>
    <xf numFmtId="43" fontId="2" fillId="0" borderId="0" xfId="1" applyFont="1" applyBorder="1"/>
    <xf numFmtId="43" fontId="6" fillId="0" borderId="2" xfId="1" applyFont="1" applyBorder="1"/>
    <xf numFmtId="43" fontId="2" fillId="0" borderId="0" xfId="1" applyFont="1" applyAlignment="1">
      <alignment horizontal="right"/>
    </xf>
    <xf numFmtId="165" fontId="2" fillId="0" borderId="0" xfId="1" applyNumberFormat="1" applyFont="1"/>
    <xf numFmtId="165" fontId="2" fillId="0" borderId="1" xfId="1" applyNumberFormat="1" applyFont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3" sqref="A13:XFD13"/>
    </sheetView>
  </sheetViews>
  <sheetFormatPr baseColWidth="10" defaultColWidth="14.33203125" defaultRowHeight="18" x14ac:dyDescent="0"/>
  <cols>
    <col min="1" max="16384" width="14.33203125" style="1"/>
  </cols>
  <sheetData>
    <row r="1" spans="1:5">
      <c r="C1" s="2" t="s">
        <v>0</v>
      </c>
    </row>
    <row r="2" spans="1:5">
      <c r="C2" s="2" t="s">
        <v>1</v>
      </c>
    </row>
    <row r="3" spans="1:5">
      <c r="C3" s="2" t="s">
        <v>2</v>
      </c>
    </row>
    <row r="4" spans="1:5">
      <c r="C4" s="4">
        <v>44561</v>
      </c>
    </row>
    <row r="6" spans="1:5">
      <c r="A6" s="1" t="s">
        <v>3</v>
      </c>
      <c r="E6" s="3">
        <v>6080.29</v>
      </c>
    </row>
    <row r="8" spans="1:5">
      <c r="B8" s="1" t="s">
        <v>4</v>
      </c>
      <c r="E8" s="1">
        <v>500</v>
      </c>
    </row>
    <row r="10" spans="1:5">
      <c r="B10" s="1" t="s">
        <v>5</v>
      </c>
      <c r="E10" s="6">
        <v>-163.53</v>
      </c>
    </row>
    <row r="12" spans="1:5" ht="19" thickBot="1">
      <c r="A12" s="1" t="s">
        <v>6</v>
      </c>
      <c r="E12" s="5">
        <f>E6+E8+E10</f>
        <v>6416.76</v>
      </c>
    </row>
    <row r="13" spans="1:5" ht="19" thickTop="1">
      <c r="E13" s="8"/>
    </row>
    <row r="15" spans="1:5">
      <c r="A15" s="1" t="s">
        <v>7</v>
      </c>
    </row>
    <row r="16" spans="1:5">
      <c r="B16" s="1" t="s">
        <v>15</v>
      </c>
    </row>
    <row r="17" spans="2:5">
      <c r="B17" s="1" t="s">
        <v>8</v>
      </c>
      <c r="E17" s="3">
        <v>846.37</v>
      </c>
    </row>
    <row r="19" spans="2:5">
      <c r="B19" s="1" t="s">
        <v>9</v>
      </c>
      <c r="E19" s="1">
        <v>195.91</v>
      </c>
    </row>
    <row r="21" spans="2:5">
      <c r="B21" s="1" t="s">
        <v>10</v>
      </c>
      <c r="E21" s="1">
        <v>283.25</v>
      </c>
    </row>
    <row r="23" spans="2:5">
      <c r="B23" s="1" t="s">
        <v>11</v>
      </c>
      <c r="E23" s="1">
        <v>389.32</v>
      </c>
    </row>
    <row r="25" spans="2:5">
      <c r="B25" s="1" t="s">
        <v>12</v>
      </c>
      <c r="E25" s="1">
        <v>1929.72</v>
      </c>
    </row>
    <row r="27" spans="2:5">
      <c r="B27" s="1" t="s">
        <v>13</v>
      </c>
      <c r="E27" s="1">
        <v>0</v>
      </c>
    </row>
    <row r="29" spans="2:5">
      <c r="B29" s="1" t="s">
        <v>14</v>
      </c>
      <c r="E29" s="6">
        <v>761.89</v>
      </c>
    </row>
    <row r="31" spans="2:5">
      <c r="B31" s="1" t="s">
        <v>16</v>
      </c>
      <c r="E31" s="7">
        <f>E17+E19+E21+E23+E25+E27+E29</f>
        <v>4406.46</v>
      </c>
    </row>
    <row r="33" spans="1:5">
      <c r="B33" s="1" t="s">
        <v>17</v>
      </c>
      <c r="E33" s="6">
        <v>2010.3</v>
      </c>
    </row>
    <row r="35" spans="1:5" ht="19" thickBot="1">
      <c r="A35" s="1" t="s">
        <v>18</v>
      </c>
      <c r="E35" s="5">
        <f>E31+E33</f>
        <v>6416.76</v>
      </c>
    </row>
    <row r="36" spans="1:5" ht="19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" workbookViewId="0">
      <selection activeCell="E11" sqref="E11"/>
    </sheetView>
  </sheetViews>
  <sheetFormatPr baseColWidth="10" defaultColWidth="14.33203125" defaultRowHeight="18" x14ac:dyDescent="0"/>
  <cols>
    <col min="1" max="2" width="14.33203125" style="9"/>
    <col min="3" max="3" width="14.33203125" style="10"/>
    <col min="4" max="4" width="14.33203125" style="9"/>
    <col min="5" max="5" width="19.5" style="1" bestFit="1" customWidth="1"/>
    <col min="6" max="16384" width="14.33203125" style="9"/>
  </cols>
  <sheetData>
    <row r="1" spans="1:5">
      <c r="C1" s="10" t="s">
        <v>0</v>
      </c>
    </row>
    <row r="2" spans="1:5">
      <c r="C2" s="10" t="s">
        <v>20</v>
      </c>
    </row>
    <row r="3" spans="1:5">
      <c r="C3" s="10" t="s">
        <v>2</v>
      </c>
    </row>
    <row r="4" spans="1:5">
      <c r="C4" s="11">
        <v>44926</v>
      </c>
    </row>
    <row r="6" spans="1:5">
      <c r="A6" s="9" t="s">
        <v>3</v>
      </c>
      <c r="E6" s="12">
        <v>15643.58</v>
      </c>
    </row>
    <row r="8" spans="1:5">
      <c r="B8" s="9" t="s">
        <v>4</v>
      </c>
      <c r="E8" s="1">
        <v>25</v>
      </c>
    </row>
    <row r="10" spans="1:5">
      <c r="B10" s="9" t="s">
        <v>5</v>
      </c>
      <c r="E10" s="14">
        <f>-374.2-34.88</f>
        <v>-409.08</v>
      </c>
    </row>
    <row r="11" spans="1:5">
      <c r="E11" s="6"/>
    </row>
    <row r="12" spans="1:5" ht="19" thickBot="1">
      <c r="A12" s="9" t="s">
        <v>6</v>
      </c>
      <c r="E12" s="13">
        <f>SUM(E6:E11)</f>
        <v>15259.5</v>
      </c>
    </row>
    <row r="13" spans="1:5" ht="19" thickTop="1"/>
    <row r="15" spans="1:5">
      <c r="A15" s="9" t="s">
        <v>7</v>
      </c>
    </row>
    <row r="16" spans="1:5">
      <c r="B16" s="9" t="s">
        <v>15</v>
      </c>
    </row>
    <row r="18" spans="2:5">
      <c r="B18" s="9" t="s">
        <v>11</v>
      </c>
      <c r="E18" s="12">
        <f>283.25+389.32-20</f>
        <v>652.56999999999994</v>
      </c>
    </row>
    <row r="20" spans="2:5">
      <c r="B20" s="9" t="s">
        <v>8</v>
      </c>
      <c r="E20" s="1">
        <v>846.37</v>
      </c>
    </row>
    <row r="22" spans="2:5">
      <c r="B22" s="9" t="s">
        <v>13</v>
      </c>
      <c r="E22" s="1">
        <v>0</v>
      </c>
    </row>
    <row r="24" spans="2:5">
      <c r="B24" s="9" t="s">
        <v>9</v>
      </c>
      <c r="E24" s="1">
        <f>232.81-93.32+7000-188.14-374.2</f>
        <v>6577.15</v>
      </c>
    </row>
    <row r="26" spans="2:5">
      <c r="B26" s="9" t="s">
        <v>12</v>
      </c>
      <c r="E26" s="1">
        <f>1929.72-103.24+25</f>
        <v>1851.48</v>
      </c>
    </row>
    <row r="28" spans="2:5">
      <c r="B28" s="9" t="s">
        <v>21</v>
      </c>
      <c r="E28" s="14">
        <f>4326.09-103.78-75.8-34.88</f>
        <v>4111.63</v>
      </c>
    </row>
    <row r="29" spans="2:5" ht="21">
      <c r="E29" s="15"/>
    </row>
    <row r="30" spans="2:5">
      <c r="B30" s="9" t="s">
        <v>19</v>
      </c>
      <c r="E30" s="12">
        <f>E18+E20+E22+E24+E26+E28</f>
        <v>14039.2</v>
      </c>
    </row>
    <row r="32" spans="2:5">
      <c r="B32" s="9" t="s">
        <v>17</v>
      </c>
      <c r="E32" s="6">
        <f>1010.3+210</f>
        <v>1220.3</v>
      </c>
    </row>
    <row r="34" spans="1:5" ht="19" thickBot="1">
      <c r="A34" s="9" t="s">
        <v>18</v>
      </c>
      <c r="E34" s="13">
        <f>E30+E32</f>
        <v>15259.5</v>
      </c>
    </row>
    <row r="35" spans="1:5" ht="19" thickTop="1"/>
    <row r="36" spans="1:5">
      <c r="E36" s="9"/>
    </row>
    <row r="37" spans="1:5">
      <c r="E37" s="9"/>
    </row>
    <row r="38" spans="1:5">
      <c r="E38" s="9"/>
    </row>
    <row r="42" spans="1:5">
      <c r="C42" s="16"/>
      <c r="D42" s="1"/>
      <c r="E42" s="17"/>
    </row>
    <row r="43" spans="1:5">
      <c r="C43" s="16"/>
      <c r="D43" s="1"/>
    </row>
    <row r="44" spans="1:5">
      <c r="D44" s="1"/>
    </row>
    <row r="45" spans="1:5" ht="21" customHeight="1">
      <c r="C45"/>
      <c r="D45" s="1"/>
    </row>
    <row r="46" spans="1:5">
      <c r="D46" s="1"/>
    </row>
    <row r="47" spans="1:5">
      <c r="D47" s="1"/>
    </row>
    <row r="48" spans="1:5">
      <c r="D48" s="1"/>
    </row>
    <row r="49" spans="4:5">
      <c r="D49" s="1"/>
    </row>
    <row r="50" spans="4:5">
      <c r="D50" s="1"/>
    </row>
    <row r="51" spans="4:5">
      <c r="D51" s="1"/>
    </row>
    <row r="52" spans="4:5">
      <c r="D52" s="1"/>
      <c r="E52" s="6"/>
    </row>
    <row r="53" spans="4:5">
      <c r="D53" s="1"/>
    </row>
    <row r="54" spans="4:5" ht="19" thickBot="1">
      <c r="E54" s="18"/>
    </row>
    <row r="55" spans="4:5" ht="19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Cornyn</dc:creator>
  <cp:lastModifiedBy>Paula Cornyn</cp:lastModifiedBy>
  <cp:lastPrinted>2022-12-28T23:01:54Z</cp:lastPrinted>
  <dcterms:created xsi:type="dcterms:W3CDTF">2022-01-17T19:27:12Z</dcterms:created>
  <dcterms:modified xsi:type="dcterms:W3CDTF">2022-12-28T23:03:51Z</dcterms:modified>
</cp:coreProperties>
</file>