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jp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 showInkAnnotation="0"/>
  <bookViews>
    <workbookView activeTab="1" tabRatio="500" windowHeight="18780" windowWidth="25360" xWindow="240" yWindow="24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<sst xmlns="http://schemas.openxmlformats.org/spreadsheetml/2006/main" count="37" uniqueCount="21">
  <si>
    <t>Heritage on the Marina</t>
  </si>
  <si>
    <t>Residents Council</t>
  </si>
  <si>
    <t>Treasurer's Report</t>
  </si>
  <si>
    <t>Beginning Fund Balance</t>
  </si>
  <si>
    <t>Receipts</t>
  </si>
  <si>
    <t>Disbursements</t>
  </si>
  <si>
    <t>Ending Fund Balance</t>
  </si>
  <si>
    <t>Fund Balances</t>
  </si>
  <si>
    <t>Chapel</t>
  </si>
  <si>
    <t>Garden</t>
  </si>
  <si>
    <t>Flower</t>
  </si>
  <si>
    <t>Activities</t>
  </si>
  <si>
    <t>Outreach</t>
  </si>
  <si>
    <t>Employee Appreciation</t>
  </si>
  <si>
    <t>Stuckey Library</t>
  </si>
  <si>
    <t>Designated Funds</t>
  </si>
  <si>
    <t>Total Desgnated Funds</t>
  </si>
  <si>
    <t>Undesignated Funds</t>
  </si>
  <si>
    <t>Total Fund Balances</t>
  </si>
  <si>
    <t>Enging Fund Balance</t>
  </si>
  <si>
    <t>Total Designated Funds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</si>
</sst>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3" mc:Ignorable="x14ac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\(&quot;$&quot;#,##0.00\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\(#,##0.00\);_(* &quot;-&quot;??_);_(@_)"/>
    <numFmt numFmtId="44" formatCode="_(&quot;$&quot;* #,##0.00_);_(&quot;$&quot;* (#,##0.00);_(&quot;$&quot;* &quot;-&quot;??_);_(@_)"/>
    <numFmt numFmtId="164" formatCode="_([$$-409]* #,##0.00_);_([$$-409]* \(#,##0.00\);_([$$-409]* &quot;-&quot;??_);_(@_)"/>
  </numFmts>
  <fonts count="6">
    <font>
      <name val="Calibri"/>
      <family val="2"/>
      <color rgb="FF000000"/>
      <sz val="12"/>
      <scheme val="minor"/>
    </font>
    <font>
      <name val="Calibri"/>
      <family val="2"/>
      <color rgb="FF000000"/>
      <sz val="12"/>
      <scheme val="minor"/>
    </font>
    <font>
      <name val="Arial Black"/>
      <color rgb="FF000000"/>
      <sz val="12"/>
    </font>
    <font>
      <name val="Calibri"/>
      <family val="2"/>
      <color rgb="FF0000FF"/>
      <sz val="12"/>
      <u val="single"/>
      <scheme val="minor"/>
    </font>
    <font>
      <name val="Calibri"/>
      <family val="2"/>
      <color rgb="FF800080"/>
      <sz val="12"/>
      <u val="single"/>
      <scheme val="minor"/>
    </font>
    <font>
      <name val="Calibri"/>
      <family val="2"/>
      <color rgb="FF000000"/>
      <sz val="8"/>
      <scheme val="minor"/>
    </font>
  </fonts>
  <fills count="2">
    <fill>
      <patternFill patternType="none"/>
    </fill>
    <fill>
      <patternFill patternType="gray125"/>
    </fill>
  </fills>
  <borders count="3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doubl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</borders>
  <cellStyleXfs count="8">
    <xf numFmtId="0" fontId="0" fillId="0" borderId="0" xfId="0"/>
    <xf numFmtId="43" fontId="1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/>
    <xf numFmtId="0" fontId="4" fillId="0" borderId="0" xfId="0" applyFont="1"/>
  </cellStyleXfs>
  <cellXfs count="15">
    <xf numFmtId="0" fontId="0" fillId="0" borderId="0" xfId="0"/>
    <xf numFmtId="43" fontId="2" fillId="0" borderId="0" xfId="0" applyNumberFormat="1" applyFont="1"/>
    <xf numFmtId="43" fontId="2" fillId="0" borderId="0" xfId="0" applyNumberFormat="1" applyFont="1" applyAlignment="1">
      <alignment horizontal="center"/>
    </xf>
    <xf numFmtId="8" fontId="2" fillId="0" borderId="0" xfId="0" applyNumberFormat="1" applyFont="1"/>
    <xf numFmtId="15" fontId="2" fillId="0" borderId="0" xfId="0" applyNumberFormat="1" applyFont="1"/>
    <xf numFmtId="8" fontId="2" fillId="0" borderId="1" xfId="0" applyNumberFormat="1" applyFont="1" applyBorder="1"/>
    <xf numFmtId="43" fontId="2" fillId="0" borderId="2" xfId="0" applyNumberFormat="1" applyFont="1" applyBorder="1"/>
    <xf numFmtId="8" fontId="2" fillId="0" borderId="2" xfId="0" applyNumberFormat="1" applyFont="1" applyBorder="1"/>
    <xf numFmtId="8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1" xfId="0" applyNumberFormat="1" applyFont="1" applyBorder="1"/>
    <xf numFmtId="43" fontId="2" fillId="0" borderId="0" xfId="0" applyNumberFormat="1" applyFont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theme" Target="theme/theme1.xml" TargetMode="Internal"/><Relationship Id="rId4" Type="http://schemas.openxmlformats.org/officeDocument/2006/relationships/styles" Target="styles.xml" TargetMode="Internal"/><Relationship Id="rId5" Type="http://schemas.openxmlformats.org/officeDocument/2006/relationships/sharedStrings" Target="sharedStrings.xml" TargetMode="Internal"/><Relationship Id="rId6" Type="http://schemas.openxmlformats.org/officeDocument/2006/relationships/calcChain" Target="calcChain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A13" sqref="A13:XFD13"/>
    </sheetView>
  </sheetViews>
  <sheetFormatPr baseColWidth="10" defaultColWidth="14.33203125" defaultRowHeight="18"/>
  <cols>
    <col min="1" max="16384" width="14.33203125" style="1" customWidth="1"/>
  </cols>
  <sheetData>
    <row r="1" spans="1:5">
      <c r="C1" s="2" t="s">
        <v>0</v>
      </c>
    </row>
    <row r="2" spans="1:5">
      <c r="C2" s="2" t="s">
        <v>1</v>
      </c>
    </row>
    <row r="3" spans="1:5">
      <c r="C3" s="2" t="s">
        <v>2</v>
      </c>
    </row>
    <row r="4" spans="1:5">
      <c r="C4" s="4">
        <v>44561</v>
      </c>
    </row>
    <row r="6" spans="1:5">
      <c r="A6" s="1" t="s">
        <v>3</v>
      </c>
      <c r="E6" s="3">
        <v>6080.29</v>
      </c>
    </row>
    <row r="8" spans="1:5">
      <c r="B8" s="1" t="s">
        <v>4</v>
      </c>
      <c r="E8" s="1">
        <v>500</v>
      </c>
    </row>
    <row r="10" spans="1:5">
      <c r="B10" s="1" t="s">
        <v>5</v>
      </c>
      <c r="E10" s="6">
        <v>-163.53</v>
      </c>
    </row>
    <row ht="19" r="12" spans="1:5" thickBot="1">
      <c r="A12" s="1" t="s">
        <v>6</v>
      </c>
      <c r="E12" s="5">
        <f>E6+E8+E10</f>
        <v>6416.76</v>
      </c>
    </row>
    <row ht="19" r="13" spans="1:5" thickTop="1">
      <c r="E13" s="8"/>
    </row>
    <row r="15" spans="1:5">
      <c r="A15" s="1" t="s">
        <v>7</v>
      </c>
    </row>
    <row r="16" spans="1:5">
      <c r="B16" s="1" t="s">
        <v>15</v>
      </c>
    </row>
    <row r="17" spans="2:5">
      <c r="B17" s="1" t="s">
        <v>8</v>
      </c>
      <c r="E17" s="3">
        <v>846.37</v>
      </c>
    </row>
    <row r="19" spans="2:5">
      <c r="B19" s="1" t="s">
        <v>9</v>
      </c>
      <c r="E19" s="1">
        <v>195.91</v>
      </c>
    </row>
    <row r="21" spans="2:5">
      <c r="B21" s="1" t="s">
        <v>10</v>
      </c>
      <c r="E21" s="1">
        <v>283.25</v>
      </c>
    </row>
    <row r="23" spans="2:5">
      <c r="B23" s="1" t="s">
        <v>11</v>
      </c>
      <c r="E23" s="1">
        <v>389.32</v>
      </c>
    </row>
    <row r="25" spans="2:5">
      <c r="B25" s="1" t="s">
        <v>12</v>
      </c>
      <c r="E25" s="1">
        <v>1929.72</v>
      </c>
    </row>
    <row r="27" spans="2:5">
      <c r="B27" s="1" t="s">
        <v>13</v>
      </c>
      <c r="E27" s="1">
        <v>0</v>
      </c>
    </row>
    <row r="29" spans="2:5">
      <c r="B29" s="1" t="s">
        <v>14</v>
      </c>
      <c r="E29" s="6">
        <v>761.89</v>
      </c>
    </row>
    <row r="31" spans="2:5">
      <c r="B31" s="1" t="s">
        <v>16</v>
      </c>
      <c r="E31" s="7">
        <f>E17+E19+E21+E23+E25+E27+E29</f>
        <v>4406.46</v>
      </c>
    </row>
    <row r="33" spans="1:5">
      <c r="B33" s="1" t="s">
        <v>17</v>
      </c>
      <c r="E33" s="6">
        <v>2010.3</v>
      </c>
    </row>
    <row ht="19" r="35" spans="1:5" thickBot="1">
      <c r="A35" s="1" t="s">
        <v>18</v>
      </c>
      <c r="E35" s="5">
        <f>E31+E33</f>
        <v>6416.76</v>
      </c>
    </row>
    <row ht="19" r="36" spans="1:5" thickTop="1"/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2" workbookViewId="0" tabSelected="1">
      <selection pane="topLeft" activeCell="E30" sqref="E30"/>
    </sheetView>
  </sheetViews>
  <sheetFormatPr baseColWidth="10" defaultColWidth="14.33203125" defaultRowHeight="18"/>
  <cols>
    <col min="1" max="2" width="14.33203125" style="9" customWidth="1"/>
    <col min="3" max="3" width="14.33203125" style="10" customWidth="1"/>
    <col min="4" max="4" width="14.33203125" style="9" customWidth="1"/>
    <col min="5" max="5" width="19.5" style="1" bestFit="1" customWidth="1"/>
    <col min="6" max="16384" width="14.33203125" style="9" customWidth="1"/>
  </cols>
  <sheetData>
    <row r="1" spans="1:5">
      <c r="C1" s="10" t="s">
        <v>0</v>
      </c>
    </row>
    <row r="2" spans="1:5">
      <c r="C2" s="10" t="s">
        <v>1</v>
      </c>
    </row>
    <row r="3" spans="1:5">
      <c r="C3" s="10" t="s">
        <v>2</v>
      </c>
    </row>
    <row r="4" spans="1:5">
      <c r="C4" s="11">
        <v>44712</v>
      </c>
    </row>
    <row r="6" spans="1:5">
      <c r="A6" s="9" t="s">
        <v>3</v>
      </c>
      <c r="E6" s="12">
        <v>5764.14</v>
      </c>
    </row>
    <row r="8" spans="1:5">
      <c r="B8" s="9" t="s">
        <v>4</v>
      </c>
      <c r="E8" s="1">
        <v>4000</v>
      </c>
    </row>
    <row r="10" spans="1:5">
      <c r="B10" s="9" t="s">
        <v>5</v>
      </c>
      <c r="E10" s="14">
        <v>0</v>
      </c>
    </row>
    <row r="11" spans="1:5">
      <c r="E11" s="6"/>
    </row>
    <row ht="19" r="12" spans="1:5" thickBot="1">
      <c r="A12" s="9" t="s">
        <v>19</v>
      </c>
      <c r="E12" s="13">
        <f>SUM(E6:E11)</f>
        <v>9764.14</v>
      </c>
    </row>
    <row ht="19" r="13" spans="1:5" thickTop="1"/>
    <row r="15" spans="1:5">
      <c r="A15" s="9" t="s">
        <v>7</v>
      </c>
    </row>
    <row r="16" spans="1:5">
      <c r="B16" s="9" t="s">
        <v>15</v>
      </c>
    </row>
    <row r="18" spans="2:5">
      <c r="B18" s="9" t="s">
        <v>11</v>
      </c>
      <c r="E18" s="12">
        <f>283.25+389.32-20</f>
        <v>652.57</v>
      </c>
    </row>
    <row r="20" spans="2:5">
      <c r="B20" s="9" t="s">
        <v>8</v>
      </c>
      <c r="E20" s="1">
        <v>846.37</v>
      </c>
    </row>
    <row r="22" spans="2:5">
      <c r="B22" s="9" t="s">
        <v>13</v>
      </c>
      <c r="E22" s="1">
        <v>175</v>
      </c>
    </row>
    <row r="24" spans="2:5">
      <c r="B24" s="9" t="s">
        <v>9</v>
      </c>
      <c r="E24" s="1">
        <f>1195.91-151.87-270.62-8.72-270.35</f>
        <v>494.35</v>
      </c>
    </row>
    <row r="26" spans="2:5">
      <c r="B26" s="9" t="s">
        <v>12</v>
      </c>
      <c r="E26" s="1">
        <f>1929.72-103.24</f>
        <v>1826.48</v>
      </c>
    </row>
    <row r="28" spans="2:5">
      <c r="B28" s="9" t="s">
        <v>14</v>
      </c>
      <c r="E28" s="6">
        <v>4549.07</v>
      </c>
    </row>
    <row r="29" spans="2:5">
      <c r="E29" s="14"/>
    </row>
    <row r="30" spans="2:5">
      <c r="B30" s="9" t="s">
        <v>20</v>
      </c>
      <c r="E30" s="12">
        <f>E18+E20+E22+E24+E26+E28</f>
        <v>8543.84</v>
      </c>
    </row>
    <row r="32" spans="2:5">
      <c r="B32" s="9" t="s">
        <v>17</v>
      </c>
      <c r="E32" s="6">
        <f>1010.3+210</f>
        <v>1220.3</v>
      </c>
    </row>
    <row ht="19" r="34" spans="1:5" thickBot="1">
      <c r="A34" s="9" t="s">
        <v>18</v>
      </c>
      <c r="E34" s="13">
        <f>E30+E32</f>
        <v>9764.14</v>
      </c>
    </row>
    <row ht="19" r="35" spans="1:5" thickTop="1"/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Cornyn</dc:creator>
  <cp:lastModifiedBy>Paula Cornyn</cp:lastModifiedBy>
  <cp:lastPrinted>2022-04-29T02:22:55Z</cp:lastPrinted>
  <dcterms:created xsi:type="dcterms:W3CDTF">2022-01-17T19:27:12Z</dcterms:created>
  <dcterms:modified xsi:type="dcterms:W3CDTF">2022-05-27T23:45:59Z</dcterms:modified>
</cp:coreProperties>
</file>