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M:\Projet\FWC Editing &amp; pre-print\2019\SC092-Transport_Energy_Environment\Energy\SE_Articles\Energy production and imports\"/>
    </mc:Choice>
  </mc:AlternateContent>
  <xr:revisionPtr revIDLastSave="0" documentId="13_ncr:1_{61CF6DFC-FFA5-4166-8D87-A8D655F3E5F7}" xr6:coauthVersionLast="43" xr6:coauthVersionMax="43" xr10:uidLastSave="{00000000-0000-0000-0000-000000000000}"/>
  <bookViews>
    <workbookView xWindow="-19320" yWindow="-120" windowWidth="19440" windowHeight="15600" tabRatio="679" xr2:uid="{00000000-000D-0000-FFFF-FFFF00000000}"/>
  </bookViews>
  <sheets>
    <sheet name="Figures &amp; Tables" sheetId="90" r:id="rId1"/>
    <sheet name="Table 1" sheetId="83" r:id="rId2"/>
    <sheet name="Figure 1" sheetId="84" r:id="rId3"/>
    <sheet name="Figure 2" sheetId="85" r:id="rId4"/>
    <sheet name="Table 2" sheetId="86" r:id="rId5"/>
    <sheet name="Table 3" sheetId="87" r:id="rId6"/>
    <sheet name="Figure 3" sheetId="88" r:id="rId7"/>
    <sheet name="Figure 4" sheetId="89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5" i="87" l="1"/>
  <c r="P26" i="87"/>
  <c r="P27" i="87"/>
  <c r="P28" i="87"/>
  <c r="P29" i="87"/>
  <c r="P30" i="87"/>
  <c r="P31" i="87"/>
  <c r="P24" i="87"/>
  <c r="M16" i="85"/>
  <c r="E16" i="85"/>
  <c r="F16" i="85"/>
  <c r="G16" i="85"/>
  <c r="H16" i="85"/>
  <c r="I16" i="85"/>
  <c r="J16" i="85"/>
  <c r="K16" i="85"/>
  <c r="L16" i="85"/>
  <c r="D16" i="85"/>
  <c r="D14" i="85"/>
  <c r="D11" i="85"/>
  <c r="D19" i="84"/>
  <c r="J108" i="83"/>
  <c r="J151" i="83" s="1"/>
  <c r="J49" i="83" s="1"/>
  <c r="J107" i="83"/>
  <c r="J150" i="83" s="1"/>
  <c r="J48" i="83" s="1"/>
  <c r="J106" i="83"/>
  <c r="J149" i="83" s="1"/>
  <c r="J47" i="83" s="1"/>
  <c r="J105" i="83"/>
  <c r="K105" i="83" s="1"/>
  <c r="L105" i="83" s="1"/>
  <c r="J104" i="83"/>
  <c r="J147" i="83" s="1"/>
  <c r="J45" i="83" s="1"/>
  <c r="J103" i="83"/>
  <c r="J146" i="83" s="1"/>
  <c r="J44" i="83" s="1"/>
  <c r="J102" i="83"/>
  <c r="J145" i="83" s="1"/>
  <c r="J43" i="83" s="1"/>
  <c r="J101" i="83"/>
  <c r="K101" i="83" s="1"/>
  <c r="L101" i="83" s="1"/>
  <c r="J100" i="83"/>
  <c r="J143" i="83" s="1"/>
  <c r="J41" i="83" s="1"/>
  <c r="J99" i="83"/>
  <c r="K99" i="83" s="1"/>
  <c r="L99" i="83" s="1"/>
  <c r="J98" i="83"/>
  <c r="J141" i="83" s="1"/>
  <c r="J39" i="83" s="1"/>
  <c r="J97" i="83"/>
  <c r="K97" i="83" s="1"/>
  <c r="L97" i="83" s="1"/>
  <c r="J96" i="83"/>
  <c r="J139" i="83" s="1"/>
  <c r="J37" i="83" s="1"/>
  <c r="J95" i="83"/>
  <c r="J138" i="83" s="1"/>
  <c r="J36" i="83" s="1"/>
  <c r="J94" i="83"/>
  <c r="J137" i="83" s="1"/>
  <c r="J35" i="83" s="1"/>
  <c r="J93" i="83"/>
  <c r="K93" i="83" s="1"/>
  <c r="L93" i="83" s="1"/>
  <c r="J92" i="83"/>
  <c r="J135" i="83" s="1"/>
  <c r="J33" i="83" s="1"/>
  <c r="J91" i="83"/>
  <c r="J134" i="83" s="1"/>
  <c r="J32" i="83" s="1"/>
  <c r="J90" i="83"/>
  <c r="J133" i="83" s="1"/>
  <c r="J31" i="83" s="1"/>
  <c r="J89" i="83"/>
  <c r="K89" i="83" s="1"/>
  <c r="L89" i="83" s="1"/>
  <c r="J88" i="83"/>
  <c r="J131" i="83" s="1"/>
  <c r="J29" i="83" s="1"/>
  <c r="J87" i="83"/>
  <c r="J130" i="83" s="1"/>
  <c r="J28" i="83" s="1"/>
  <c r="J86" i="83"/>
  <c r="J129" i="83" s="1"/>
  <c r="J27" i="83" s="1"/>
  <c r="J85" i="83"/>
  <c r="K85" i="83" s="1"/>
  <c r="L85" i="83" s="1"/>
  <c r="J84" i="83"/>
  <c r="J127" i="83" s="1"/>
  <c r="J25" i="83" s="1"/>
  <c r="J83" i="83"/>
  <c r="K83" i="83" s="1"/>
  <c r="L83" i="83" s="1"/>
  <c r="J82" i="83"/>
  <c r="J125" i="83" s="1"/>
  <c r="J23" i="83" s="1"/>
  <c r="J81" i="83"/>
  <c r="K81" i="83" s="1"/>
  <c r="L81" i="83" s="1"/>
  <c r="J80" i="83"/>
  <c r="J123" i="83" s="1"/>
  <c r="J21" i="83" s="1"/>
  <c r="J79" i="83"/>
  <c r="J122" i="83" s="1"/>
  <c r="J20" i="83" s="1"/>
  <c r="J78" i="83"/>
  <c r="J121" i="83" s="1"/>
  <c r="J19" i="83" s="1"/>
  <c r="J77" i="83"/>
  <c r="K77" i="83" s="1"/>
  <c r="L77" i="83" s="1"/>
  <c r="J76" i="83"/>
  <c r="J119" i="83" s="1"/>
  <c r="J17" i="83" s="1"/>
  <c r="J75" i="83"/>
  <c r="J118" i="83" s="1"/>
  <c r="J16" i="83" s="1"/>
  <c r="J74" i="83"/>
  <c r="J117" i="83" s="1"/>
  <c r="J15" i="83" s="1"/>
  <c r="J73" i="83"/>
  <c r="K73" i="83" s="1"/>
  <c r="L73" i="83" s="1"/>
  <c r="J72" i="83"/>
  <c r="J115" i="83" s="1"/>
  <c r="J13" i="83" s="1"/>
  <c r="J71" i="83"/>
  <c r="J114" i="83" s="1"/>
  <c r="J12" i="83" s="1"/>
  <c r="J70" i="83"/>
  <c r="J113" i="83" s="1"/>
  <c r="J11" i="83" s="1"/>
  <c r="J69" i="83"/>
  <c r="K69" i="83" s="1"/>
  <c r="L69" i="83" s="1"/>
  <c r="K70" i="83"/>
  <c r="L70" i="83" s="1"/>
  <c r="K71" i="83"/>
  <c r="L71" i="83" s="1"/>
  <c r="K74" i="83"/>
  <c r="L74" i="83" s="1"/>
  <c r="K76" i="83"/>
  <c r="L76" i="83" s="1"/>
  <c r="K78" i="83"/>
  <c r="L78" i="83" s="1"/>
  <c r="K80" i="83"/>
  <c r="L80" i="83" s="1"/>
  <c r="K82" i="83"/>
  <c r="L82" i="83" s="1"/>
  <c r="K84" i="83"/>
  <c r="L84" i="83" s="1"/>
  <c r="K86" i="83"/>
  <c r="L86" i="83" s="1"/>
  <c r="K87" i="83"/>
  <c r="L87" i="83" s="1"/>
  <c r="K90" i="83"/>
  <c r="L90" i="83" s="1"/>
  <c r="K92" i="83"/>
  <c r="L92" i="83" s="1"/>
  <c r="K94" i="83"/>
  <c r="L94" i="83" s="1"/>
  <c r="K96" i="83"/>
  <c r="L96" i="83" s="1"/>
  <c r="K98" i="83"/>
  <c r="L98" i="83" s="1"/>
  <c r="K100" i="83"/>
  <c r="L100" i="83" s="1"/>
  <c r="K102" i="83"/>
  <c r="L102" i="83" s="1"/>
  <c r="K103" i="83"/>
  <c r="L103" i="83" s="1"/>
  <c r="K106" i="83"/>
  <c r="L106" i="83" s="1"/>
  <c r="K108" i="83"/>
  <c r="L108" i="83" s="1"/>
  <c r="J112" i="83" l="1"/>
  <c r="J10" i="83" s="1"/>
  <c r="J120" i="83"/>
  <c r="J18" i="83" s="1"/>
  <c r="J128" i="83"/>
  <c r="J26" i="83" s="1"/>
  <c r="J136" i="83"/>
  <c r="J34" i="83" s="1"/>
  <c r="J144" i="83"/>
  <c r="J42" i="83" s="1"/>
  <c r="J116" i="83"/>
  <c r="J14" i="83" s="1"/>
  <c r="J124" i="83"/>
  <c r="J22" i="83" s="1"/>
  <c r="J132" i="83"/>
  <c r="J30" i="83" s="1"/>
  <c r="J140" i="83"/>
  <c r="J38" i="83" s="1"/>
  <c r="J148" i="83"/>
  <c r="J46" i="83" s="1"/>
  <c r="K107" i="83"/>
  <c r="L107" i="83" s="1"/>
  <c r="K91" i="83"/>
  <c r="L91" i="83" s="1"/>
  <c r="K75" i="83"/>
  <c r="L75" i="83" s="1"/>
  <c r="K95" i="83"/>
  <c r="L95" i="83" s="1"/>
  <c r="K79" i="83"/>
  <c r="L79" i="83" s="1"/>
  <c r="J126" i="83"/>
  <c r="J24" i="83" s="1"/>
  <c r="J142" i="83"/>
  <c r="J40" i="83" s="1"/>
  <c r="K104" i="83"/>
  <c r="L104" i="83" s="1"/>
  <c r="K88" i="83"/>
  <c r="L88" i="83" s="1"/>
  <c r="K72" i="83"/>
  <c r="L72" i="83" s="1"/>
  <c r="F43" i="89"/>
  <c r="F42" i="89"/>
  <c r="E43" i="89"/>
  <c r="E42" i="89"/>
  <c r="E54" i="89"/>
  <c r="F54" i="89"/>
  <c r="F51" i="89"/>
  <c r="F13" i="89" l="1"/>
  <c r="D10" i="88" l="1"/>
  <c r="E10" i="88"/>
  <c r="F10" i="88"/>
  <c r="G10" i="88"/>
  <c r="H10" i="88"/>
  <c r="I10" i="88"/>
  <c r="J10" i="88"/>
  <c r="K10" i="88"/>
  <c r="L10" i="88"/>
  <c r="M10" i="88"/>
  <c r="D11" i="88"/>
  <c r="E11" i="88"/>
  <c r="F11" i="88"/>
  <c r="G11" i="88"/>
  <c r="H11" i="88"/>
  <c r="I11" i="88"/>
  <c r="J11" i="88"/>
  <c r="K11" i="88"/>
  <c r="L11" i="88"/>
  <c r="M11" i="88"/>
  <c r="D12" i="88"/>
  <c r="E12" i="88"/>
  <c r="F12" i="88"/>
  <c r="G12" i="88"/>
  <c r="H12" i="88"/>
  <c r="I12" i="88"/>
  <c r="J12" i="88"/>
  <c r="K12" i="88"/>
  <c r="L12" i="88"/>
  <c r="M12" i="88"/>
  <c r="D13" i="88"/>
  <c r="E13" i="88"/>
  <c r="F13" i="88"/>
  <c r="G13" i="88"/>
  <c r="H13" i="88"/>
  <c r="I13" i="88"/>
  <c r="J13" i="88"/>
  <c r="K13" i="88"/>
  <c r="L13" i="88"/>
  <c r="M13" i="88"/>
  <c r="C13" i="88"/>
  <c r="C12" i="88"/>
  <c r="C11" i="88"/>
  <c r="C10" i="88"/>
  <c r="D21" i="84" l="1"/>
  <c r="D25" i="84"/>
  <c r="D22" i="84"/>
  <c r="C103" i="84"/>
  <c r="C102" i="84"/>
  <c r="C101" i="84"/>
  <c r="C100" i="84"/>
  <c r="C99" i="84"/>
  <c r="C98" i="84"/>
  <c r="C97" i="84"/>
  <c r="D23" i="84" l="1"/>
  <c r="E10" i="85" l="1"/>
  <c r="F10" i="85"/>
  <c r="G10" i="85"/>
  <c r="H10" i="85"/>
  <c r="I10" i="85"/>
  <c r="J10" i="85"/>
  <c r="K10" i="85"/>
  <c r="L10" i="85"/>
  <c r="M10" i="85"/>
  <c r="E11" i="85"/>
  <c r="F11" i="85"/>
  <c r="G11" i="85"/>
  <c r="H11" i="85"/>
  <c r="I11" i="85"/>
  <c r="J11" i="85"/>
  <c r="K11" i="85"/>
  <c r="L11" i="85"/>
  <c r="M11" i="85"/>
  <c r="E12" i="85"/>
  <c r="F12" i="85"/>
  <c r="G12" i="85"/>
  <c r="H12" i="85"/>
  <c r="I12" i="85"/>
  <c r="J12" i="85"/>
  <c r="K12" i="85"/>
  <c r="L12" i="85"/>
  <c r="M12" i="85"/>
  <c r="E13" i="85"/>
  <c r="F13" i="85"/>
  <c r="G13" i="85"/>
  <c r="H13" i="85"/>
  <c r="I13" i="85"/>
  <c r="J13" i="85"/>
  <c r="K13" i="85"/>
  <c r="L13" i="85"/>
  <c r="M13" i="85"/>
  <c r="E14" i="85"/>
  <c r="F14" i="85"/>
  <c r="G14" i="85"/>
  <c r="H14" i="85"/>
  <c r="I14" i="85"/>
  <c r="J14" i="85"/>
  <c r="K14" i="85"/>
  <c r="L14" i="85"/>
  <c r="M14" i="85"/>
  <c r="E15" i="85"/>
  <c r="F15" i="85"/>
  <c r="G15" i="85"/>
  <c r="H15" i="85"/>
  <c r="I15" i="85"/>
  <c r="J15" i="85"/>
  <c r="K15" i="85"/>
  <c r="L15" i="85"/>
  <c r="M15" i="85"/>
  <c r="D15" i="85"/>
  <c r="D13" i="85"/>
  <c r="D12" i="85"/>
  <c r="D10" i="85"/>
  <c r="D20" i="84"/>
  <c r="D24" i="84"/>
  <c r="C12" i="83"/>
  <c r="D12" i="83"/>
  <c r="C13" i="83"/>
  <c r="D13" i="83"/>
  <c r="C14" i="83"/>
  <c r="D14" i="83"/>
  <c r="C15" i="83"/>
  <c r="D15" i="83"/>
  <c r="C16" i="83"/>
  <c r="D16" i="83"/>
  <c r="C17" i="83"/>
  <c r="D17" i="83"/>
  <c r="C18" i="83"/>
  <c r="D18" i="83"/>
  <c r="C19" i="83"/>
  <c r="D19" i="83"/>
  <c r="C20" i="83"/>
  <c r="D20" i="83"/>
  <c r="C21" i="83"/>
  <c r="D21" i="83"/>
  <c r="C22" i="83"/>
  <c r="D22" i="83"/>
  <c r="C23" i="83"/>
  <c r="D23" i="83"/>
  <c r="C24" i="83"/>
  <c r="D24" i="83"/>
  <c r="C25" i="83"/>
  <c r="D25" i="83"/>
  <c r="C26" i="83"/>
  <c r="D26" i="83"/>
  <c r="C27" i="83"/>
  <c r="D27" i="83"/>
  <c r="C28" i="83"/>
  <c r="D28" i="83"/>
  <c r="C29" i="83"/>
  <c r="D29" i="83"/>
  <c r="C30" i="83"/>
  <c r="D30" i="83"/>
  <c r="C31" i="83"/>
  <c r="D31" i="83"/>
  <c r="C32" i="83"/>
  <c r="D32" i="83"/>
  <c r="C33" i="83"/>
  <c r="D33" i="83"/>
  <c r="C34" i="83"/>
  <c r="D34" i="83"/>
  <c r="C35" i="83"/>
  <c r="D35" i="83"/>
  <c r="C36" i="83"/>
  <c r="D36" i="83"/>
  <c r="C37" i="83"/>
  <c r="D37" i="83"/>
  <c r="C38" i="83"/>
  <c r="D38" i="83"/>
  <c r="C39" i="83"/>
  <c r="D39" i="83"/>
  <c r="C40" i="83"/>
  <c r="D40" i="83"/>
  <c r="C41" i="83"/>
  <c r="D41" i="83"/>
  <c r="C42" i="83"/>
  <c r="D42" i="83"/>
  <c r="C43" i="83"/>
  <c r="D43" i="83"/>
  <c r="C44" i="83"/>
  <c r="D44" i="83"/>
  <c r="C45" i="83"/>
  <c r="D45" i="83"/>
  <c r="C46" i="83"/>
  <c r="D46" i="83"/>
  <c r="C47" i="83"/>
  <c r="D47" i="83"/>
  <c r="C48" i="83"/>
  <c r="D48" i="83"/>
  <c r="C49" i="83"/>
  <c r="D49" i="83"/>
  <c r="D11" i="83"/>
  <c r="C11" i="83"/>
  <c r="D10" i="83"/>
  <c r="C10" i="83"/>
  <c r="F113" i="83"/>
  <c r="F11" i="83" s="1"/>
  <c r="G113" i="83"/>
  <c r="G11" i="83" s="1"/>
  <c r="H113" i="83"/>
  <c r="H11" i="83" s="1"/>
  <c r="I113" i="83"/>
  <c r="I11" i="83" s="1"/>
  <c r="F114" i="83"/>
  <c r="F12" i="83" s="1"/>
  <c r="G114" i="83"/>
  <c r="G12" i="83" s="1"/>
  <c r="H114" i="83"/>
  <c r="H12" i="83" s="1"/>
  <c r="I114" i="83"/>
  <c r="I12" i="83" s="1"/>
  <c r="F115" i="83"/>
  <c r="F13" i="83" s="1"/>
  <c r="G115" i="83"/>
  <c r="G13" i="83" s="1"/>
  <c r="H115" i="83"/>
  <c r="H13" i="83" s="1"/>
  <c r="I115" i="83"/>
  <c r="I13" i="83" s="1"/>
  <c r="F116" i="83"/>
  <c r="F14" i="83" s="1"/>
  <c r="G116" i="83"/>
  <c r="G14" i="83" s="1"/>
  <c r="H116" i="83"/>
  <c r="H14" i="83" s="1"/>
  <c r="I116" i="83"/>
  <c r="I14" i="83" s="1"/>
  <c r="F117" i="83"/>
  <c r="F15" i="83" s="1"/>
  <c r="G117" i="83"/>
  <c r="G15" i="83" s="1"/>
  <c r="H117" i="83"/>
  <c r="H15" i="83" s="1"/>
  <c r="I117" i="83"/>
  <c r="I15" i="83" s="1"/>
  <c r="F118" i="83"/>
  <c r="F16" i="83" s="1"/>
  <c r="G118" i="83"/>
  <c r="G16" i="83" s="1"/>
  <c r="H118" i="83"/>
  <c r="H16" i="83" s="1"/>
  <c r="I118" i="83"/>
  <c r="I16" i="83" s="1"/>
  <c r="F119" i="83"/>
  <c r="F17" i="83" s="1"/>
  <c r="G119" i="83"/>
  <c r="G17" i="83" s="1"/>
  <c r="H119" i="83"/>
  <c r="H17" i="83" s="1"/>
  <c r="I119" i="83"/>
  <c r="I17" i="83" s="1"/>
  <c r="F120" i="83"/>
  <c r="F18" i="83" s="1"/>
  <c r="G120" i="83"/>
  <c r="G18" i="83" s="1"/>
  <c r="H120" i="83"/>
  <c r="H18" i="83" s="1"/>
  <c r="I120" i="83"/>
  <c r="I18" i="83" s="1"/>
  <c r="F121" i="83"/>
  <c r="F19" i="83" s="1"/>
  <c r="G121" i="83"/>
  <c r="G19" i="83" s="1"/>
  <c r="H121" i="83"/>
  <c r="H19" i="83" s="1"/>
  <c r="I121" i="83"/>
  <c r="I19" i="83" s="1"/>
  <c r="F122" i="83"/>
  <c r="F20" i="83" s="1"/>
  <c r="G122" i="83"/>
  <c r="G20" i="83" s="1"/>
  <c r="H122" i="83"/>
  <c r="H20" i="83" s="1"/>
  <c r="I122" i="83"/>
  <c r="I20" i="83" s="1"/>
  <c r="F123" i="83"/>
  <c r="F21" i="83" s="1"/>
  <c r="G123" i="83"/>
  <c r="G21" i="83" s="1"/>
  <c r="H123" i="83"/>
  <c r="H21" i="83" s="1"/>
  <c r="I123" i="83"/>
  <c r="I21" i="83" s="1"/>
  <c r="F124" i="83"/>
  <c r="F22" i="83" s="1"/>
  <c r="G124" i="83"/>
  <c r="G22" i="83" s="1"/>
  <c r="H124" i="83"/>
  <c r="H22" i="83" s="1"/>
  <c r="I124" i="83"/>
  <c r="I22" i="83" s="1"/>
  <c r="F125" i="83"/>
  <c r="F23" i="83" s="1"/>
  <c r="G125" i="83"/>
  <c r="G23" i="83" s="1"/>
  <c r="H125" i="83"/>
  <c r="H23" i="83" s="1"/>
  <c r="I125" i="83"/>
  <c r="I23" i="83" s="1"/>
  <c r="F126" i="83"/>
  <c r="F24" i="83" s="1"/>
  <c r="G126" i="83"/>
  <c r="G24" i="83" s="1"/>
  <c r="H126" i="83"/>
  <c r="H24" i="83" s="1"/>
  <c r="I126" i="83"/>
  <c r="I24" i="83" s="1"/>
  <c r="F127" i="83"/>
  <c r="F25" i="83" s="1"/>
  <c r="G127" i="83"/>
  <c r="G25" i="83" s="1"/>
  <c r="H127" i="83"/>
  <c r="H25" i="83" s="1"/>
  <c r="I127" i="83"/>
  <c r="I25" i="83" s="1"/>
  <c r="F128" i="83"/>
  <c r="F26" i="83" s="1"/>
  <c r="G128" i="83"/>
  <c r="G26" i="83" s="1"/>
  <c r="H128" i="83"/>
  <c r="H26" i="83" s="1"/>
  <c r="I128" i="83"/>
  <c r="I26" i="83" s="1"/>
  <c r="F129" i="83"/>
  <c r="F27" i="83" s="1"/>
  <c r="G129" i="83"/>
  <c r="G27" i="83" s="1"/>
  <c r="H129" i="83"/>
  <c r="H27" i="83" s="1"/>
  <c r="I129" i="83"/>
  <c r="I27" i="83" s="1"/>
  <c r="F130" i="83"/>
  <c r="F28" i="83" s="1"/>
  <c r="G130" i="83"/>
  <c r="G28" i="83" s="1"/>
  <c r="H130" i="83"/>
  <c r="H28" i="83" s="1"/>
  <c r="I130" i="83"/>
  <c r="I28" i="83" s="1"/>
  <c r="F131" i="83"/>
  <c r="F29" i="83" s="1"/>
  <c r="G131" i="83"/>
  <c r="G29" i="83" s="1"/>
  <c r="H131" i="83"/>
  <c r="H29" i="83" s="1"/>
  <c r="I131" i="83"/>
  <c r="I29" i="83" s="1"/>
  <c r="F132" i="83"/>
  <c r="F30" i="83" s="1"/>
  <c r="G132" i="83"/>
  <c r="G30" i="83" s="1"/>
  <c r="H132" i="83"/>
  <c r="H30" i="83" s="1"/>
  <c r="I132" i="83"/>
  <c r="I30" i="83" s="1"/>
  <c r="F133" i="83"/>
  <c r="F31" i="83" s="1"/>
  <c r="G133" i="83"/>
  <c r="G31" i="83" s="1"/>
  <c r="H133" i="83"/>
  <c r="H31" i="83" s="1"/>
  <c r="I133" i="83"/>
  <c r="I31" i="83" s="1"/>
  <c r="F134" i="83"/>
  <c r="F32" i="83" s="1"/>
  <c r="G134" i="83"/>
  <c r="G32" i="83" s="1"/>
  <c r="H134" i="83"/>
  <c r="H32" i="83" s="1"/>
  <c r="I134" i="83"/>
  <c r="I32" i="83" s="1"/>
  <c r="F135" i="83"/>
  <c r="F33" i="83" s="1"/>
  <c r="G135" i="83"/>
  <c r="G33" i="83" s="1"/>
  <c r="H135" i="83"/>
  <c r="H33" i="83" s="1"/>
  <c r="I135" i="83"/>
  <c r="I33" i="83" s="1"/>
  <c r="F136" i="83"/>
  <c r="F34" i="83" s="1"/>
  <c r="G136" i="83"/>
  <c r="G34" i="83" s="1"/>
  <c r="H136" i="83"/>
  <c r="H34" i="83" s="1"/>
  <c r="I136" i="83"/>
  <c r="I34" i="83" s="1"/>
  <c r="F137" i="83"/>
  <c r="F35" i="83" s="1"/>
  <c r="G137" i="83"/>
  <c r="G35" i="83" s="1"/>
  <c r="H137" i="83"/>
  <c r="H35" i="83" s="1"/>
  <c r="I137" i="83"/>
  <c r="I35" i="83" s="1"/>
  <c r="F138" i="83"/>
  <c r="F36" i="83" s="1"/>
  <c r="G138" i="83"/>
  <c r="G36" i="83" s="1"/>
  <c r="H138" i="83"/>
  <c r="H36" i="83" s="1"/>
  <c r="I138" i="83"/>
  <c r="I36" i="83" s="1"/>
  <c r="F139" i="83"/>
  <c r="F37" i="83" s="1"/>
  <c r="G139" i="83"/>
  <c r="G37" i="83" s="1"/>
  <c r="H139" i="83"/>
  <c r="H37" i="83" s="1"/>
  <c r="I139" i="83"/>
  <c r="I37" i="83" s="1"/>
  <c r="F140" i="83"/>
  <c r="F38" i="83" s="1"/>
  <c r="G140" i="83"/>
  <c r="G38" i="83" s="1"/>
  <c r="H140" i="83"/>
  <c r="H38" i="83" s="1"/>
  <c r="I140" i="83"/>
  <c r="I38" i="83" s="1"/>
  <c r="F141" i="83"/>
  <c r="F39" i="83" s="1"/>
  <c r="G141" i="83"/>
  <c r="G39" i="83" s="1"/>
  <c r="H141" i="83"/>
  <c r="H39" i="83" s="1"/>
  <c r="I141" i="83"/>
  <c r="I39" i="83" s="1"/>
  <c r="F142" i="83"/>
  <c r="F40" i="83" s="1"/>
  <c r="G142" i="83"/>
  <c r="G40" i="83" s="1"/>
  <c r="H142" i="83"/>
  <c r="H40" i="83" s="1"/>
  <c r="I142" i="83"/>
  <c r="I40" i="83" s="1"/>
  <c r="F143" i="83"/>
  <c r="F41" i="83" s="1"/>
  <c r="G143" i="83"/>
  <c r="G41" i="83" s="1"/>
  <c r="H143" i="83"/>
  <c r="H41" i="83" s="1"/>
  <c r="I143" i="83"/>
  <c r="I41" i="83" s="1"/>
  <c r="F144" i="83"/>
  <c r="F42" i="83" s="1"/>
  <c r="G144" i="83"/>
  <c r="G42" i="83" s="1"/>
  <c r="H144" i="83"/>
  <c r="H42" i="83" s="1"/>
  <c r="I144" i="83"/>
  <c r="I42" i="83" s="1"/>
  <c r="F145" i="83"/>
  <c r="F43" i="83" s="1"/>
  <c r="G145" i="83"/>
  <c r="G43" i="83" s="1"/>
  <c r="H145" i="83"/>
  <c r="H43" i="83" s="1"/>
  <c r="I145" i="83"/>
  <c r="I43" i="83" s="1"/>
  <c r="F146" i="83"/>
  <c r="F44" i="83" s="1"/>
  <c r="G146" i="83"/>
  <c r="G44" i="83" s="1"/>
  <c r="H146" i="83"/>
  <c r="H44" i="83" s="1"/>
  <c r="I146" i="83"/>
  <c r="I44" i="83" s="1"/>
  <c r="F147" i="83"/>
  <c r="F45" i="83" s="1"/>
  <c r="G147" i="83"/>
  <c r="G45" i="83" s="1"/>
  <c r="H147" i="83"/>
  <c r="H45" i="83" s="1"/>
  <c r="I147" i="83"/>
  <c r="I45" i="83" s="1"/>
  <c r="F148" i="83"/>
  <c r="F46" i="83" s="1"/>
  <c r="G148" i="83"/>
  <c r="G46" i="83" s="1"/>
  <c r="H148" i="83"/>
  <c r="H46" i="83" s="1"/>
  <c r="I148" i="83"/>
  <c r="I46" i="83" s="1"/>
  <c r="F149" i="83"/>
  <c r="F47" i="83" s="1"/>
  <c r="G149" i="83"/>
  <c r="G47" i="83" s="1"/>
  <c r="H149" i="83"/>
  <c r="H47" i="83" s="1"/>
  <c r="I149" i="83"/>
  <c r="I47" i="83" s="1"/>
  <c r="F150" i="83"/>
  <c r="F48" i="83" s="1"/>
  <c r="G150" i="83"/>
  <c r="G48" i="83" s="1"/>
  <c r="H150" i="83"/>
  <c r="H48" i="83" s="1"/>
  <c r="I150" i="83"/>
  <c r="I48" i="83" s="1"/>
  <c r="F151" i="83"/>
  <c r="F49" i="83" s="1"/>
  <c r="G151" i="83"/>
  <c r="G49" i="83" s="1"/>
  <c r="H151" i="83"/>
  <c r="H49" i="83" s="1"/>
  <c r="I151" i="83"/>
  <c r="I49" i="83" s="1"/>
  <c r="I112" i="83"/>
  <c r="I10" i="83" s="1"/>
  <c r="H112" i="83"/>
  <c r="H10" i="83" s="1"/>
  <c r="G112" i="83"/>
  <c r="G10" i="83" s="1"/>
  <c r="F112" i="83"/>
  <c r="F10" i="83" s="1"/>
  <c r="E113" i="83"/>
  <c r="E11" i="83" s="1"/>
  <c r="E114" i="83"/>
  <c r="E12" i="83" s="1"/>
  <c r="E115" i="83"/>
  <c r="E13" i="83" s="1"/>
  <c r="E116" i="83"/>
  <c r="E14" i="83" s="1"/>
  <c r="E117" i="83"/>
  <c r="E15" i="83" s="1"/>
  <c r="E118" i="83"/>
  <c r="E16" i="83" s="1"/>
  <c r="E119" i="83"/>
  <c r="E17" i="83" s="1"/>
  <c r="E120" i="83"/>
  <c r="E18" i="83" s="1"/>
  <c r="E121" i="83"/>
  <c r="E19" i="83" s="1"/>
  <c r="E122" i="83"/>
  <c r="E20" i="83" s="1"/>
  <c r="E123" i="83"/>
  <c r="E21" i="83" s="1"/>
  <c r="E124" i="83"/>
  <c r="E22" i="83" s="1"/>
  <c r="E125" i="83"/>
  <c r="E23" i="83" s="1"/>
  <c r="E126" i="83"/>
  <c r="E24" i="83" s="1"/>
  <c r="E127" i="83"/>
  <c r="E25" i="83" s="1"/>
  <c r="E128" i="83"/>
  <c r="E26" i="83" s="1"/>
  <c r="E129" i="83"/>
  <c r="E27" i="83" s="1"/>
  <c r="E130" i="83"/>
  <c r="E28" i="83" s="1"/>
  <c r="E131" i="83"/>
  <c r="E29" i="83" s="1"/>
  <c r="E132" i="83"/>
  <c r="E30" i="83" s="1"/>
  <c r="E133" i="83"/>
  <c r="E31" i="83" s="1"/>
  <c r="E134" i="83"/>
  <c r="E32" i="83" s="1"/>
  <c r="E135" i="83"/>
  <c r="E33" i="83" s="1"/>
  <c r="E136" i="83"/>
  <c r="E34" i="83" s="1"/>
  <c r="E137" i="83"/>
  <c r="E35" i="83" s="1"/>
  <c r="E138" i="83"/>
  <c r="E36" i="83" s="1"/>
  <c r="E139" i="83"/>
  <c r="E37" i="83" s="1"/>
  <c r="E140" i="83"/>
  <c r="E38" i="83" s="1"/>
  <c r="E141" i="83"/>
  <c r="E39" i="83" s="1"/>
  <c r="E142" i="83"/>
  <c r="E40" i="83" s="1"/>
  <c r="E143" i="83"/>
  <c r="E41" i="83" s="1"/>
  <c r="E144" i="83"/>
  <c r="E42" i="83" s="1"/>
  <c r="E145" i="83"/>
  <c r="E43" i="83" s="1"/>
  <c r="E146" i="83"/>
  <c r="E44" i="83" s="1"/>
  <c r="E147" i="83"/>
  <c r="E45" i="83" s="1"/>
  <c r="E148" i="83"/>
  <c r="E46" i="83" s="1"/>
  <c r="E149" i="83"/>
  <c r="E47" i="83" s="1"/>
  <c r="E150" i="83"/>
  <c r="E48" i="83" s="1"/>
  <c r="E151" i="83"/>
  <c r="E49" i="83" s="1"/>
  <c r="E112" i="83"/>
  <c r="E10" i="83" s="1"/>
  <c r="F55" i="89" l="1"/>
  <c r="E55" i="89"/>
  <c r="F52" i="89"/>
  <c r="E52" i="89"/>
  <c r="F49" i="89"/>
  <c r="E49" i="89"/>
  <c r="F48" i="89"/>
  <c r="E48" i="89"/>
  <c r="F47" i="89"/>
  <c r="E47" i="89"/>
  <c r="F46" i="89"/>
  <c r="E46" i="89"/>
  <c r="F45" i="89"/>
  <c r="E45" i="89"/>
  <c r="F40" i="89"/>
  <c r="E40" i="89"/>
  <c r="F39" i="89"/>
  <c r="E39" i="89"/>
  <c r="F38" i="89"/>
  <c r="E38" i="89"/>
  <c r="F37" i="89"/>
  <c r="E37" i="89"/>
  <c r="F36" i="89"/>
  <c r="E36" i="89"/>
  <c r="F35" i="89"/>
  <c r="E35" i="89"/>
  <c r="F34" i="89"/>
  <c r="E34" i="89"/>
  <c r="F33" i="89"/>
  <c r="E33" i="89"/>
  <c r="F32" i="89"/>
  <c r="E32" i="89"/>
  <c r="F31" i="89"/>
  <c r="E31" i="89"/>
  <c r="F30" i="89"/>
  <c r="E30" i="89"/>
  <c r="F29" i="89"/>
  <c r="E29" i="89"/>
  <c r="F28" i="89"/>
  <c r="E28" i="89"/>
  <c r="F27" i="89"/>
  <c r="E27" i="89"/>
  <c r="F26" i="89"/>
  <c r="E26" i="89"/>
  <c r="F25" i="89"/>
  <c r="E25" i="89"/>
  <c r="F24" i="89"/>
  <c r="E24" i="89"/>
  <c r="F23" i="89"/>
  <c r="E23" i="89"/>
  <c r="F22" i="89"/>
  <c r="E22" i="89"/>
  <c r="F21" i="89"/>
  <c r="E21" i="89"/>
  <c r="F20" i="89"/>
  <c r="E20" i="89"/>
  <c r="F19" i="89"/>
  <c r="E19" i="89"/>
  <c r="F18" i="89"/>
  <c r="E18" i="89"/>
  <c r="F17" i="89"/>
  <c r="E17" i="89"/>
  <c r="F16" i="89"/>
  <c r="E16" i="89"/>
  <c r="F15" i="89"/>
  <c r="E15" i="89"/>
  <c r="F14" i="89"/>
  <c r="E14" i="89"/>
  <c r="E13" i="89"/>
  <c r="F11" i="89"/>
  <c r="E11" i="89"/>
  <c r="D16" i="84" l="1"/>
  <c r="D12" i="84"/>
  <c r="D15" i="84"/>
  <c r="D14" i="84"/>
  <c r="D13" i="84"/>
  <c r="D11" i="84"/>
</calcChain>
</file>

<file path=xl/sharedStrings.xml><?xml version="1.0" encoding="utf-8"?>
<sst xmlns="http://schemas.openxmlformats.org/spreadsheetml/2006/main" count="518" uniqueCount="174">
  <si>
    <t>Energy production and imports</t>
  </si>
  <si>
    <t>(% of total, based on tonnes of oil equivalent)</t>
  </si>
  <si>
    <t>Nuclear energy</t>
  </si>
  <si>
    <t>Natural gas</t>
  </si>
  <si>
    <t>Crude oil</t>
  </si>
  <si>
    <t>Renewable energy</t>
  </si>
  <si>
    <t>of which:</t>
  </si>
  <si>
    <t>Energy</t>
  </si>
  <si>
    <t>Total production</t>
  </si>
  <si>
    <t>(million tonnes of oil equivalent)</t>
  </si>
  <si>
    <t>Russia</t>
  </si>
  <si>
    <t>Libya</t>
  </si>
  <si>
    <t>Saudi Arabia</t>
  </si>
  <si>
    <t>Kazakhstan</t>
  </si>
  <si>
    <t>Nigeria</t>
  </si>
  <si>
    <t>Iraq</t>
  </si>
  <si>
    <t>Algeria</t>
  </si>
  <si>
    <t>Others</t>
  </si>
  <si>
    <t>Qatar</t>
  </si>
  <si>
    <t>Trinidad and Tobago</t>
  </si>
  <si>
    <t>All products</t>
  </si>
  <si>
    <t>(%)</t>
  </si>
  <si>
    <t>Luxembourg</t>
  </si>
  <si>
    <t>Belgium</t>
  </si>
  <si>
    <t>Ireland</t>
  </si>
  <si>
    <t>Netherlands</t>
  </si>
  <si>
    <t>Austria</t>
  </si>
  <si>
    <t>Sweden</t>
  </si>
  <si>
    <t>Denmark</t>
  </si>
  <si>
    <t>Finland</t>
  </si>
  <si>
    <t>Lithuania</t>
  </si>
  <si>
    <t>Latvia</t>
  </si>
  <si>
    <t>United Kingdom</t>
  </si>
  <si>
    <t>Germany</t>
  </si>
  <si>
    <t>France</t>
  </si>
  <si>
    <t>Spain</t>
  </si>
  <si>
    <t>Italy</t>
  </si>
  <si>
    <t>Greece</t>
  </si>
  <si>
    <t>Slovenia</t>
  </si>
  <si>
    <t>Portugal</t>
  </si>
  <si>
    <t>Estonia</t>
  </si>
  <si>
    <t>Slovakia</t>
  </si>
  <si>
    <t>Hungary</t>
  </si>
  <si>
    <t>Poland</t>
  </si>
  <si>
    <t>Romania</t>
  </si>
  <si>
    <t>Bulgaria</t>
  </si>
  <si>
    <t>Norway</t>
  </si>
  <si>
    <t>Croatia</t>
  </si>
  <si>
    <t>Cyprus</t>
  </si>
  <si>
    <t>Malta</t>
  </si>
  <si>
    <t>Turkey</t>
  </si>
  <si>
    <t>United States</t>
  </si>
  <si>
    <t>South Africa</t>
  </si>
  <si>
    <t>Australia</t>
  </si>
  <si>
    <t>Colombia</t>
  </si>
  <si>
    <t>Indonesia</t>
  </si>
  <si>
    <t>Canada</t>
  </si>
  <si>
    <t>Other</t>
  </si>
  <si>
    <t>Bookmarks:</t>
  </si>
  <si>
    <t>Total production of primary energy</t>
  </si>
  <si>
    <t>EU-28</t>
  </si>
  <si>
    <t>Montenegro</t>
  </si>
  <si>
    <t>Serbia</t>
  </si>
  <si>
    <t>Peru</t>
  </si>
  <si>
    <t>(tonnes of oil equivalent per inhabitant)</t>
  </si>
  <si>
    <t>Albania</t>
  </si>
  <si>
    <t>:</t>
  </si>
  <si>
    <t>Bookmark:</t>
  </si>
  <si>
    <t>See previous</t>
  </si>
  <si>
    <t>Iceland</t>
  </si>
  <si>
    <t>Mozambique</t>
  </si>
  <si>
    <t>(¹) This designation is without prejudice to positions on status, and is in line with UNSCR 1244/1999 and the ICJ Opinion on the Kosovo declaration of independence.</t>
  </si>
  <si>
    <t>Kosovo (¹)</t>
  </si>
  <si>
    <t>Bosnia and Herzegovina</t>
  </si>
  <si>
    <t>Iran</t>
  </si>
  <si>
    <t>Ukraine</t>
  </si>
  <si>
    <t>Georgia</t>
  </si>
  <si>
    <t>North Macedonia</t>
  </si>
  <si>
    <t>Czechia</t>
  </si>
  <si>
    <t>Table 1: Energy production, 2007 and 2017</t>
  </si>
  <si>
    <t>GEO/SIEC</t>
  </si>
  <si>
    <t>Total</t>
  </si>
  <si>
    <t>European Union - 28 countries</t>
  </si>
  <si>
    <t>Kosovo (under United Nations Security Council Resolution 1244/99)</t>
  </si>
  <si>
    <t>Nuclear heat</t>
  </si>
  <si>
    <t>Solid fossil fuels</t>
  </si>
  <si>
    <t>Oil and petroleum products (excluding biofuel portion)</t>
  </si>
  <si>
    <t>Renewables and biofuels</t>
  </si>
  <si>
    <t>Last update</t>
  </si>
  <si>
    <t>Extracted on</t>
  </si>
  <si>
    <t>Source of data</t>
  </si>
  <si>
    <t>Eurostat</t>
  </si>
  <si>
    <t>NRG_BAL</t>
  </si>
  <si>
    <t>Primary production</t>
  </si>
  <si>
    <t>TIME</t>
  </si>
  <si>
    <t>UNIT</t>
  </si>
  <si>
    <t>Thousand tonnes of oil equivalent (TOE)</t>
  </si>
  <si>
    <t>MTOE</t>
  </si>
  <si>
    <t>2007 and 2017</t>
  </si>
  <si>
    <t>Share of total production, 2017 (%)</t>
  </si>
  <si>
    <t>Complete energy balances [nrg_bal_c]</t>
  </si>
  <si>
    <t>GEO</t>
  </si>
  <si>
    <t>SIEC/TIME</t>
  </si>
  <si>
    <t>Hydro</t>
  </si>
  <si>
    <t>Solar thermal</t>
  </si>
  <si>
    <t>Solar photovoltaic</t>
  </si>
  <si>
    <t>Figure 1: Production of primary energy, EU-28, 2017</t>
  </si>
  <si>
    <r>
      <t>Source:</t>
    </r>
    <r>
      <rPr>
        <sz val="9"/>
        <rFont val="Arial"/>
        <family val="2"/>
      </rPr>
      <t xml:space="preserve"> Eurostat (online data codes: nrg_bal_c)</t>
    </r>
  </si>
  <si>
    <t>http://appsso.eurostat.ec.europa.eu/nui/show.do?query=BOOKMARK_DS-1015839_QID_24E77E26_UID_-78A1B52&amp;layout=TIME,C,X,0;SIEC,L,Y,0;NRG_BAL,L,Z,0;GEO,L,Z,1;UNIT,L,Z,2;INDICATORS,C,Z,3;&amp;zSelection=DS-1015839NRG_BAL,PPRD;DS-1015839GEO,EU28;DS-1015839UNIT,KTOE;DS-1015839INDICATORS,OBS_FLAG;&amp;rankName1=UNIT_1_2_-1_2&amp;rankName2=NRG-BAL_1_2_-1_2&amp;rankName3=INDICATORS_1_2_-1_2&amp;rankName4=GEO_1_2_0_1&amp;rankName5=TIME_1_0_0_0&amp;rankName6=SIEC_1_2_0_1&amp;sortC=ASC_-1_FIRST&amp;rStp=&amp;cStp=&amp;rDCh=&amp;cDCh=&amp;rDM=true&amp;cDM=true&amp;footnes=false&amp;empty=false&amp;wai=false&amp;time_mode=NONE&amp;time_most_recent=false&amp;lang=EN&amp;cfo=%23%23%23%2C%23%23%23.%23%23%23</t>
  </si>
  <si>
    <r>
      <t>Source:</t>
    </r>
    <r>
      <rPr>
        <sz val="9"/>
        <rFont val="Arial"/>
        <family val="2"/>
      </rPr>
      <t xml:space="preserve"> Eurostat (online data code: nrg_bal_c)</t>
    </r>
  </si>
  <si>
    <t>(2007 = 100, based on tonnes of oil equivalent)</t>
  </si>
  <si>
    <t>http://appsso.eurostat.ec.europa.eu/nui/show.do?query=BOOKMARK_DS-1028916_QID_166B83A2_UID_-78A1B52&amp;layout=TIME,C,X,0;GEO,L,Y,0;NRG_BAL,L,Z,0;SIEC,L,Z,1;UNIT,L,Z,2;INDICATORS,C,Z,3;&amp;zSelection=DS-1028916UNIT,KTOE;DS-1028916INDICATORS,OBS_FLAG;DS-1028916SIEC,TOTAL;DS-1028916NRG_BAL,EXP;&amp;rankName1=UNIT_1_2_-1_2&amp;rankName2=SIEC_1_2_-1_2&amp;rankName3=NRG-BAL_1_2_-1_2&amp;rankName4=INDICATORS_1_2_-1_2&amp;rankName5=TIME_1_0_0_0&amp;rankName6=GEO_1_2_0_1&amp;sortC=ASC_-1_FIRST&amp;rStp=&amp;cStp=&amp;rDCh=&amp;cDCh=&amp;rDM=true&amp;cDM=true&amp;footnes=false&amp;empty=false&amp;wai=false&amp;time_mode=NONE&amp;time_most_recent=false&amp;lang=EN&amp;cfo=%23%23%23%2C%23%23%23.%23%23%23</t>
  </si>
  <si>
    <t>http://appsso.eurostat.ec.europa.eu/nui/show.do?query=BOOKMARK_DS-054198_QID_-7CE39D61_UID_-78A1B52&amp;layout=TIME,C,X,0;GEO,L,Y,0;AGE,L,Z,0;SEX,L,Z,1;UNIT,L,Z,2;INDICATORS,C,Z,3;&amp;zSelection=DS-054198AGE,TOTAL;DS-054198SEX,T;DS-054198INDICATORS,OBS_FLAG;DS-054198UNIT,NR;&amp;rankName1=UNIT_1_2_-1_2&amp;rankName2=AGE_1_2_-1_2&amp;rankName3=INDICATORS_1_2_-1_2&amp;rankName4=SEX_1_2_-1_2&amp;rankName5=TIME_1_0_0_0&amp;rankName6=GEO_1_2_0_1&amp;sortC=ASC_-1_FIRST&amp;rStp=&amp;cStp=&amp;rDCh=&amp;cDCh=&amp;rDM=true&amp;cDM=true&amp;footnes=false&amp;empty=false&amp;wai=false&amp;time_mode=NONE&amp;time_most_recent=false&amp;lang=EN&amp;cfo=%23%23%23%2C%23%23%23.%23%23%23</t>
  </si>
  <si>
    <t>Table 2: Net imports of primary energy, 2007-2017</t>
  </si>
  <si>
    <r>
      <t>Source:</t>
    </r>
    <r>
      <rPr>
        <sz val="9"/>
        <rFont val="Arial"/>
        <family val="2"/>
      </rPr>
      <t xml:space="preserve"> Eurostat (online data codes: nrg_bal_s and demo_pjan)</t>
    </r>
  </si>
  <si>
    <t>Table 3: Main origin of primary energy imports, EU-28, 2007-2017</t>
  </si>
  <si>
    <r>
      <t>Source:</t>
    </r>
    <r>
      <rPr>
        <sz val="9"/>
        <rFont val="Arial"/>
        <family val="2"/>
      </rPr>
      <t xml:space="preserve"> Eurostat (online data codes: nrg_ti_sff, nrg_ti_oil and nrg_ti_gas)</t>
    </r>
  </si>
  <si>
    <t>http://appsso.eurostat.ec.europa.eu/nui/show.do?query=BOOKMARK_DS-1028944_QID_221FAA2F_UID_-78A1B52&amp;layout=TIME,C,X,0;PARTNER,L,Y,0;SIEC,L,Z,0;GEO,L,Z,1;UNIT,L,Z,2;INDICATORS,C,Z,3;&amp;zSelection=DS-1028944SIEC,G3000;DS-1028944INDICATORS,OBS_FLAG;DS-1028944GEO,EU28;DS-1028944UNIT,TJ_GCV;&amp;rankName1=UNIT_1_2_-1_2&amp;rankName2=SIEC_1_2_-1_2&amp;rankName3=INDICATORS_1_2_-1_2&amp;rankName4=GEO_1_2_0_1&amp;rankName5=TIME_1_0_0_0&amp;rankName6=PARTNER_1_2_0_1&amp;sortC=ASC_-1_FIRST&amp;rStp=&amp;cStp=&amp;rDCh=&amp;cDCh=&amp;rDM=true&amp;cDM=true&amp;footnes=false&amp;empty=false&amp;wai=false&amp;time_mode=NONE&amp;time_most_recent=false&amp;lang=EN&amp;cfo=%23%23%23%2C%23%23%23.%23%23%23</t>
  </si>
  <si>
    <t>SIEC</t>
  </si>
  <si>
    <t>Special value:</t>
  </si>
  <si>
    <t>not available</t>
  </si>
  <si>
    <t>Figure 3: Energy dependency rate, EU-28, 2007-2017</t>
  </si>
  <si>
    <r>
      <t>Source:</t>
    </r>
    <r>
      <rPr>
        <sz val="9"/>
        <rFont val="Arial"/>
        <family val="2"/>
      </rPr>
      <t xml:space="preserve"> Eurostat (online data code: nrg_ind_id)</t>
    </r>
  </si>
  <si>
    <t>http://appsso.eurostat.ec.europa.eu/nui/show.do?query=BOOKMARK_DS-1039458_QID_7370F0C3_UID_-78A1B52&amp;layout=TIME,C,X,0;GEO,L,Y,0;SIEC,L,Z,0;UNIT,L,Z,1;INDICATORS,C,Z,2;&amp;zSelection=DS-1039458INDICATORS,OBS_FLAG;DS-1039458SIEC,TOTAL;DS-1039458UNIT,PC;&amp;rankName1=UNIT_1_2_-1_2&amp;rankName2=SIEC_1_2_-1_2&amp;rankName3=INDICATORS_1_2_-1_2&amp;rankName4=TIME_1_0_0_0&amp;rankName5=GEO_1_2_0_1&amp;sortC=ASC_-1_FIRST&amp;rStp=&amp;cStp=&amp;rDCh=&amp;cDCh=&amp;rDM=true&amp;cDM=true&amp;footnes=false&amp;empty=false&amp;wai=false&amp;time_mode=NONE&amp;time_most_recent=false&amp;lang=EN&amp;cfo=%23%23%23%2C%23%23%23.%23%23%23</t>
  </si>
  <si>
    <t>Import dependency [nrg_ind_id]</t>
  </si>
  <si>
    <t>Percentage</t>
  </si>
  <si>
    <t>GEO/TIME</t>
  </si>
  <si>
    <t>Figure 4: Energy dependency rate — all products, 2007 and 2017</t>
  </si>
  <si>
    <t>(% of net imports in gross available energy, based on tonnes of oil equivalent)</t>
  </si>
  <si>
    <t>Ambient heat (heat pumps)</t>
  </si>
  <si>
    <t>http://appsso.eurostat.ec.europa.eu/nui/show.do?query=BOOKMARK_DS-1015839_QID_1F3CBB81_UID_-3F171EB0&amp;layout=TIME,C,X,0;SIEC,L,Y,0;NRG_BAL,L,Z,0;GEO,L,Z,1;UNIT,L,Z,2;INDICATORS,C,Z,3;&amp;zSelection=DS-1015839NRG_BAL,PPRD;DS-1015839GEO,EU28;DS-1015839UNIT,KTOE;DS-1015839INDICATORS,OBS_FLAG;&amp;rankName1=UNIT_1_2_-1_2&amp;rankName2=NRG-BAL_1_2_-1_2&amp;rankName3=INDICATORS_1_2_-1_2&amp;rankName4=GEO_1_2_0_1&amp;rankName5=TIME_1_0_0_0&amp;rankName6=SIEC_1_2_0_1&amp;sortC=ASC_-1_FIRST&amp;rStp=&amp;cStp=&amp;rDCh=&amp;cDCh=&amp;rDM=true&amp;cDM=true&amp;footnes=false&amp;empty=false&amp;wai=false&amp;time_mode=NONE&amp;time_most_recent=false&amp;lang=EN&amp;cfo=%23%23%23%2C%23%23%23.%23%23%23</t>
  </si>
  <si>
    <t>Geothermal</t>
  </si>
  <si>
    <t>Wind</t>
  </si>
  <si>
    <t>Primary solid biofuels</t>
  </si>
  <si>
    <t>Charcoal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</si>
  <si>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</si>
  <si>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</si>
  <si>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</si>
  <si>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</si>
  <si>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</si>
  <si>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</si>
  <si>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</si>
  <si>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Biogases</t>
  </si>
  <si>
    <t>Renewable municipal waste</t>
  </si>
  <si>
    <t>Solar</t>
  </si>
  <si>
    <t>Bioenergy &amp; waste</t>
  </si>
  <si>
    <t>Ambient heat</t>
  </si>
  <si>
    <t>http://appsso.eurostat.ec.europa.eu/nui/show.do?query=BOOKMARK_DS-1039458_QID_-5149A95E_UID_-3F171EB0&amp;layout=TIME,C,X,0;SIEC,L,Y,0;GEO,L,Z,0;UNIT,L,Z,1;INDICATORS,C,Z,2;&amp;zSelection=DS-1039458GEO,EU28;DS-1039458INDICATORS,OBS_FLAG;DS-1039458UNIT,PC;&amp;rankName1=UNIT_1_2_-1_2&amp;rankName2=INDICATORS_1_2_-1_2&amp;rankName3=GEO_1_2_0_1&amp;rankName4=TIME_1_0_0_0&amp;rankName5=SIEC_1_2_0_1&amp;sortC=ASC_-1_FIRST&amp;rStp=&amp;cStp=&amp;rDCh=&amp;cDCh=&amp;rDM=true&amp;cDM=true&amp;footnes=false&amp;empty=false&amp;wai=false&amp;time_mode=NONE&amp;time_most_recent=false&amp;lang=EN&amp;cfo=%23%23%23%2C%23%23%23.%23%23%23</t>
  </si>
  <si>
    <r>
      <t>Source:</t>
    </r>
    <r>
      <rPr>
        <sz val="9"/>
        <rFont val="Arial"/>
        <family val="2"/>
      </rPr>
      <t xml:space="preserve"> Eurostat (online data codes: nrg_ind_id)</t>
    </r>
  </si>
  <si>
    <t>Figure 2: Development of the production of primary energy (by fuel type), EU-28, 2007-2017</t>
  </si>
  <si>
    <t>(% of extra EU-28 imports)</t>
  </si>
  <si>
    <t>Crude oil
(based on tonnes)</t>
  </si>
  <si>
    <t>Oil and petroleum products</t>
  </si>
  <si>
    <t>O4100_TOT - Crude oil</t>
  </si>
  <si>
    <t>RA000 - Renewables and biofuels</t>
  </si>
  <si>
    <t>G3000 - Natural gas</t>
  </si>
  <si>
    <t>C0000X0350-0370 - Solid fossil fuels</t>
  </si>
  <si>
    <t>N900H - Nuclear heat</t>
  </si>
  <si>
    <t>KTOE</t>
  </si>
  <si>
    <t>O4200 - Natural gas liquids</t>
  </si>
  <si>
    <t>O4400X4410 - Additives and oxygenates (excluding biofuel portion)</t>
  </si>
  <si>
    <t>O4500 - Other hydrocarbons</t>
  </si>
  <si>
    <t>P1100 - Peat</t>
  </si>
  <si>
    <t>S2000 - Oil shale and oil sands</t>
  </si>
  <si>
    <t>W6100 - Industrial waste (non-renewable)</t>
  </si>
  <si>
    <t>W6220 - Non-renewable municipal waste</t>
  </si>
  <si>
    <t>(¹) This designation is without prejudice to positions on status, and is in line with UNSCR 1244 and the ICJ Opinion on the Kosovo Declaration of Independence.</t>
  </si>
  <si>
    <t>Note: Category 'other' includes natural gas liquids, additives and oxygenates (excluding biofuel portion), other hydrocarbons, peat, oil shale and oil sands, industrial waste (non-renewable) and non-renewable municipal waste.</t>
  </si>
  <si>
    <t>Table 2: Net imports of energy, 2007-2017</t>
  </si>
  <si>
    <t>Hard coal
(based on tonnes)</t>
  </si>
  <si>
    <t>Natural gas
(based on terajoule (gross calorific value - GCV))</t>
  </si>
  <si>
    <t>http://appsso.eurostat.ec.europa.eu/nui/show.do?query=BOOKMARK_DS-1029276_QID_-419ED75E_UID_-3F171EB0&amp;layout=TIME,C,X,0;PARTNER,L,Y,0;SIEC,L,Z,0;GEO,L,Z,1;UNIT,L,Z,2;INDICATORS,C,Z,3;&amp;zSelection=DS-1029276UNIT,THS_T;DS-1029276SIEC,O4100_TOT;DS-1029276GEO,EU28;DS-1029276INDICATORS,OBS_FLAG;&amp;rankName1=UNIT_1_2_-1_2&amp;rankName2=SIEC_1_2_-1_2&amp;rankName3=INDICATORS_1_2_-1_2&amp;rankName4=GEO_1_2_0_1&amp;rankName5=TIME_1_0_0_0&amp;rankName6=PARTNER_1_2_0_1&amp;sortC=ASC_-1_FIRST&amp;rStp=&amp;cStp=&amp;rDCh=&amp;cDCh=&amp;rDM=true&amp;cDM=true&amp;footnes=false&amp;empty=false&amp;wai=false&amp;time_mode=ROLLING&amp;time_most_recent=true&amp;lang=EN&amp;cfo=%23%23%23%2C%23%23%23.%23%23%23</t>
  </si>
  <si>
    <t>http://appsso.eurostat.ec.europa.eu/nui/show.do?query=BOOKMARK_DS-1028946_QID_4C9637D5_UID_-3F171EB0&amp;layout=TIME,C,X,0;PARTNER,L,Y,0;SIEC,L,Z,0;GEO,L,Z,1;UNIT,L,Z,2;INDICATORS,C,Z,3;&amp;zSelection=DS-1028946INDICATORS,OBS_FLAG;DS-1028946SIEC,C0100;DS-1028946GEO,EU28;DS-1028946UNIT,THS_T;&amp;rankName1=UNIT_1_2_-1_2&amp;rankName2=SIEC_1_2_-1_2&amp;rankName3=INDICATORS_1_2_-1_2&amp;rankName4=GEO_1_2_0_1&amp;rankName5=TIME_1_0_0_0&amp;rankName6=PARTNER_1_2_0_1&amp;sortC=ASC_-1_FIRST&amp;rStp=&amp;cStp=&amp;rDCh=&amp;cDCh=&amp;rDM=true&amp;cDM=true&amp;footnes=false&amp;empty=false&amp;wai=false&amp;time_mode=ROLLING&amp;time_most_recent=true&amp;lang=EN&amp;cfo=%23%23%23%2C%23%23%23.%23%23%23</t>
  </si>
  <si>
    <t>Azerbaijan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</si>
</sst>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,##0.0"/>
    <numFmt numFmtId="166" formatCode="#,##0.0_i"/>
    <numFmt numFmtId="167" formatCode="#,##0_i"/>
    <numFmt numFmtId="168" formatCode="#,##0.000000"/>
    <numFmt numFmtId="169" formatCode="dd\.mm\.yy"/>
    <numFmt numFmtId="170" formatCode="#,##0.000"/>
  </numFmts>
  <fonts count="24" x14ac:knownFonts="1">
    <font>
      <sz val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9"/>
      <color indexed="18"/>
      <name val="Arial"/>
      <family val="2"/>
    </font>
    <font>
      <b/>
      <sz val="9"/>
      <name val="Arial"/>
      <family val="2"/>
    </font>
    <font>
      <sz val="9"/>
      <color indexed="63"/>
      <name val="Arial"/>
      <family val="2"/>
    </font>
    <font>
      <b/>
      <sz val="9"/>
      <color indexed="62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b/>
      <sz val="9"/>
      <color indexed="14"/>
      <name val="Arial"/>
      <family val="2"/>
    </font>
    <font>
      <b/>
      <sz val="9"/>
      <color indexed="18"/>
      <name val="Arial"/>
      <family val="2"/>
    </font>
    <font>
      <sz val="9"/>
      <color indexed="14"/>
      <name val="Arial"/>
      <family val="2"/>
    </font>
    <font>
      <b/>
      <sz val="11"/>
      <name val="Arial"/>
      <family val="2"/>
    </font>
    <font>
      <b/>
      <sz val="11"/>
      <color indexed="18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9"/>
      <color rgb="FF92D050"/>
      <name val="Arial"/>
      <family val="2"/>
    </font>
    <font>
      <sz val="9"/>
      <color rgb="FF00B050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 style="hair">
        <color rgb="FFC0C0C0"/>
      </top>
      <bottom style="thin">
        <color indexed="64"/>
      </bottom>
      <diagonal/>
    </border>
    <border>
      <left style="hair">
        <color rgb="FFC0C0C0"/>
      </left>
      <right/>
      <top style="hair">
        <color rgb="FFC0C0C0"/>
      </top>
      <bottom style="thin">
        <color indexed="64"/>
      </bottom>
      <diagonal/>
    </border>
    <border>
      <left/>
      <right/>
      <top style="hair">
        <color rgb="FFC0C0C0"/>
      </top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 style="hair">
        <color rgb="FFC0C0C0"/>
      </left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 style="hair">
        <color rgb="FFC0C0C0"/>
      </left>
      <right/>
      <top style="hair">
        <color rgb="FFC0C0C0"/>
      </top>
      <bottom style="thin">
        <color rgb="FF000000"/>
      </bottom>
      <diagonal/>
    </border>
    <border>
      <left/>
      <right/>
      <top/>
      <bottom style="hair">
        <color rgb="FFC0C0C0"/>
      </bottom>
      <diagonal/>
    </border>
    <border>
      <left style="hair">
        <color rgb="FFC0C0C0"/>
      </left>
      <right/>
      <top/>
      <bottom style="hair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C0C0C0"/>
      </left>
      <right/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thin">
        <color rgb="FF000000"/>
      </top>
      <bottom style="hair">
        <color rgb="FFC0C0C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C0C0C0"/>
      </left>
      <right/>
      <top style="thin">
        <color rgb="FF000000"/>
      </top>
      <bottom/>
      <diagonal/>
    </border>
    <border>
      <left style="hair">
        <color rgb="FFC0C0C0"/>
      </left>
      <right/>
      <top style="hair">
        <color rgb="FFC0C0C0"/>
      </top>
      <bottom/>
      <diagonal/>
    </border>
    <border>
      <left style="hair">
        <color rgb="FFC0C0C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rgb="FFC0C0C0"/>
      </bottom>
      <diagonal/>
    </border>
    <border>
      <left style="hair">
        <color rgb="FFC0C0C0"/>
      </left>
      <right/>
      <top style="thin">
        <color indexed="64"/>
      </top>
      <bottom style="hair">
        <color rgb="FFC0C0C0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hair">
        <color rgb="FFA6A6A6"/>
      </left>
      <right/>
      <top style="hair">
        <color rgb="FFC0C0C0"/>
      </top>
      <bottom style="thin">
        <color indexed="64"/>
      </bottom>
      <diagonal/>
    </border>
    <border>
      <left style="hair">
        <color rgb="FFC0C0C0"/>
      </left>
      <right/>
      <top/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/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/>
      <right style="hair">
        <color rgb="FFC0C0C0"/>
      </right>
      <top/>
      <bottom/>
      <diagonal/>
    </border>
    <border>
      <left/>
      <right style="hair">
        <color rgb="FFC0C0C0"/>
      </right>
      <top style="hair">
        <color rgb="FFC0C0C0"/>
      </top>
      <bottom style="thin">
        <color rgb="FF000000"/>
      </bottom>
      <diagonal/>
    </border>
    <border>
      <left/>
      <right style="hair">
        <color rgb="FFC0C0C0"/>
      </right>
      <top/>
      <bottom style="thin">
        <color rgb="FF000000"/>
      </bottom>
      <diagonal/>
    </border>
    <border>
      <left/>
      <right style="hair">
        <color rgb="FFC0C0C0"/>
      </right>
      <top style="hair">
        <color rgb="FFC0C0C0"/>
      </top>
      <bottom/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 applyNumberFormat="0" applyFill="0" applyBorder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6" fillId="0" borderId="0"/>
    <xf numFmtId="166" fontId="15" fillId="0" borderId="0" applyFill="0" applyBorder="0" applyProtection="0">
      <alignment horizontal="right" vertical="center"/>
    </xf>
    <xf numFmtId="0" fontId="15" fillId="0" borderId="0" applyNumberFormat="0" applyFill="0" applyBorder="0" applyProtection="0">
      <alignment vertical="center"/>
    </xf>
  </cellStyleXfs>
  <cellXfs count="231">
    <xf numFmtId="0" fontId="0" fillId="0" borderId="0" xfId="0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9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 applyBorder="1">
      <alignment vertical="center"/>
    </xf>
    <xf numFmtId="0" fontId="10" fillId="0" borderId="0" xfId="0" applyFont="1" applyFill="1" applyBorder="1">
      <alignment vertical="center"/>
    </xf>
    <xf numFmtId="165" fontId="10" fillId="0" borderId="0" xfId="0" applyNumberFormat="1" applyFont="1" applyFill="1" applyBorder="1">
      <alignment vertical="center"/>
    </xf>
    <xf numFmtId="1" fontId="10" fillId="0" borderId="0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>
      <alignment vertical="center"/>
    </xf>
    <xf numFmtId="0" fontId="11" fillId="0" borderId="0" xfId="0" applyFont="1" applyFill="1" applyBorder="1">
      <alignment vertical="center"/>
    </xf>
    <xf numFmtId="164" fontId="3" fillId="0" borderId="0" xfId="0" applyNumberFormat="1" applyFont="1" applyFill="1" applyBorder="1">
      <alignment vertical="center"/>
    </xf>
    <xf numFmtId="1" fontId="11" fillId="0" borderId="0" xfId="0" applyNumberFormat="1" applyFont="1" applyFill="1" applyBorder="1">
      <alignment vertical="center"/>
    </xf>
    <xf numFmtId="0" fontId="12" fillId="0" borderId="0" xfId="0" applyFont="1" applyFill="1" applyBorder="1" applyAlignment="1">
      <alignment horizontal="left"/>
    </xf>
    <xf numFmtId="1" fontId="13" fillId="0" borderId="0" xfId="0" applyNumberFormat="1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4" fillId="0" borderId="8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2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Border="1" applyAlignment="1">
      <alignment horizontal="right" vertical="center"/>
    </xf>
    <xf numFmtId="164" fontId="0" fillId="0" borderId="0" xfId="0" applyNumberFormat="1" applyFont="1" applyFill="1" applyBorder="1">
      <alignment vertical="center"/>
    </xf>
    <xf numFmtId="0" fontId="0" fillId="0" borderId="0" xfId="0" applyFont="1" applyFill="1" applyBorder="1" applyAlignment="1">
      <alignment horizontal="right"/>
    </xf>
    <xf numFmtId="0" fontId="0" fillId="0" borderId="0" xfId="0" applyNumberFormat="1" applyFont="1" applyFill="1" applyBorder="1">
      <alignment vertical="center"/>
    </xf>
    <xf numFmtId="0" fontId="0" fillId="0" borderId="0" xfId="0" applyFont="1" applyFill="1" applyBorder="1" applyAlignment="1"/>
    <xf numFmtId="165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/>
    <xf numFmtId="0" fontId="0" fillId="0" borderId="0" xfId="0" applyFont="1">
      <alignment vertical="center"/>
    </xf>
    <xf numFmtId="0" fontId="0" fillId="0" borderId="0" xfId="0" applyFont="1" applyFill="1" applyBorder="1" applyAlignment="1">
      <alignment horizontal="right" wrapText="1"/>
    </xf>
    <xf numFmtId="3" fontId="0" fillId="0" borderId="0" xfId="0" applyNumberFormat="1" applyFont="1" applyFill="1" applyBorder="1">
      <alignment vertical="center"/>
    </xf>
    <xf numFmtId="0" fontId="4" fillId="0" borderId="6" xfId="0" applyFont="1" applyFill="1" applyBorder="1" applyAlignment="1">
      <alignment vertical="center"/>
    </xf>
    <xf numFmtId="164" fontId="4" fillId="0" borderId="0" xfId="0" applyNumberFormat="1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/>
    <xf numFmtId="0" fontId="0" fillId="0" borderId="0" xfId="0" applyFont="1" applyAlignment="1"/>
    <xf numFmtId="0" fontId="4" fillId="0" borderId="4" xfId="0" applyFont="1" applyFill="1" applyBorder="1" applyAlignment="1">
      <alignment vertical="center"/>
    </xf>
    <xf numFmtId="167" fontId="0" fillId="2" borderId="15" xfId="0" applyNumberFormat="1" applyFont="1" applyFill="1" applyBorder="1" applyAlignment="1">
      <alignment horizontal="right" vertical="center"/>
    </xf>
    <xf numFmtId="167" fontId="0" fillId="2" borderId="10" xfId="0" applyNumberFormat="1" applyFont="1" applyFill="1" applyBorder="1" applyAlignment="1">
      <alignment horizontal="right" vertical="center"/>
    </xf>
    <xf numFmtId="0" fontId="4" fillId="0" borderId="18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/>
    </xf>
    <xf numFmtId="0" fontId="7" fillId="0" borderId="0" xfId="1" applyFont="1" applyFill="1" applyBorder="1" applyAlignment="1" applyProtection="1"/>
    <xf numFmtId="0" fontId="12" fillId="0" borderId="0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23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0" fontId="14" fillId="0" borderId="0" xfId="2"/>
    <xf numFmtId="0" fontId="14" fillId="0" borderId="0" xfId="2"/>
    <xf numFmtId="0" fontId="15" fillId="0" borderId="0" xfId="3" applyFont="1"/>
    <xf numFmtId="0" fontId="16" fillId="0" borderId="0" xfId="3"/>
    <xf numFmtId="0" fontId="15" fillId="0" borderId="0" xfId="0" applyFont="1" applyFill="1" applyBorder="1">
      <alignment vertical="center"/>
    </xf>
    <xf numFmtId="0" fontId="0" fillId="0" borderId="0" xfId="3" applyFont="1"/>
    <xf numFmtId="164" fontId="15" fillId="0" borderId="0" xfId="3" applyNumberFormat="1" applyFont="1"/>
    <xf numFmtId="0" fontId="16" fillId="0" borderId="0" xfId="3"/>
    <xf numFmtId="164" fontId="5" fillId="0" borderId="0" xfId="0" applyNumberFormat="1" applyFont="1" applyFill="1" applyBorder="1">
      <alignment vertical="center"/>
    </xf>
    <xf numFmtId="168" fontId="0" fillId="0" borderId="0" xfId="0" applyNumberFormat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/>
    </xf>
    <xf numFmtId="0" fontId="17" fillId="0" borderId="0" xfId="3" applyFont="1"/>
    <xf numFmtId="165" fontId="0" fillId="0" borderId="0" xfId="0" applyNumberFormat="1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166" fontId="0" fillId="0" borderId="9" xfId="0" applyNumberFormat="1" applyFont="1" applyFill="1" applyBorder="1" applyAlignment="1">
      <alignment horizontal="right" vertical="center"/>
    </xf>
    <xf numFmtId="166" fontId="0" fillId="0" borderId="8" xfId="0" applyNumberFormat="1" applyFont="1" applyFill="1" applyBorder="1" applyAlignment="1">
      <alignment horizontal="right" vertical="center"/>
    </xf>
    <xf numFmtId="166" fontId="0" fillId="0" borderId="12" xfId="0" applyNumberFormat="1" applyFont="1" applyFill="1" applyBorder="1" applyAlignment="1">
      <alignment horizontal="right" vertical="center"/>
    </xf>
    <xf numFmtId="166" fontId="0" fillId="0" borderId="11" xfId="0" applyNumberFormat="1" applyFont="1" applyFill="1" applyBorder="1" applyAlignment="1">
      <alignment horizontal="right" vertical="center"/>
    </xf>
    <xf numFmtId="166" fontId="0" fillId="0" borderId="16" xfId="0" applyNumberFormat="1" applyFont="1" applyFill="1" applyBorder="1" applyAlignment="1">
      <alignment horizontal="right" vertical="center"/>
    </xf>
    <xf numFmtId="166" fontId="0" fillId="0" borderId="3" xfId="0" applyNumberFormat="1" applyFont="1" applyFill="1" applyBorder="1" applyAlignment="1">
      <alignment horizontal="right" vertical="center"/>
    </xf>
    <xf numFmtId="166" fontId="0" fillId="0" borderId="7" xfId="0" applyNumberFormat="1" applyFont="1" applyFill="1" applyBorder="1" applyAlignment="1">
      <alignment horizontal="right" vertical="center"/>
    </xf>
    <xf numFmtId="166" fontId="0" fillId="0" borderId="1" xfId="0" applyNumberFormat="1" applyFont="1" applyFill="1" applyBorder="1" applyAlignment="1">
      <alignment horizontal="right" vertical="center"/>
    </xf>
    <xf numFmtId="167" fontId="0" fillId="0" borderId="11" xfId="0" applyNumberFormat="1" applyFont="1" applyFill="1" applyBorder="1" applyAlignment="1">
      <alignment horizontal="right" vertical="center"/>
    </xf>
    <xf numFmtId="167" fontId="0" fillId="0" borderId="5" xfId="0" applyNumberFormat="1" applyFont="1" applyFill="1" applyBorder="1" applyAlignment="1">
      <alignment horizontal="right" vertical="center"/>
    </xf>
    <xf numFmtId="167" fontId="0" fillId="0" borderId="4" xfId="0" applyNumberFormat="1" applyFont="1" applyFill="1" applyBorder="1" applyAlignment="1">
      <alignment horizontal="right" vertical="center"/>
    </xf>
    <xf numFmtId="167" fontId="0" fillId="0" borderId="9" xfId="0" applyNumberFormat="1" applyFont="1" applyFill="1" applyBorder="1" applyAlignment="1">
      <alignment horizontal="right" vertical="center"/>
    </xf>
    <xf numFmtId="167" fontId="0" fillId="0" borderId="8" xfId="0" applyNumberFormat="1" applyFont="1" applyFill="1" applyBorder="1" applyAlignment="1">
      <alignment horizontal="right" vertical="center"/>
    </xf>
    <xf numFmtId="167" fontId="0" fillId="0" borderId="12" xfId="0" applyNumberFormat="1" applyFont="1" applyFill="1" applyBorder="1" applyAlignment="1">
      <alignment horizontal="right" vertical="center"/>
    </xf>
    <xf numFmtId="167" fontId="0" fillId="0" borderId="16" xfId="0" applyNumberFormat="1" applyFont="1" applyFill="1" applyBorder="1" applyAlignment="1">
      <alignment horizontal="right" vertical="center"/>
    </xf>
    <xf numFmtId="167" fontId="0" fillId="0" borderId="3" xfId="0" applyNumberFormat="1" applyFont="1" applyFill="1" applyBorder="1" applyAlignment="1">
      <alignment horizontal="right" vertical="center"/>
    </xf>
    <xf numFmtId="167" fontId="0" fillId="0" borderId="20" xfId="0" applyNumberFormat="1" applyFont="1" applyFill="1" applyBorder="1" applyAlignment="1">
      <alignment horizontal="right" vertical="center"/>
    </xf>
    <xf numFmtId="167" fontId="0" fillId="0" borderId="19" xfId="0" applyNumberFormat="1" applyFont="1" applyFill="1" applyBorder="1" applyAlignment="1">
      <alignment horizontal="right" vertical="center"/>
    </xf>
    <xf numFmtId="167" fontId="0" fillId="0" borderId="7" xfId="0" applyNumberFormat="1" applyFont="1" applyFill="1" applyBorder="1" applyAlignment="1">
      <alignment horizontal="right" vertical="center"/>
    </xf>
    <xf numFmtId="167" fontId="0" fillId="0" borderId="6" xfId="0" applyNumberFormat="1" applyFont="1" applyFill="1" applyBorder="1" applyAlignment="1">
      <alignment horizontal="right" vertical="center"/>
    </xf>
    <xf numFmtId="167" fontId="0" fillId="0" borderId="17" xfId="0" applyNumberFormat="1" applyFont="1" applyFill="1" applyBorder="1" applyAlignment="1">
      <alignment horizontal="right" vertical="center"/>
    </xf>
    <xf numFmtId="167" fontId="0" fillId="0" borderId="0" xfId="0" applyNumberFormat="1" applyFont="1" applyFill="1" applyBorder="1" applyAlignment="1">
      <alignment horizontal="right" vertical="center"/>
    </xf>
    <xf numFmtId="167" fontId="0" fillId="0" borderId="2" xfId="0" applyNumberFormat="1" applyFont="1" applyFill="1" applyBorder="1" applyAlignment="1">
      <alignment horizontal="right" vertical="center"/>
    </xf>
    <xf numFmtId="167" fontId="0" fillId="0" borderId="1" xfId="0" applyNumberFormat="1" applyFont="1" applyFill="1" applyBorder="1" applyAlignment="1">
      <alignment horizontal="right" vertical="center"/>
    </xf>
    <xf numFmtId="166" fontId="15" fillId="2" borderId="15" xfId="4" applyFill="1" applyBorder="1">
      <alignment horizontal="right" vertical="center"/>
    </xf>
    <xf numFmtId="166" fontId="15" fillId="2" borderId="10" xfId="4" applyFill="1" applyBorder="1">
      <alignment horizontal="right" vertical="center"/>
    </xf>
    <xf numFmtId="166" fontId="15" fillId="0" borderId="5" xfId="4" applyFill="1" applyBorder="1">
      <alignment horizontal="right" vertical="center"/>
    </xf>
    <xf numFmtId="166" fontId="15" fillId="0" borderId="4" xfId="4" applyFill="1" applyBorder="1">
      <alignment horizontal="right" vertical="center"/>
    </xf>
    <xf numFmtId="166" fontId="15" fillId="0" borderId="9" xfId="4" applyFill="1" applyBorder="1">
      <alignment horizontal="right" vertical="center"/>
    </xf>
    <xf numFmtId="166" fontId="15" fillId="0" borderId="8" xfId="4" applyFill="1" applyBorder="1">
      <alignment horizontal="right" vertical="center"/>
    </xf>
    <xf numFmtId="166" fontId="15" fillId="0" borderId="12" xfId="4" applyFill="1" applyBorder="1">
      <alignment horizontal="right" vertical="center"/>
    </xf>
    <xf numFmtId="166" fontId="15" fillId="0" borderId="11" xfId="4" applyFill="1" applyBorder="1">
      <alignment horizontal="right" vertical="center"/>
    </xf>
    <xf numFmtId="166" fontId="15" fillId="0" borderId="16" xfId="4" applyFill="1" applyBorder="1">
      <alignment horizontal="right" vertical="center"/>
    </xf>
    <xf numFmtId="166" fontId="15" fillId="0" borderId="3" xfId="4" applyFill="1" applyBorder="1">
      <alignment horizontal="right" vertical="center"/>
    </xf>
    <xf numFmtId="166" fontId="15" fillId="0" borderId="20" xfId="4" applyFill="1" applyBorder="1">
      <alignment horizontal="right" vertical="center"/>
    </xf>
    <xf numFmtId="166" fontId="15" fillId="0" borderId="19" xfId="4" applyFill="1" applyBorder="1">
      <alignment horizontal="right" vertical="center"/>
    </xf>
    <xf numFmtId="166" fontId="15" fillId="0" borderId="7" xfId="4" applyFill="1" applyBorder="1">
      <alignment horizontal="right" vertical="center"/>
    </xf>
    <xf numFmtId="166" fontId="15" fillId="0" borderId="6" xfId="4" applyFill="1" applyBorder="1">
      <alignment horizontal="right" vertical="center"/>
    </xf>
    <xf numFmtId="166" fontId="15" fillId="0" borderId="17" xfId="4" applyFill="1" applyBorder="1">
      <alignment horizontal="right" vertical="center"/>
    </xf>
    <xf numFmtId="166" fontId="15" fillId="0" borderId="0" xfId="4" applyFill="1" applyBorder="1">
      <alignment horizontal="right" vertical="center"/>
    </xf>
    <xf numFmtId="166" fontId="15" fillId="0" borderId="2" xfId="4" applyFill="1" applyBorder="1">
      <alignment horizontal="right" vertical="center"/>
    </xf>
    <xf numFmtId="166" fontId="15" fillId="0" borderId="1" xfId="4" applyFill="1" applyBorder="1">
      <alignment horizontal="right" vertical="center"/>
    </xf>
    <xf numFmtId="166" fontId="8" fillId="2" borderId="10" xfId="4" applyFont="1" applyFill="1" applyBorder="1">
      <alignment horizontal="right" vertical="center"/>
    </xf>
    <xf numFmtId="166" fontId="15" fillId="0" borderId="4" xfId="4" applyFont="1" applyFill="1" applyBorder="1">
      <alignment horizontal="right" vertical="center"/>
    </xf>
    <xf numFmtId="166" fontId="15" fillId="0" borderId="8" xfId="4" applyFont="1" applyFill="1" applyBorder="1">
      <alignment horizontal="right" vertical="center"/>
    </xf>
    <xf numFmtId="166" fontId="15" fillId="0" borderId="11" xfId="4" applyFont="1" applyFill="1" applyBorder="1">
      <alignment horizontal="right" vertical="center"/>
    </xf>
    <xf numFmtId="166" fontId="8" fillId="0" borderId="11" xfId="4" applyFont="1" applyFill="1" applyBorder="1">
      <alignment horizontal="right" vertical="center"/>
    </xf>
    <xf numFmtId="166" fontId="15" fillId="0" borderId="3" xfId="4" applyFont="1" applyFill="1" applyBorder="1">
      <alignment horizontal="right" vertical="center"/>
    </xf>
    <xf numFmtId="166" fontId="15" fillId="0" borderId="19" xfId="4" applyFont="1" applyFill="1" applyBorder="1">
      <alignment horizontal="right" vertical="center"/>
    </xf>
    <xf numFmtId="166" fontId="15" fillId="0" borderId="6" xfId="4" applyFont="1" applyFill="1" applyBorder="1">
      <alignment horizontal="right" vertical="center"/>
    </xf>
    <xf numFmtId="166" fontId="15" fillId="0" borderId="0" xfId="4" applyFont="1" applyFill="1" applyBorder="1">
      <alignment horizontal="right" vertical="center"/>
    </xf>
    <xf numFmtId="166" fontId="15" fillId="0" borderId="1" xfId="4" applyFont="1" applyFill="1" applyBorder="1">
      <alignment horizontal="right" vertical="center"/>
    </xf>
    <xf numFmtId="166" fontId="8" fillId="0" borderId="3" xfId="4" applyFont="1" applyFill="1" applyBorder="1">
      <alignment horizontal="right" vertical="center"/>
    </xf>
    <xf numFmtId="166" fontId="8" fillId="0" borderId="1" xfId="4" applyFont="1" applyFill="1" applyBorder="1">
      <alignment horizontal="right" vertical="center"/>
    </xf>
    <xf numFmtId="0" fontId="4" fillId="0" borderId="3" xfId="0" applyFont="1" applyFill="1" applyBorder="1" applyAlignment="1">
      <alignment horizontal="left" vertical="center"/>
    </xf>
    <xf numFmtId="166" fontId="0" fillId="0" borderId="24" xfId="0" applyNumberFormat="1" applyFont="1" applyFill="1" applyBorder="1" applyAlignment="1">
      <alignment horizontal="right" vertical="center"/>
    </xf>
    <xf numFmtId="166" fontId="0" fillId="0" borderId="25" xfId="0" applyNumberFormat="1" applyFont="1" applyFill="1" applyBorder="1" applyAlignment="1">
      <alignment horizontal="right" vertical="center"/>
    </xf>
    <xf numFmtId="166" fontId="0" fillId="0" borderId="26" xfId="0" applyNumberFormat="1" applyFont="1" applyFill="1" applyBorder="1" applyAlignment="1">
      <alignment horizontal="right" vertical="center"/>
    </xf>
    <xf numFmtId="166" fontId="0" fillId="0" borderId="27" xfId="0" applyNumberFormat="1" applyFont="1" applyFill="1" applyBorder="1" applyAlignment="1">
      <alignment horizontal="right" vertical="center"/>
    </xf>
    <xf numFmtId="0" fontId="18" fillId="0" borderId="8" xfId="0" applyFont="1" applyBorder="1" applyAlignment="1">
      <alignment horizontal="left" wrapText="1"/>
    </xf>
    <xf numFmtId="0" fontId="0" fillId="0" borderId="0" xfId="3" applyFont="1" applyAlignment="1">
      <alignment wrapText="1"/>
    </xf>
    <xf numFmtId="164" fontId="15" fillId="0" borderId="0" xfId="3" applyNumberFormat="1" applyFont="1" applyFill="1"/>
    <xf numFmtId="164" fontId="15" fillId="0" borderId="0" xfId="0" applyNumberFormat="1" applyFont="1" applyFill="1" applyBorder="1">
      <alignment vertical="center"/>
    </xf>
    <xf numFmtId="164" fontId="15" fillId="0" borderId="0" xfId="0" applyNumberFormat="1" applyFont="1" applyFill="1" applyAlignment="1"/>
    <xf numFmtId="0" fontId="4" fillId="3" borderId="10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166" fontId="0" fillId="0" borderId="17" xfId="0" applyNumberFormat="1" applyFont="1" applyFill="1" applyBorder="1" applyAlignment="1">
      <alignment horizontal="right" vertical="center"/>
    </xf>
    <xf numFmtId="166" fontId="0" fillId="0" borderId="28" xfId="0" applyNumberFormat="1" applyFont="1" applyFill="1" applyBorder="1" applyAlignment="1">
      <alignment horizontal="right" vertical="center"/>
    </xf>
    <xf numFmtId="166" fontId="0" fillId="0" borderId="5" xfId="0" applyNumberFormat="1" applyFont="1" applyFill="1" applyBorder="1" applyAlignment="1">
      <alignment horizontal="right" vertical="center"/>
    </xf>
    <xf numFmtId="169" fontId="0" fillId="0" borderId="0" xfId="0" applyNumberFormat="1" applyFont="1" applyAlignment="1"/>
    <xf numFmtId="0" fontId="4" fillId="3" borderId="1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166" fontId="15" fillId="0" borderId="0" xfId="4" applyNumberFormat="1" applyFill="1" applyBorder="1">
      <alignment horizontal="right" vertical="center"/>
    </xf>
    <xf numFmtId="164" fontId="0" fillId="0" borderId="4" xfId="0" applyNumberFormat="1" applyFont="1" applyFill="1" applyBorder="1">
      <alignment vertical="center"/>
    </xf>
    <xf numFmtId="164" fontId="0" fillId="0" borderId="11" xfId="0" applyNumberFormat="1" applyFont="1" applyFill="1" applyBorder="1">
      <alignment vertical="center"/>
    </xf>
    <xf numFmtId="164" fontId="0" fillId="0" borderId="6" xfId="0" applyNumberFormat="1" applyFont="1" applyFill="1" applyBorder="1">
      <alignment vertical="center"/>
    </xf>
    <xf numFmtId="0" fontId="19" fillId="0" borderId="0" xfId="0" applyFont="1" applyFill="1" applyBorder="1" applyAlignment="1">
      <alignment horizontal="left"/>
    </xf>
    <xf numFmtId="0" fontId="4" fillId="3" borderId="10" xfId="0" applyNumberFormat="1" applyFont="1" applyFill="1" applyBorder="1" applyAlignment="1">
      <alignment horizontal="center" vertical="center"/>
    </xf>
    <xf numFmtId="167" fontId="15" fillId="0" borderId="4" xfId="4" applyNumberFormat="1" applyFill="1" applyBorder="1">
      <alignment horizontal="right" vertical="center"/>
    </xf>
    <xf numFmtId="167" fontId="15" fillId="0" borderId="11" xfId="4" applyNumberFormat="1" applyFill="1" applyBorder="1">
      <alignment horizontal="right" vertical="center"/>
    </xf>
    <xf numFmtId="0" fontId="20" fillId="0" borderId="0" xfId="1" applyFont="1" applyFill="1" applyBorder="1" applyAlignment="1" applyProtection="1">
      <alignment vertical="center"/>
    </xf>
    <xf numFmtId="0" fontId="0" fillId="2" borderId="14" xfId="0" applyFont="1" applyFill="1" applyBorder="1">
      <alignment vertical="center"/>
    </xf>
    <xf numFmtId="0" fontId="4" fillId="3" borderId="1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 vertical="center"/>
    </xf>
    <xf numFmtId="0" fontId="4" fillId="3" borderId="29" xfId="0" applyFont="1" applyFill="1" applyBorder="1" applyAlignment="1">
      <alignment horizontal="center" vertical="center"/>
    </xf>
    <xf numFmtId="166" fontId="15" fillId="0" borderId="22" xfId="4" applyFill="1" applyBorder="1">
      <alignment horizontal="right" vertical="center"/>
    </xf>
    <xf numFmtId="166" fontId="15" fillId="0" borderId="25" xfId="4" applyFill="1" applyBorder="1">
      <alignment horizontal="right" vertical="center"/>
    </xf>
    <xf numFmtId="166" fontId="15" fillId="0" borderId="23" xfId="4" applyFill="1" applyBorder="1">
      <alignment horizontal="right" vertical="center"/>
    </xf>
    <xf numFmtId="0" fontId="15" fillId="2" borderId="14" xfId="3" applyFont="1" applyFill="1" applyBorder="1"/>
    <xf numFmtId="164" fontId="15" fillId="2" borderId="14" xfId="3" applyNumberFormat="1" applyFont="1" applyFill="1" applyBorder="1"/>
    <xf numFmtId="166" fontId="0" fillId="0" borderId="30" xfId="0" applyNumberFormat="1" applyFont="1" applyFill="1" applyBorder="1" applyAlignment="1">
      <alignment horizontal="right" vertical="center"/>
    </xf>
    <xf numFmtId="166" fontId="0" fillId="0" borderId="31" xfId="0" applyNumberFormat="1" applyFont="1" applyFill="1" applyBorder="1" applyAlignment="1">
      <alignment horizontal="right" vertical="center"/>
    </xf>
    <xf numFmtId="166" fontId="0" fillId="0" borderId="32" xfId="0" applyNumberFormat="1" applyFont="1" applyFill="1" applyBorder="1" applyAlignment="1">
      <alignment horizontal="right" vertical="center"/>
    </xf>
    <xf numFmtId="166" fontId="0" fillId="0" borderId="33" xfId="0" applyNumberFormat="1" applyFont="1" applyFill="1" applyBorder="1" applyAlignment="1">
      <alignment horizontal="right" vertical="center"/>
    </xf>
    <xf numFmtId="166" fontId="0" fillId="0" borderId="34" xfId="0" applyNumberFormat="1" applyFont="1" applyFill="1" applyBorder="1" applyAlignment="1">
      <alignment horizontal="right" vertical="center"/>
    </xf>
    <xf numFmtId="166" fontId="0" fillId="0" borderId="35" xfId="0" applyNumberFormat="1" applyFont="1" applyFill="1" applyBorder="1" applyAlignment="1">
      <alignment horizontal="right" vertical="center"/>
    </xf>
    <xf numFmtId="166" fontId="0" fillId="0" borderId="13" xfId="0" applyNumberFormat="1" applyFont="1" applyFill="1" applyBorder="1" applyAlignment="1">
      <alignment horizontal="right" vertical="center"/>
    </xf>
    <xf numFmtId="166" fontId="0" fillId="0" borderId="0" xfId="0" applyNumberFormat="1" applyFont="1" applyFill="1" applyBorder="1" applyAlignment="1">
      <alignment horizontal="right" vertical="center"/>
    </xf>
    <xf numFmtId="166" fontId="0" fillId="0" borderId="6" xfId="0" applyNumberFormat="1" applyFont="1" applyFill="1" applyBorder="1" applyAlignment="1">
      <alignment horizontal="right" vertical="center"/>
    </xf>
    <xf numFmtId="166" fontId="0" fillId="0" borderId="21" xfId="0" applyNumberFormat="1" applyFont="1" applyFill="1" applyBorder="1" applyAlignment="1">
      <alignment horizontal="right" vertical="center"/>
    </xf>
    <xf numFmtId="166" fontId="0" fillId="0" borderId="4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167" fontId="15" fillId="0" borderId="1" xfId="4" applyNumberFormat="1" applyFill="1" applyBorder="1">
      <alignment horizontal="right" vertical="center"/>
    </xf>
    <xf numFmtId="0" fontId="4" fillId="0" borderId="36" xfId="0" applyFont="1" applyFill="1" applyBorder="1" applyAlignment="1">
      <alignment vertical="center"/>
    </xf>
    <xf numFmtId="0" fontId="4" fillId="0" borderId="37" xfId="0" applyFont="1" applyFill="1" applyBorder="1" applyAlignment="1">
      <alignment vertical="center"/>
    </xf>
    <xf numFmtId="0" fontId="4" fillId="0" borderId="32" xfId="0" applyFont="1" applyFill="1" applyBorder="1" applyAlignment="1">
      <alignment horizontal="left" vertical="center"/>
    </xf>
    <xf numFmtId="165" fontId="21" fillId="0" borderId="0" xfId="0" applyNumberFormat="1" applyFont="1" applyFill="1" applyBorder="1" applyAlignment="1">
      <alignment vertical="center"/>
    </xf>
    <xf numFmtId="164" fontId="21" fillId="0" borderId="0" xfId="0" applyNumberFormat="1" applyFont="1" applyFill="1" applyBorder="1">
      <alignment vertical="center"/>
    </xf>
    <xf numFmtId="165" fontId="21" fillId="0" borderId="0" xfId="0" applyNumberFormat="1" applyFont="1" applyFill="1" applyBorder="1">
      <alignment vertical="center"/>
    </xf>
    <xf numFmtId="165" fontId="21" fillId="0" borderId="0" xfId="0" applyNumberFormat="1" applyFont="1" applyFill="1" applyBorder="1" applyAlignment="1">
      <alignment horizontal="right" vertical="center"/>
    </xf>
    <xf numFmtId="164" fontId="22" fillId="0" borderId="0" xfId="0" applyNumberFormat="1" applyFont="1" applyFill="1" applyBorder="1" applyAlignment="1">
      <alignment vertical="center"/>
    </xf>
    <xf numFmtId="166" fontId="15" fillId="2" borderId="14" xfId="4" applyFill="1" applyBorder="1">
      <alignment horizontal="right" vertical="center"/>
    </xf>
    <xf numFmtId="166" fontId="15" fillId="0" borderId="0" xfId="4" applyFill="1">
      <alignment horizontal="right" vertical="center"/>
    </xf>
    <xf numFmtId="164" fontId="23" fillId="0" borderId="0" xfId="0" applyNumberFormat="1" applyFont="1" applyFill="1" applyBorder="1">
      <alignment vertical="center"/>
    </xf>
    <xf numFmtId="0" fontId="23" fillId="0" borderId="0" xfId="3" applyFont="1"/>
    <xf numFmtId="0" fontId="23" fillId="0" borderId="0" xfId="0" applyFont="1" applyAlignment="1"/>
    <xf numFmtId="164" fontId="23" fillId="0" borderId="0" xfId="0" applyNumberFormat="1" applyFont="1" applyAlignment="1"/>
    <xf numFmtId="164" fontId="23" fillId="0" borderId="0" xfId="3" applyNumberFormat="1" applyFont="1"/>
    <xf numFmtId="0" fontId="23" fillId="0" borderId="0" xfId="0" applyFont="1" applyFill="1" applyBorder="1">
      <alignment vertical="center"/>
    </xf>
    <xf numFmtId="170" fontId="23" fillId="0" borderId="0" xfId="3" applyNumberFormat="1" applyFont="1"/>
    <xf numFmtId="169" fontId="16" fillId="0" borderId="0" xfId="0" applyNumberFormat="1" applyFont="1" applyFill="1" applyBorder="1" applyAlignment="1"/>
    <xf numFmtId="0" fontId="4" fillId="3" borderId="0" xfId="0" applyFont="1" applyFill="1" applyBorder="1" applyAlignment="1">
      <alignment horizontal="center" vertical="center"/>
    </xf>
    <xf numFmtId="166" fontId="0" fillId="0" borderId="0" xfId="0" applyNumberFormat="1" applyFont="1" applyFill="1" applyBorder="1">
      <alignment vertical="center"/>
    </xf>
    <xf numFmtId="4" fontId="0" fillId="0" borderId="0" xfId="0" applyNumberFormat="1" applyFont="1" applyFill="1" applyBorder="1">
      <alignment vertical="center"/>
    </xf>
    <xf numFmtId="170" fontId="16" fillId="0" borderId="38" xfId="0" applyNumberFormat="1" applyFont="1" applyFill="1" applyBorder="1" applyAlignment="1"/>
    <xf numFmtId="0" fontId="0" fillId="0" borderId="0" xfId="0" applyAlignment="1"/>
    <xf numFmtId="164" fontId="0" fillId="0" borderId="3" xfId="0" applyNumberFormat="1" applyFont="1" applyFill="1" applyBorder="1">
      <alignment vertical="center"/>
    </xf>
    <xf numFmtId="0" fontId="4" fillId="3" borderId="21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vertical="center"/>
    </xf>
    <xf numFmtId="166" fontId="0" fillId="2" borderId="28" xfId="0" applyNumberFormat="1" applyFont="1" applyFill="1" applyBorder="1" applyAlignment="1">
      <alignment horizontal="right" vertical="center"/>
    </xf>
    <xf numFmtId="166" fontId="0" fillId="2" borderId="33" xfId="0" applyNumberFormat="1" applyFont="1" applyFill="1" applyBorder="1" applyAlignment="1">
      <alignment horizontal="right" vertical="center"/>
    </xf>
    <xf numFmtId="166" fontId="0" fillId="2" borderId="21" xfId="0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left"/>
    </xf>
    <xf numFmtId="0" fontId="15" fillId="0" borderId="0" xfId="3" applyFont="1" applyAlignment="1">
      <alignment horizontal="left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 vertical="center" wrapText="1"/>
    </xf>
  </cellXfs>
  <cellStyles count="6">
    <cellStyle name="Hyperlink" xfId="1" builtinId="8"/>
    <cellStyle name="Normal" xfId="0" builtinId="0" customBuiltin="1"/>
    <cellStyle name="Normal 2" xfId="2" xr:uid="{00000000-0005-0000-0000-000002000000}"/>
    <cellStyle name="Normal 2 3" xfId="5" xr:uid="{00000000-0005-0000-0000-000003000000}"/>
    <cellStyle name="Normal 3" xfId="3" xr:uid="{00000000-0005-0000-0000-000004000000}"/>
    <cellStyle name="NumberCellStyle" xfId="4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A85C2"/>
      <rgbColor rgb="00FF0000"/>
      <rgbColor rgb="004D4D4D"/>
      <rgbColor rgb="00FF0000"/>
      <rgbColor rgb="00000000"/>
      <rgbColor rgb="00FF0000"/>
      <rgbColor rgb="00FF0000"/>
      <rgbColor rgb="00FF0000"/>
      <rgbColor rgb="00BDD52F"/>
      <rgbColor rgb="00E2EBAC"/>
      <rgbColor rgb="00FFFFFF"/>
      <rgbColor rgb="00D6E387"/>
      <rgbColor rgb="00C0C0C0"/>
      <rgbColor rgb="00F5F8E7"/>
      <rgbColor rgb="00FF0000"/>
      <rgbColor rgb="0000FF00"/>
      <rgbColor rgb="00F5F28C"/>
      <rgbColor rgb="0040A600"/>
      <rgbColor rgb="00661900"/>
      <rgbColor rgb="00B22600"/>
      <rgbColor rgb="00B2FF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B2B2B2"/>
      <rgbColor rgb="00969696"/>
      <rgbColor rgb="00777777"/>
      <rgbColor rgb="00FF0000"/>
      <rgbColor rgb="005F5F5F"/>
      <rgbColor rgb="00CADD5C"/>
      <rgbColor rgb="0000FF00"/>
      <rgbColor rgb="00EAEAEA"/>
      <rgbColor rgb="00DEDFEF"/>
      <rgbColor rgb="00808080"/>
      <rgbColor rgb="00C2C5E2"/>
      <rgbColor rgb="00A8AED9"/>
      <rgbColor rgb="009199CA"/>
      <rgbColor rgb="00FF0000"/>
      <rgbColor rgb="00000000"/>
      <rgbColor rgb="00F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85469460725578"/>
          <c:y val="1.4965645809232991E-2"/>
          <c:w val="0.58261467144936052"/>
          <c:h val="0.5819790790204840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'Figure 1'!$B$20</c:f>
              <c:strCache>
                <c:ptCount val="1"/>
                <c:pt idx="0">
                  <c:v>Bioenergy &amp; waste</c:v>
                </c:pt>
              </c:strCache>
            </c:strRef>
          </c:tx>
          <c:spPr>
            <a:solidFill>
              <a:srgbClr val="32AFAF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delete val="1"/>
          </c:dLbls>
          <c:val>
            <c:numRef>
              <c:f>'Figure 1'!$D$20</c:f>
              <c:numCache>
                <c:formatCode>0.0</c:formatCode>
                <c:ptCount val="1"/>
                <c:pt idx="0">
                  <c:v>6.0549820996634303E-4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653-A488-09EE5F8B3371}"/>
            </c:ext>
          </c:extLst>
        </c:ser>
        <c:ser>
          <c:idx val="1"/>
          <c:order val="1"/>
          <c:tx>
            <c:strRef>
              <c:f>'Figure 1'!$B$21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32AFAF">
                <a:lumMod val="60000"/>
                <a:lumOff val="4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delete val="1"/>
          </c:dLbls>
          <c:val>
            <c:numRef>
              <c:f>'Figure 1'!$D$21</c:f>
              <c:numCache>
                <c:formatCode>0.0</c:formatCode>
                <c:ptCount val="1"/>
                <c:pt idx="0">
                  <c:v>1.3752749105645171E-4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4-4653-A488-09EE5F8B3371}"/>
            </c:ext>
          </c:extLst>
        </c:ser>
        <c:ser>
          <c:idx val="2"/>
          <c:order val="2"/>
          <c:tx>
            <c:strRef>
              <c:f>'Figure 1'!$B$22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32AFAF">
                <a:lumMod val="40000"/>
                <a:lumOff val="6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delete val="1"/>
          </c:dLbls>
          <c:val>
            <c:numRef>
              <c:f>'Figure 1'!$D$22</c:f>
              <c:numCache>
                <c:formatCode>0.0</c:formatCode>
                <c:ptCount val="1"/>
                <c:pt idx="0">
                  <c:v>1.1414073783555604E-4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4-4653-A488-09EE5F8B3371}"/>
            </c:ext>
          </c:extLst>
        </c:ser>
        <c:ser>
          <c:idx val="3"/>
          <c:order val="3"/>
          <c:tx>
            <c:strRef>
              <c:f>'Figure 1'!$B$23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C84B96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delete val="1"/>
          </c:dLbls>
          <c:val>
            <c:numRef>
              <c:f>'Figure 1'!$D$23</c:f>
              <c:numCache>
                <c:formatCode>0.0</c:formatCode>
                <c:ptCount val="1"/>
                <c:pt idx="0">
                  <c:v>6.3461962999005375E-5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C-4CED-8AA3-BC1F9CE1FCD6}"/>
            </c:ext>
          </c:extLst>
        </c:ser>
        <c:ser>
          <c:idx val="4"/>
          <c:order val="4"/>
          <c:tx>
            <c:strRef>
              <c:f>'Figure 1'!$B$24</c:f>
              <c:strCache>
                <c:ptCount val="1"/>
                <c:pt idx="0">
                  <c:v>Ambient heat</c:v>
                </c:pt>
              </c:strCache>
            </c:strRef>
          </c:tx>
          <c:spPr>
            <a:solidFill>
              <a:srgbClr val="C84B96">
                <a:lumMod val="60000"/>
                <a:lumOff val="4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delete val="1"/>
          </c:dLbls>
          <c:val>
            <c:numRef>
              <c:f>'Figure 1'!$D$24</c:f>
              <c:numCache>
                <c:formatCode>0.0</c:formatCode>
                <c:ptCount val="1"/>
                <c:pt idx="0">
                  <c:v>4.9107018160696921E-5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9C-4CED-8AA3-BC1F9CE1FCD6}"/>
            </c:ext>
          </c:extLst>
        </c:ser>
        <c:ser>
          <c:idx val="5"/>
          <c:order val="5"/>
          <c:tx>
            <c:strRef>
              <c:f>'Figure 1'!$B$25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delete val="1"/>
          </c:dLbls>
          <c:val>
            <c:numRef>
              <c:f>'Figure 1'!$D$25</c:f>
              <c:numCache>
                <c:formatCode>0.0</c:formatCode>
                <c:ptCount val="1"/>
                <c:pt idx="0">
                  <c:v>3.0064960378856304E-5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9C-4CED-8AA3-BC1F9CE1FCD6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500"/>
        <c:overlap val="100"/>
        <c:axId val="404985088"/>
        <c:axId val="404983128"/>
      </c:barChart>
      <c:catAx>
        <c:axId val="404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04983128"/>
        <c:crosses val="autoZero"/>
        <c:auto val="0"/>
        <c:lblAlgn val="ctr"/>
        <c:lblOffset val="100"/>
        <c:noMultiLvlLbl val="0"/>
      </c:catAx>
      <c:valAx>
        <c:axId val="4049831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04985088"/>
        <c:crosses val="autoZero"/>
        <c:crossBetween val="between"/>
        <c:majorUnit val="0.2"/>
      </c:valAx>
      <c:spPr>
        <a:noFill/>
      </c:spPr>
    </c:plotArea>
    <c:legend>
      <c:legendPos val="b"/>
      <c:layout>
        <c:manualLayout>
          <c:xMode val="edge"/>
          <c:yMode val="edge"/>
          <c:x val="0.21148556430446194"/>
          <c:y val="0.6349424979196836"/>
          <c:w val="0.75094191486933692"/>
          <c:h val="0.34738524863144399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150" orientation="portrait" horizontalDpi="2400" verticalDpi="24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679012345679014"/>
          <c:y val="0.26126159857400555"/>
          <c:w val="0.49382716049382713"/>
          <c:h val="0.56608306622681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2AFAF">
                  <a:lumMod val="100000"/>
                </a:srgb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1-96DA-45A9-B5A1-7432784546F0}"/>
              </c:ext>
            </c:extLst>
          </c:dPt>
          <c:dPt>
            <c:idx val="1"/>
            <c:bubble3D val="0"/>
            <c:spPr>
              <a:solidFill>
                <a:srgbClr val="32AFAF">
                  <a:lumMod val="60000"/>
                  <a:lumOff val="40000"/>
                </a:srgb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3-96DA-45A9-B5A1-7432784546F0}"/>
              </c:ext>
            </c:extLst>
          </c:dPt>
          <c:dPt>
            <c:idx val="2"/>
            <c:bubble3D val="0"/>
            <c:spPr>
              <a:solidFill>
                <a:srgbClr val="C84B96">
                  <a:lumMod val="100000"/>
                </a:srgb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96DA-45A9-B5A1-7432784546F0}"/>
              </c:ext>
            </c:extLst>
          </c:dPt>
          <c:dPt>
            <c:idx val="3"/>
            <c:bubble3D val="0"/>
            <c:spPr>
              <a:solidFill>
                <a:srgbClr val="C84B96">
                  <a:lumMod val="60000"/>
                  <a:lumOff val="40000"/>
                </a:srgb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7-96DA-45A9-B5A1-7432784546F0}"/>
              </c:ext>
            </c:extLst>
          </c:dPt>
          <c:dPt>
            <c:idx val="4"/>
            <c:bubble3D val="0"/>
            <c:spPr>
              <a:solidFill>
                <a:srgbClr val="286EB4">
                  <a:lumMod val="100000"/>
                </a:srgb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9-96DA-45A9-B5A1-7432784546F0}"/>
              </c:ext>
            </c:extLst>
          </c:dPt>
          <c:dPt>
            <c:idx val="5"/>
            <c:bubble3D val="0"/>
            <c:spPr>
              <a:solidFill>
                <a:srgbClr val="286EB4">
                  <a:lumMod val="60000"/>
                  <a:lumOff val="40000"/>
                </a:srgb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B-96DA-45A9-B5A1-7432784546F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C-96DA-45A9-B5A1-7432784546F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D-96DA-45A9-B5A1-7432784546F0}"/>
              </c:ext>
            </c:extLst>
          </c:dPt>
          <c:dLbls>
            <c:dLbl>
              <c:idx val="5"/>
              <c:layout>
                <c:manualLayout>
                  <c:x val="1.8475737138268344E-2"/>
                  <c:y val="-6.473475063358500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DA-45A9-B5A1-7432784546F0}"/>
                </c:ext>
              </c:extLst>
            </c:dLbl>
            <c:numFmt formatCode="0.0_i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'Figure 1'!$B$11:$B$16</c:f>
              <c:strCache>
                <c:ptCount val="6"/>
                <c:pt idx="0">
                  <c:v>Renewable energy</c:v>
                </c:pt>
                <c:pt idx="1">
                  <c:v>Nuclear energy</c:v>
                </c:pt>
                <c:pt idx="2">
                  <c:v>Solid fossil fuels</c:v>
                </c:pt>
                <c:pt idx="3">
                  <c:v>Natural gas</c:v>
                </c:pt>
                <c:pt idx="4">
                  <c:v>Crude oil</c:v>
                </c:pt>
                <c:pt idx="5">
                  <c:v>Other</c:v>
                </c:pt>
              </c:strCache>
            </c:strRef>
          </c:cat>
          <c:val>
            <c:numRef>
              <c:f>'Figure 1'!$D$11:$D$16</c:f>
              <c:numCache>
                <c:formatCode>0.0</c:formatCode>
                <c:ptCount val="6"/>
                <c:pt idx="0">
                  <c:v>29.884373007264937</c:v>
                </c:pt>
                <c:pt idx="1">
                  <c:v>27.792368561054676</c:v>
                </c:pt>
                <c:pt idx="2">
                  <c:v>16.415832240799055</c:v>
                </c:pt>
                <c:pt idx="3">
                  <c:v>13.596643068494254</c:v>
                </c:pt>
                <c:pt idx="4">
                  <c:v>8.8032865065832375</c:v>
                </c:pt>
                <c:pt idx="5">
                  <c:v>3.5074966158038436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DA-45A9-B5A1-7432784546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portrait" horizontalDpi="2400" verticalDpi="24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Development of the production of primary energy (by fuel type), EU-28, 2007-2017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(2007 = 100, based on tonnes of oil equivalent)</a:t>
            </a:r>
          </a:p>
        </c:rich>
      </c:tx>
      <c:layout>
        <c:manualLayout>
          <c:xMode val="edge"/>
          <c:yMode val="edge"/>
          <c:x val="5.3333333333333332E-3"/>
          <c:y val="7.839506172839506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653280839895013E-2"/>
          <c:y val="0.10675829475308642"/>
          <c:w val="0.94396251968503941"/>
          <c:h val="0.75003959401266862"/>
        </c:manualLayout>
      </c:layout>
      <c:lineChart>
        <c:grouping val="standard"/>
        <c:varyColors val="0"/>
        <c:ser>
          <c:idx val="4"/>
          <c:order val="0"/>
          <c:tx>
            <c:strRef>
              <c:f>'Figure 2'!$B$11</c:f>
              <c:strCache>
                <c:ptCount val="1"/>
                <c:pt idx="0">
                  <c:v>Renewable energy</c:v>
                </c:pt>
              </c:strCache>
            </c:strRef>
          </c:tx>
          <c:spPr>
            <a:ln w="28575" cap="rnd" cmpd="sng" algn="ctr">
              <a:solidFill>
                <a:srgbClr val="32AFAF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2'!$C$9:$M$9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'Figure 2'!$C$11:$M$11</c:f>
              <c:numCache>
                <c:formatCode>0.0</c:formatCode>
                <c:ptCount val="11"/>
                <c:pt idx="0">
                  <c:v>100</c:v>
                </c:pt>
                <c:pt idx="1">
                  <c:v>107.06764183577384</c:v>
                </c:pt>
                <c:pt idx="2">
                  <c:v>112.89827439219107</c:v>
                </c:pt>
                <c:pt idx="3">
                  <c:v>124.65823259864463</c:v>
                </c:pt>
                <c:pt idx="4">
                  <c:v>123.08921610671754</c:v>
                </c:pt>
                <c:pt idx="5">
                  <c:v>135.82495200083284</c:v>
                </c:pt>
                <c:pt idx="6">
                  <c:v>145.45775987047145</c:v>
                </c:pt>
                <c:pt idx="7">
                  <c:v>148.01549284158781</c:v>
                </c:pt>
                <c:pt idx="8">
                  <c:v>154.52629887764991</c:v>
                </c:pt>
                <c:pt idx="9">
                  <c:v>158.36563731196944</c:v>
                </c:pt>
                <c:pt idx="10">
                  <c:v>165.60744158190076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3-47CB-98FF-A4338AC22AC8}"/>
            </c:ext>
          </c:extLst>
        </c:ser>
        <c:ser>
          <c:idx val="5"/>
          <c:order val="1"/>
          <c:tx>
            <c:strRef>
              <c:f>'Figure 2'!$B$12</c:f>
              <c:strCache>
                <c:ptCount val="1"/>
                <c:pt idx="0">
                  <c:v>Nuclear energy</c:v>
                </c:pt>
              </c:strCache>
            </c:strRef>
          </c:tx>
          <c:spPr>
            <a:ln w="28575" cap="rnd" cmpd="sng" algn="ctr">
              <a:solidFill>
                <a:srgbClr val="C84B96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2'!$C$9:$M$9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'Figure 2'!$C$12:$M$12</c:f>
              <c:numCache>
                <c:formatCode>0.0</c:formatCode>
                <c:ptCount val="11"/>
                <c:pt idx="0">
                  <c:v>100</c:v>
                </c:pt>
                <c:pt idx="1">
                  <c:v>100.20539755367679</c:v>
                </c:pt>
                <c:pt idx="2">
                  <c:v>94.457406129426175</c:v>
                </c:pt>
                <c:pt idx="3">
                  <c:v>97.049944879621151</c:v>
                </c:pt>
                <c:pt idx="4">
                  <c:v>95.984552169774304</c:v>
                </c:pt>
                <c:pt idx="5">
                  <c:v>92.894698180661976</c:v>
                </c:pt>
                <c:pt idx="6">
                  <c:v>92.261097320483969</c:v>
                </c:pt>
                <c:pt idx="7">
                  <c:v>92.510566023511942</c:v>
                </c:pt>
                <c:pt idx="8">
                  <c:v>91.054669982341551</c:v>
                </c:pt>
                <c:pt idx="9">
                  <c:v>88.336288544553952</c:v>
                </c:pt>
                <c:pt idx="10">
                  <c:v>87.179258491886728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3-47CB-98FF-A4338AC22AC8}"/>
            </c:ext>
          </c:extLst>
        </c:ser>
        <c:ser>
          <c:idx val="0"/>
          <c:order val="2"/>
          <c:tx>
            <c:strRef>
              <c:f>'Figure 2'!$B$10</c:f>
              <c:strCache>
                <c:ptCount val="1"/>
                <c:pt idx="0">
                  <c:v>Total production</c:v>
                </c:pt>
              </c:strCache>
            </c:strRef>
          </c:tx>
          <c:spPr>
            <a:ln w="28575" cap="rnd" cmpd="sng" algn="ctr">
              <a:solidFill>
                <a:srgbClr val="286EB4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2'!$C$9:$M$9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'Figure 2'!$C$10:$M$10</c:f>
              <c:numCache>
                <c:formatCode>0.0</c:formatCode>
                <c:ptCount val="11"/>
                <c:pt idx="0">
                  <c:v>100</c:v>
                </c:pt>
                <c:pt idx="1">
                  <c:v>99.795490566753529</c:v>
                </c:pt>
                <c:pt idx="2">
                  <c:v>95.141474257935229</c:v>
                </c:pt>
                <c:pt idx="3">
                  <c:v>97.132098931967676</c:v>
                </c:pt>
                <c:pt idx="4">
                  <c:v>93.476162430327307</c:v>
                </c:pt>
                <c:pt idx="5">
                  <c:v>92.466173096725981</c:v>
                </c:pt>
                <c:pt idx="6">
                  <c:v>91.877470265833878</c:v>
                </c:pt>
                <c:pt idx="7">
                  <c:v>89.990003115960832</c:v>
                </c:pt>
                <c:pt idx="8">
                  <c:v>89.471270766449351</c:v>
                </c:pt>
                <c:pt idx="9">
                  <c:v>87.918043827226427</c:v>
                </c:pt>
                <c:pt idx="10">
                  <c:v>87.871203298100795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3-47CB-98FF-A4338AC22AC8}"/>
            </c:ext>
          </c:extLst>
        </c:ser>
        <c:ser>
          <c:idx val="1"/>
          <c:order val="3"/>
          <c:tx>
            <c:strRef>
              <c:f>'Figure 2'!$B$13</c:f>
              <c:strCache>
                <c:ptCount val="1"/>
                <c:pt idx="0">
                  <c:v>Solid fossil fuels</c:v>
                </c:pt>
              </c:strCache>
            </c:strRef>
          </c:tx>
          <c:spPr>
            <a:ln w="28575" cap="rnd" cmpd="sng" algn="ctr">
              <a:solidFill>
                <a:srgbClr val="D73C41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2'!$C$9:$M$9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'Figure 2'!$C$13:$M$13</c:f>
              <c:numCache>
                <c:formatCode>0.0</c:formatCode>
                <c:ptCount val="11"/>
                <c:pt idx="0">
                  <c:v>100</c:v>
                </c:pt>
                <c:pt idx="1">
                  <c:v>95.741817309998567</c:v>
                </c:pt>
                <c:pt idx="2">
                  <c:v>89.334281349630345</c:v>
                </c:pt>
                <c:pt idx="3">
                  <c:v>87.720267918707293</c:v>
                </c:pt>
                <c:pt idx="4">
                  <c:v>89.295359518948331</c:v>
                </c:pt>
                <c:pt idx="5">
                  <c:v>89.680156362069013</c:v>
                </c:pt>
                <c:pt idx="6">
                  <c:v>82.795244661925466</c:v>
                </c:pt>
                <c:pt idx="7">
                  <c:v>79.34839414152097</c:v>
                </c:pt>
                <c:pt idx="8">
                  <c:v>77.53091690769115</c:v>
                </c:pt>
                <c:pt idx="9">
                  <c:v>70.986053779120923</c:v>
                </c:pt>
                <c:pt idx="10">
                  <c:v>69.476480333370219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3-47CB-98FF-A4338AC22AC8}"/>
            </c:ext>
          </c:extLst>
        </c:ser>
        <c:ser>
          <c:idx val="3"/>
          <c:order val="4"/>
          <c:tx>
            <c:strRef>
              <c:f>'Figure 2'!$B$14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 cmpd="sng" algn="ctr">
              <a:solidFill>
                <a:srgbClr val="00A5E6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2'!$C$9:$M$9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'Figure 2'!$C$14:$M$14</c:f>
              <c:numCache>
                <c:formatCode>0.0</c:formatCode>
                <c:ptCount val="11"/>
                <c:pt idx="0">
                  <c:v>100</c:v>
                </c:pt>
                <c:pt idx="1">
                  <c:v>101.74043273753529</c:v>
                </c:pt>
                <c:pt idx="2">
                  <c:v>91.614147460018813</c:v>
                </c:pt>
                <c:pt idx="3">
                  <c:v>93.655770813734705</c:v>
                </c:pt>
                <c:pt idx="4">
                  <c:v>83.787714016933208</c:v>
                </c:pt>
                <c:pt idx="5">
                  <c:v>78.25944555503294</c:v>
                </c:pt>
                <c:pt idx="6">
                  <c:v>77.175001763875812</c:v>
                </c:pt>
                <c:pt idx="7">
                  <c:v>69.407474129821267</c:v>
                </c:pt>
                <c:pt idx="8">
                  <c:v>63.108791745061154</c:v>
                </c:pt>
                <c:pt idx="9">
                  <c:v>63.099173330197559</c:v>
                </c:pt>
                <c:pt idx="10">
                  <c:v>60.613212605832558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63-47CB-98FF-A4338AC22AC8}"/>
            </c:ext>
          </c:extLst>
        </c:ser>
        <c:ser>
          <c:idx val="2"/>
          <c:order val="5"/>
          <c:tx>
            <c:strRef>
              <c:f>'Figure 2'!$B$15</c:f>
              <c:strCache>
                <c:ptCount val="1"/>
                <c:pt idx="0">
                  <c:v>Crude oil</c:v>
                </c:pt>
              </c:strCache>
            </c:strRef>
          </c:tx>
          <c:spPr>
            <a:ln w="28575" cap="rnd" cmpd="sng" algn="ctr">
              <a:solidFill>
                <a:srgbClr val="B9C31E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2'!$C$9:$M$9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'Figure 2'!$C$15:$M$15</c:f>
              <c:numCache>
                <c:formatCode>0.0</c:formatCode>
                <c:ptCount val="11"/>
                <c:pt idx="0">
                  <c:v>100</c:v>
                </c:pt>
                <c:pt idx="1">
                  <c:v>93.104990816805071</c:v>
                </c:pt>
                <c:pt idx="2">
                  <c:v>87.897250382416388</c:v>
                </c:pt>
                <c:pt idx="3">
                  <c:v>82.277938411748693</c:v>
                </c:pt>
                <c:pt idx="4">
                  <c:v>72.075787604851755</c:v>
                </c:pt>
                <c:pt idx="5">
                  <c:v>64.944634151755793</c:v>
                </c:pt>
                <c:pt idx="6">
                  <c:v>60.984570444874862</c:v>
                </c:pt>
                <c:pt idx="7">
                  <c:v>59.864789552118417</c:v>
                </c:pt>
                <c:pt idx="8">
                  <c:v>64.023869493352407</c:v>
                </c:pt>
                <c:pt idx="9">
                  <c:v>62.593512427552625</c:v>
                </c:pt>
                <c:pt idx="10">
                  <c:v>61.126635412031995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63-47CB-98FF-A4338AC22AC8}"/>
            </c:ext>
          </c:extLst>
        </c:ser>
        <c:ser>
          <c:idx val="6"/>
          <c:order val="6"/>
          <c:tx>
            <c:strRef>
              <c:f>'Figure 2'!$B$16</c:f>
              <c:strCache>
                <c:ptCount val="1"/>
                <c:pt idx="0">
                  <c:v>Other</c:v>
                </c:pt>
              </c:strCache>
            </c:strRef>
          </c:tx>
          <c:marker>
            <c:symbol val="none"/>
          </c:marker>
          <c:cat>
            <c:numRef>
              <c:f>'Figure 2'!$C$9:$M$9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'Figure 2'!$C$16:$M$16</c:f>
              <c:numCache>
                <c:formatCode>0.0</c:formatCode>
                <c:ptCount val="11"/>
                <c:pt idx="0">
                  <c:v>100</c:v>
                </c:pt>
                <c:pt idx="1">
                  <c:v>101.02769239677475</c:v>
                </c:pt>
                <c:pt idx="2">
                  <c:v>101.59410541350408</c:v>
                </c:pt>
                <c:pt idx="3">
                  <c:v>103.04114340309107</c:v>
                </c:pt>
                <c:pt idx="4">
                  <c:v>96.394910273546259</c:v>
                </c:pt>
                <c:pt idx="5">
                  <c:v>88.012684748674246</c:v>
                </c:pt>
                <c:pt idx="6">
                  <c:v>94.864375292533822</c:v>
                </c:pt>
                <c:pt idx="7">
                  <c:v>95.713458244266334</c:v>
                </c:pt>
                <c:pt idx="8">
                  <c:v>94.023688362823961</c:v>
                </c:pt>
                <c:pt idx="9">
                  <c:v>98.728255509286285</c:v>
                </c:pt>
                <c:pt idx="10">
                  <c:v>102.65980187318146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1-470E-81DA-546B1EAF9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32632"/>
        <c:axId val="407332240"/>
      </c:lineChart>
      <c:catAx>
        <c:axId val="40733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07332240"/>
        <c:crossesAt val="100"/>
        <c:auto val="1"/>
        <c:lblAlgn val="ctr"/>
        <c:lblOffset val="100"/>
        <c:tickLblSkip val="1"/>
        <c:tickMarkSkip val="1"/>
        <c:noMultiLvlLbl val="0"/>
      </c:catAx>
      <c:valAx>
        <c:axId val="407332240"/>
        <c:scaling>
          <c:orientation val="minMax"/>
          <c:max val="180"/>
          <c:min val="4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07332632"/>
        <c:crosses val="autoZero"/>
        <c:crossBetween val="between"/>
        <c:majorUnit val="20"/>
      </c:valAx>
    </c:plotArea>
    <c:legend>
      <c:legendPos val="b"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Energy dependency rate, EU-28, 2007-2017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(% of net imports in gross available energy, based on tonnes of oil equivalent)</a:t>
            </a:r>
          </a:p>
        </c:rich>
      </c:tx>
      <c:layout>
        <c:manualLayout>
          <c:xMode val="edge"/>
          <c:yMode val="edge"/>
          <c:x val="5.3333333333333332E-3"/>
          <c:y val="7.839506172839506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643044619422576E-2"/>
          <c:y val="0.11165798611111111"/>
          <c:w val="0.9292958530183727"/>
          <c:h val="0.74487268518518523"/>
        </c:manualLayout>
      </c:layout>
      <c:lineChart>
        <c:grouping val="standard"/>
        <c:varyColors val="0"/>
        <c:ser>
          <c:idx val="5"/>
          <c:order val="0"/>
          <c:tx>
            <c:strRef>
              <c:f>'Figure 3'!$B$12</c:f>
              <c:strCache>
                <c:ptCount val="1"/>
                <c:pt idx="0">
                  <c:v>Oil and petroleum products</c:v>
                </c:pt>
              </c:strCache>
            </c:strRef>
          </c:tx>
          <c:spPr>
            <a:ln w="28575" cap="rnd" cmpd="sng" algn="ctr">
              <a:solidFill>
                <a:srgbClr val="32AFAF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3'!$C$9:$M$9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'Figure 3'!$C$12:$M$12</c:f>
              <c:numCache>
                <c:formatCode>#,##0.0_i</c:formatCode>
                <c:ptCount val="11"/>
                <c:pt idx="0">
                  <c:v>82.558999999999997</c:v>
                </c:pt>
                <c:pt idx="1">
                  <c:v>84.701999999999998</c:v>
                </c:pt>
                <c:pt idx="2">
                  <c:v>83.962999999999994</c:v>
                </c:pt>
                <c:pt idx="3">
                  <c:v>84.68</c:v>
                </c:pt>
                <c:pt idx="4">
                  <c:v>85.650999999999996</c:v>
                </c:pt>
                <c:pt idx="5">
                  <c:v>87.105999999999995</c:v>
                </c:pt>
                <c:pt idx="6">
                  <c:v>87.903999999999996</c:v>
                </c:pt>
                <c:pt idx="7">
                  <c:v>87.847999999999999</c:v>
                </c:pt>
                <c:pt idx="8">
                  <c:v>89.230999999999995</c:v>
                </c:pt>
                <c:pt idx="9">
                  <c:v>87.102000000000004</c:v>
                </c:pt>
                <c:pt idx="10">
                  <c:v>86.715999999999994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844-A2E6-BFD3BD456B47}"/>
            </c:ext>
          </c:extLst>
        </c:ser>
        <c:ser>
          <c:idx val="1"/>
          <c:order val="1"/>
          <c:tx>
            <c:strRef>
              <c:f>'Figure 3'!$B$13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 cmpd="sng" algn="ctr">
              <a:solidFill>
                <a:srgbClr val="C84B96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3'!$C$9:$M$9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'Figure 3'!$C$13:$M$13</c:f>
              <c:numCache>
                <c:formatCode>#,##0.0_i</c:formatCode>
                <c:ptCount val="11"/>
                <c:pt idx="0">
                  <c:v>59.545999999999999</c:v>
                </c:pt>
                <c:pt idx="1">
                  <c:v>61.716000000000001</c:v>
                </c:pt>
                <c:pt idx="2">
                  <c:v>63.628999999999998</c:v>
                </c:pt>
                <c:pt idx="3">
                  <c:v>62.491999999999997</c:v>
                </c:pt>
                <c:pt idx="4">
                  <c:v>67.195999999999998</c:v>
                </c:pt>
                <c:pt idx="5">
                  <c:v>65.84</c:v>
                </c:pt>
                <c:pt idx="6">
                  <c:v>65.433000000000007</c:v>
                </c:pt>
                <c:pt idx="7">
                  <c:v>67.513000000000005</c:v>
                </c:pt>
                <c:pt idx="8">
                  <c:v>69.006</c:v>
                </c:pt>
                <c:pt idx="9">
                  <c:v>70.394999999999996</c:v>
                </c:pt>
                <c:pt idx="10">
                  <c:v>74.322000000000003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844-A2E6-BFD3BD456B47}"/>
            </c:ext>
          </c:extLst>
        </c:ser>
        <c:ser>
          <c:idx val="0"/>
          <c:order val="2"/>
          <c:tx>
            <c:strRef>
              <c:f>'Figure 3'!$B$10</c:f>
              <c:strCache>
                <c:ptCount val="1"/>
                <c:pt idx="0">
                  <c:v>All products</c:v>
                </c:pt>
              </c:strCache>
            </c:strRef>
          </c:tx>
          <c:spPr>
            <a:ln w="28575" cap="rnd" cmpd="sng" algn="ctr">
              <a:solidFill>
                <a:srgbClr val="286EB4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3'!$C$9:$M$9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'Figure 3'!$C$10:$M$10</c:f>
              <c:numCache>
                <c:formatCode>#,##0.0_i</c:formatCode>
                <c:ptCount val="11"/>
                <c:pt idx="0">
                  <c:v>52.869</c:v>
                </c:pt>
                <c:pt idx="1">
                  <c:v>54.645000000000003</c:v>
                </c:pt>
                <c:pt idx="2">
                  <c:v>53.691000000000003</c:v>
                </c:pt>
                <c:pt idx="3">
                  <c:v>52.685000000000002</c:v>
                </c:pt>
                <c:pt idx="4">
                  <c:v>54.24</c:v>
                </c:pt>
                <c:pt idx="5">
                  <c:v>53.701999999999998</c:v>
                </c:pt>
                <c:pt idx="6">
                  <c:v>53.319000000000003</c:v>
                </c:pt>
                <c:pt idx="7">
                  <c:v>53.59</c:v>
                </c:pt>
                <c:pt idx="8">
                  <c:v>53.893000000000001</c:v>
                </c:pt>
                <c:pt idx="9">
                  <c:v>53.795999999999999</c:v>
                </c:pt>
                <c:pt idx="10">
                  <c:v>55.122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844-A2E6-BFD3BD456B47}"/>
            </c:ext>
          </c:extLst>
        </c:ser>
        <c:ser>
          <c:idx val="4"/>
          <c:order val="3"/>
          <c:tx>
            <c:strRef>
              <c:f>'Figure 3'!$B$11</c:f>
              <c:strCache>
                <c:ptCount val="1"/>
                <c:pt idx="0">
                  <c:v>Solid fossil fuels</c:v>
                </c:pt>
              </c:strCache>
            </c:strRef>
          </c:tx>
          <c:spPr>
            <a:ln w="28575" cap="rnd" cmpd="sng" algn="ctr">
              <a:solidFill>
                <a:srgbClr val="D73C41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3'!$C$9:$M$9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'Figure 3'!$C$11:$M$11</c:f>
              <c:numCache>
                <c:formatCode>#,##0.0_i</c:formatCode>
                <c:ptCount val="11"/>
                <c:pt idx="0">
                  <c:v>42.029000000000003</c:v>
                </c:pt>
                <c:pt idx="1">
                  <c:v>45.713999999999999</c:v>
                </c:pt>
                <c:pt idx="2">
                  <c:v>41.39</c:v>
                </c:pt>
                <c:pt idx="3">
                  <c:v>39.631</c:v>
                </c:pt>
                <c:pt idx="4">
                  <c:v>42.978000000000002</c:v>
                </c:pt>
                <c:pt idx="5">
                  <c:v>43.792000000000002</c:v>
                </c:pt>
                <c:pt idx="6">
                  <c:v>45.03</c:v>
                </c:pt>
                <c:pt idx="7">
                  <c:v>46.9</c:v>
                </c:pt>
                <c:pt idx="8">
                  <c:v>42.683</c:v>
                </c:pt>
                <c:pt idx="9">
                  <c:v>41.462000000000003</c:v>
                </c:pt>
                <c:pt idx="10">
                  <c:v>43.94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FA-4844-A2E6-BFD3BD456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29496"/>
        <c:axId val="407333416"/>
      </c:lineChart>
      <c:catAx>
        <c:axId val="40732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0733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73334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07329496"/>
        <c:crosses val="autoZero"/>
        <c:crossBetween val="between"/>
        <c:majorUnit val="10"/>
      </c:valAx>
    </c:plotArea>
    <c:legend>
      <c:legendPos val="b"/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/>
              <a:t>Energy dependency rate — all products, 2007 and 2017</a:t>
            </a:r>
          </a:p>
          <a:p>
            <a:pPr algn="l">
              <a:defRPr sz="1200" b="1">
                <a:latin typeface="Arial"/>
                <a:ea typeface="Arial"/>
                <a:cs typeface="Arial"/>
              </a:defRPr>
            </a:pPr>
            <a:r>
              <a:rPr lang="en-US" sz="1000" b="0"/>
              <a:t>(% of net imports in gross available energy, based on tonnes of oil equivalent)</a:t>
            </a:r>
          </a:p>
        </c:rich>
      </c:tx>
      <c:layout>
        <c:manualLayout>
          <c:xMode val="edge"/>
          <c:yMode val="edge"/>
          <c:x val="4.6096221688707861E-3"/>
          <c:y val="7.839506172839506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409005628517824E-2"/>
          <c:y val="8.7840967414844207E-2"/>
          <c:w val="0.93808630393996251"/>
          <c:h val="0.665255602986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4'!$C$10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32AFAF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6D4-4DD4-89FC-CCF49ED2962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6D4-4DD4-89FC-CCF49ED29620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6D4-4DD4-89FC-CCF49ED29620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6D4-4DD4-89FC-CCF49ED29620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6D4-4DD4-89FC-CCF49ED29620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6D4-4DD4-89FC-CCF49ED29620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6D4-4DD4-89FC-CCF49ED29620}"/>
              </c:ext>
            </c:extLst>
          </c:dPt>
          <c:dPt>
            <c:idx val="3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6D4-4DD4-89FC-CCF49ED29620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6D4-4DD4-89FC-CCF49ED29620}"/>
              </c:ext>
            </c:extLst>
          </c:dPt>
          <c:cat>
            <c:strRef>
              <c:f>'Figure 4'!$B$11:$B$55</c:f>
              <c:strCache>
                <c:ptCount val="45"/>
                <c:pt idx="0">
                  <c:v>EU-28</c:v>
                </c:pt>
                <c:pt idx="2">
                  <c:v>Malta</c:v>
                </c:pt>
                <c:pt idx="3">
                  <c:v>Cyprus</c:v>
                </c:pt>
                <c:pt idx="4">
                  <c:v>Luxembourg</c:v>
                </c:pt>
                <c:pt idx="5">
                  <c:v>Portugal</c:v>
                </c:pt>
                <c:pt idx="6">
                  <c:v>Italy</c:v>
                </c:pt>
                <c:pt idx="7">
                  <c:v>Lithuania</c:v>
                </c:pt>
                <c:pt idx="8">
                  <c:v>Belgium</c:v>
                </c:pt>
                <c:pt idx="9">
                  <c:v>Spain</c:v>
                </c:pt>
                <c:pt idx="10">
                  <c:v>Greece</c:v>
                </c:pt>
                <c:pt idx="11">
                  <c:v>Ireland</c:v>
                </c:pt>
                <c:pt idx="12">
                  <c:v>Slovakia</c:v>
                </c:pt>
                <c:pt idx="13">
                  <c:v>Austria</c:v>
                </c:pt>
                <c:pt idx="14">
                  <c:v>Germany</c:v>
                </c:pt>
                <c:pt idx="15">
                  <c:v>Hungary</c:v>
                </c:pt>
                <c:pt idx="16">
                  <c:v>Croatia</c:v>
                </c:pt>
                <c:pt idx="17">
                  <c:v>Netherlands</c:v>
                </c:pt>
                <c:pt idx="18">
                  <c:v>Slovenia</c:v>
                </c:pt>
                <c:pt idx="19">
                  <c:v>France</c:v>
                </c:pt>
                <c:pt idx="20">
                  <c:v>Latvia</c:v>
                </c:pt>
                <c:pt idx="21">
                  <c:v>Finland</c:v>
                </c:pt>
                <c:pt idx="22">
                  <c:v>Bulgaria</c:v>
                </c:pt>
                <c:pt idx="23">
                  <c:v>Poland</c:v>
                </c:pt>
                <c:pt idx="24">
                  <c:v>Czechia</c:v>
                </c:pt>
                <c:pt idx="25">
                  <c:v>United Kingdom</c:v>
                </c:pt>
                <c:pt idx="26">
                  <c:v>Sweden</c:v>
                </c:pt>
                <c:pt idx="27">
                  <c:v>Romania</c:v>
                </c:pt>
                <c:pt idx="28">
                  <c:v>Denmark</c:v>
                </c:pt>
                <c:pt idx="29">
                  <c:v>Estonia</c:v>
                </c:pt>
                <c:pt idx="31">
                  <c:v>Iceland</c:v>
                </c:pt>
                <c:pt idx="32">
                  <c:v>Norway</c:v>
                </c:pt>
                <c:pt idx="34">
                  <c:v>Turkey</c:v>
                </c:pt>
                <c:pt idx="35">
                  <c:v>North Macedonia</c:v>
                </c:pt>
                <c:pt idx="36">
                  <c:v>Montenegro</c:v>
                </c:pt>
                <c:pt idx="37">
                  <c:v>Albania</c:v>
                </c:pt>
                <c:pt idx="38">
                  <c:v>Serbia</c:v>
                </c:pt>
                <c:pt idx="40">
                  <c:v>Bosnia and Herzegovina</c:v>
                </c:pt>
                <c:pt idx="41">
                  <c:v>Kosovo (¹)</c:v>
                </c:pt>
                <c:pt idx="43">
                  <c:v>Georgia</c:v>
                </c:pt>
                <c:pt idx="44">
                  <c:v>Ukraine</c:v>
                </c:pt>
              </c:strCache>
            </c:strRef>
          </c:cat>
          <c:val>
            <c:numRef>
              <c:f>'Figure 4'!$E$11:$E$55</c:f>
              <c:numCache>
                <c:formatCode>0.0</c:formatCode>
                <c:ptCount val="45"/>
                <c:pt idx="0" formatCode="General">
                  <c:v>52.869</c:v>
                </c:pt>
                <c:pt idx="2" formatCode="General">
                  <c:v>99.956000000000003</c:v>
                </c:pt>
                <c:pt idx="3" formatCode="General">
                  <c:v>95.894000000000005</c:v>
                </c:pt>
                <c:pt idx="4" formatCode="General">
                  <c:v>96.665000000000006</c:v>
                </c:pt>
                <c:pt idx="5" formatCode="General">
                  <c:v>81.521000000000001</c:v>
                </c:pt>
                <c:pt idx="6" formatCode="General">
                  <c:v>83.001999999999995</c:v>
                </c:pt>
                <c:pt idx="7" formatCode="General">
                  <c:v>60.676000000000002</c:v>
                </c:pt>
                <c:pt idx="8" formatCode="General">
                  <c:v>77.069000000000003</c:v>
                </c:pt>
                <c:pt idx="9" formatCode="General">
                  <c:v>79.620999999999995</c:v>
                </c:pt>
                <c:pt idx="10" formatCode="General">
                  <c:v>70.793999999999997</c:v>
                </c:pt>
                <c:pt idx="11" formatCode="General">
                  <c:v>87.477000000000004</c:v>
                </c:pt>
                <c:pt idx="12" formatCode="General">
                  <c:v>69.733000000000004</c:v>
                </c:pt>
                <c:pt idx="13" formatCode="General">
                  <c:v>69.260999999999996</c:v>
                </c:pt>
                <c:pt idx="14" formatCode="General">
                  <c:v>58.826999999999998</c:v>
                </c:pt>
                <c:pt idx="15" formatCode="General">
                  <c:v>60.293999999999997</c:v>
                </c:pt>
                <c:pt idx="16" formatCode="General">
                  <c:v>51.844999999999999</c:v>
                </c:pt>
                <c:pt idx="17" formatCode="General">
                  <c:v>37.402000000000001</c:v>
                </c:pt>
                <c:pt idx="18" formatCode="General">
                  <c:v>52.573</c:v>
                </c:pt>
                <c:pt idx="19" formatCode="General">
                  <c:v>50.412999999999997</c:v>
                </c:pt>
                <c:pt idx="20" formatCode="General">
                  <c:v>62.478000000000002</c:v>
                </c:pt>
                <c:pt idx="21" formatCode="General">
                  <c:v>53.488999999999997</c:v>
                </c:pt>
                <c:pt idx="22" formatCode="General">
                  <c:v>51.222999999999999</c:v>
                </c:pt>
                <c:pt idx="23" formatCode="General">
                  <c:v>25.795999999999999</c:v>
                </c:pt>
                <c:pt idx="24" formatCode="General">
                  <c:v>24.994</c:v>
                </c:pt>
                <c:pt idx="25" formatCode="General">
                  <c:v>20.378</c:v>
                </c:pt>
                <c:pt idx="26" formatCode="General">
                  <c:v>36.628</c:v>
                </c:pt>
                <c:pt idx="27" formatCode="General">
                  <c:v>31.242999999999999</c:v>
                </c:pt>
                <c:pt idx="28" formatCode="General">
                  <c:v>-24.533000000000001</c:v>
                </c:pt>
                <c:pt idx="29" formatCode="General">
                  <c:v>27.053999999999998</c:v>
                </c:pt>
                <c:pt idx="31" formatCode="#,##0.000">
                  <c:v>22.832000000000001</c:v>
                </c:pt>
                <c:pt idx="32" formatCode="#,##0.000">
                  <c:v>-127.13900000000001</c:v>
                </c:pt>
                <c:pt idx="34" formatCode="General">
                  <c:v>74.141000000000005</c:v>
                </c:pt>
                <c:pt idx="35" formatCode="General">
                  <c:v>47.116999999999997</c:v>
                </c:pt>
                <c:pt idx="36" formatCode="General">
                  <c:v>54.290999999999997</c:v>
                </c:pt>
                <c:pt idx="37" formatCode="General">
                  <c:v>49.179000000000002</c:v>
                </c:pt>
                <c:pt idx="38" formatCode="General">
                  <c:v>36.392000000000003</c:v>
                </c:pt>
                <c:pt idx="41" formatCode="General">
                  <c:v>29.033999999999999</c:v>
                </c:pt>
                <c:pt idx="43" formatCode="General">
                  <c:v>0</c:v>
                </c:pt>
                <c:pt idx="44" formatCode="General">
                  <c:v>40.904000000000003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D4-4DD4-89FC-CCF49ED29620}"/>
            </c:ext>
          </c:extLst>
        </c:ser>
        <c:ser>
          <c:idx val="1"/>
          <c:order val="1"/>
          <c:tx>
            <c:strRef>
              <c:f>'Figure 4'!$D$10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C84B96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4'!$B$11:$B$55</c:f>
              <c:strCache>
                <c:ptCount val="45"/>
                <c:pt idx="0">
                  <c:v>EU-28</c:v>
                </c:pt>
                <c:pt idx="2">
                  <c:v>Malta</c:v>
                </c:pt>
                <c:pt idx="3">
                  <c:v>Cyprus</c:v>
                </c:pt>
                <c:pt idx="4">
                  <c:v>Luxembourg</c:v>
                </c:pt>
                <c:pt idx="5">
                  <c:v>Portugal</c:v>
                </c:pt>
                <c:pt idx="6">
                  <c:v>Italy</c:v>
                </c:pt>
                <c:pt idx="7">
                  <c:v>Lithuania</c:v>
                </c:pt>
                <c:pt idx="8">
                  <c:v>Belgium</c:v>
                </c:pt>
                <c:pt idx="9">
                  <c:v>Spain</c:v>
                </c:pt>
                <c:pt idx="10">
                  <c:v>Greece</c:v>
                </c:pt>
                <c:pt idx="11">
                  <c:v>Ireland</c:v>
                </c:pt>
                <c:pt idx="12">
                  <c:v>Slovakia</c:v>
                </c:pt>
                <c:pt idx="13">
                  <c:v>Austria</c:v>
                </c:pt>
                <c:pt idx="14">
                  <c:v>Germany</c:v>
                </c:pt>
                <c:pt idx="15">
                  <c:v>Hungary</c:v>
                </c:pt>
                <c:pt idx="16">
                  <c:v>Croatia</c:v>
                </c:pt>
                <c:pt idx="17">
                  <c:v>Netherlands</c:v>
                </c:pt>
                <c:pt idx="18">
                  <c:v>Slovenia</c:v>
                </c:pt>
                <c:pt idx="19">
                  <c:v>France</c:v>
                </c:pt>
                <c:pt idx="20">
                  <c:v>Latvia</c:v>
                </c:pt>
                <c:pt idx="21">
                  <c:v>Finland</c:v>
                </c:pt>
                <c:pt idx="22">
                  <c:v>Bulgaria</c:v>
                </c:pt>
                <c:pt idx="23">
                  <c:v>Poland</c:v>
                </c:pt>
                <c:pt idx="24">
                  <c:v>Czechia</c:v>
                </c:pt>
                <c:pt idx="25">
                  <c:v>United Kingdom</c:v>
                </c:pt>
                <c:pt idx="26">
                  <c:v>Sweden</c:v>
                </c:pt>
                <c:pt idx="27">
                  <c:v>Romania</c:v>
                </c:pt>
                <c:pt idx="28">
                  <c:v>Denmark</c:v>
                </c:pt>
                <c:pt idx="29">
                  <c:v>Estonia</c:v>
                </c:pt>
                <c:pt idx="31">
                  <c:v>Iceland</c:v>
                </c:pt>
                <c:pt idx="32">
                  <c:v>Norway</c:v>
                </c:pt>
                <c:pt idx="34">
                  <c:v>Turkey</c:v>
                </c:pt>
                <c:pt idx="35">
                  <c:v>North Macedonia</c:v>
                </c:pt>
                <c:pt idx="36">
                  <c:v>Montenegro</c:v>
                </c:pt>
                <c:pt idx="37">
                  <c:v>Albania</c:v>
                </c:pt>
                <c:pt idx="38">
                  <c:v>Serbia</c:v>
                </c:pt>
                <c:pt idx="40">
                  <c:v>Bosnia and Herzegovina</c:v>
                </c:pt>
                <c:pt idx="41">
                  <c:v>Kosovo (¹)</c:v>
                </c:pt>
                <c:pt idx="43">
                  <c:v>Georgia</c:v>
                </c:pt>
                <c:pt idx="44">
                  <c:v>Ukraine</c:v>
                </c:pt>
              </c:strCache>
            </c:strRef>
          </c:cat>
          <c:val>
            <c:numRef>
              <c:f>'Figure 4'!$F$11:$F$55</c:f>
              <c:numCache>
                <c:formatCode>0.0</c:formatCode>
                <c:ptCount val="45"/>
                <c:pt idx="0" formatCode="General">
                  <c:v>55.122</c:v>
                </c:pt>
                <c:pt idx="2" formatCode="General">
                  <c:v>102.94</c:v>
                </c:pt>
                <c:pt idx="3" formatCode="General">
                  <c:v>96.331999999999994</c:v>
                </c:pt>
                <c:pt idx="4" formatCode="General">
                  <c:v>95.4</c:v>
                </c:pt>
                <c:pt idx="5" formatCode="General">
                  <c:v>79.866</c:v>
                </c:pt>
                <c:pt idx="6" formatCode="General">
                  <c:v>76.978999999999999</c:v>
                </c:pt>
                <c:pt idx="7" formatCode="General">
                  <c:v>75.606999999999999</c:v>
                </c:pt>
                <c:pt idx="8" formatCode="General">
                  <c:v>74.843000000000004</c:v>
                </c:pt>
                <c:pt idx="9" formatCode="General">
                  <c:v>73.942999999999998</c:v>
                </c:pt>
                <c:pt idx="10" formatCode="General">
                  <c:v>71.064999999999998</c:v>
                </c:pt>
                <c:pt idx="11" formatCode="General">
                  <c:v>67.141999999999996</c:v>
                </c:pt>
                <c:pt idx="12" formatCode="General">
                  <c:v>64.846999999999994</c:v>
                </c:pt>
                <c:pt idx="13" formatCode="General">
                  <c:v>64.427000000000007</c:v>
                </c:pt>
                <c:pt idx="14" formatCode="General">
                  <c:v>63.908999999999999</c:v>
                </c:pt>
                <c:pt idx="15" formatCode="General">
                  <c:v>62.573999999999998</c:v>
                </c:pt>
                <c:pt idx="16" formatCode="General">
                  <c:v>53.253999999999998</c:v>
                </c:pt>
                <c:pt idx="17" formatCode="General">
                  <c:v>51.811999999999998</c:v>
                </c:pt>
                <c:pt idx="18" formatCode="General">
                  <c:v>50.381999999999998</c:v>
                </c:pt>
                <c:pt idx="19" formatCode="General">
                  <c:v>48.593000000000004</c:v>
                </c:pt>
                <c:pt idx="20" formatCode="General">
                  <c:v>44.055</c:v>
                </c:pt>
                <c:pt idx="21" formatCode="General">
                  <c:v>43.978000000000002</c:v>
                </c:pt>
                <c:pt idx="22" formatCode="General">
                  <c:v>39.512999999999998</c:v>
                </c:pt>
                <c:pt idx="23" formatCode="General">
                  <c:v>38.314</c:v>
                </c:pt>
                <c:pt idx="24" formatCode="General">
                  <c:v>37.188000000000002</c:v>
                </c:pt>
                <c:pt idx="25" formatCode="General">
                  <c:v>35.347000000000001</c:v>
                </c:pt>
                <c:pt idx="26" formatCode="General">
                  <c:v>26.568000000000001</c:v>
                </c:pt>
                <c:pt idx="27" formatCode="General">
                  <c:v>23.117999999999999</c:v>
                </c:pt>
                <c:pt idx="28" formatCode="General">
                  <c:v>11.657999999999999</c:v>
                </c:pt>
                <c:pt idx="29" formatCode="General">
                  <c:v>4.07</c:v>
                </c:pt>
                <c:pt idx="31">
                  <c:v>18.646999999999998</c:v>
                </c:pt>
                <c:pt idx="32">
                  <c:v>-72.219000000000051</c:v>
                </c:pt>
                <c:pt idx="34" formatCode="General">
                  <c:v>77.159000000000006</c:v>
                </c:pt>
                <c:pt idx="35" formatCode="General">
                  <c:v>56.14</c:v>
                </c:pt>
                <c:pt idx="36" formatCode="General">
                  <c:v>40.238999999999997</c:v>
                </c:pt>
                <c:pt idx="37" formatCode="General">
                  <c:v>38.273000000000003</c:v>
                </c:pt>
                <c:pt idx="38" formatCode="General">
                  <c:v>33.814999999999998</c:v>
                </c:pt>
                <c:pt idx="40" formatCode="General">
                  <c:v>34.030999999999999</c:v>
                </c:pt>
                <c:pt idx="41" formatCode="General">
                  <c:v>29.957000000000001</c:v>
                </c:pt>
                <c:pt idx="43" formatCode="General">
                  <c:v>72.426000000000002</c:v>
                </c:pt>
                <c:pt idx="44" formatCode="General">
                  <c:v>37.137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D4-4DD4-89FC-CCF49ED29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329888"/>
        <c:axId val="407331064"/>
      </c:barChart>
      <c:catAx>
        <c:axId val="4073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407331064"/>
        <c:crosses val="autoZero"/>
        <c:auto val="1"/>
        <c:lblAlgn val="ctr"/>
        <c:lblOffset val="100"/>
        <c:noMultiLvlLbl val="0"/>
      </c:catAx>
      <c:valAx>
        <c:axId val="407331064"/>
        <c:scaling>
          <c:orientation val="minMax"/>
          <c:max val="125"/>
          <c:min val="-1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07329888"/>
        <c:crosses val="autoZero"/>
        <c:crossBetween val="between"/>
        <c:majorUnit val="25"/>
      </c:valAx>
    </c:plotArea>
    <c:legend>
      <c:legendPos val="b"/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150" orientation="portrait" horizontalDpi="2400" verticalDpi="24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380997</xdr:colOff>
      <xdr:row>35</xdr:row>
      <xdr:rowOff>67271</xdr:rowOff>
    </xdr:from>
    <xdr:to>
      <xdr:col>8</xdr:col>
      <xdr:colOff>390525</xdr:colOff>
      <xdr:row>64</xdr:row>
      <xdr:rowOff>95250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80997" y="5744171"/>
          <a:ext cx="5915028" cy="4447579"/>
          <a:chOff x="1038986" y="5355339"/>
          <a:chExt cx="12306068" cy="10224387"/>
        </a:xfrm>
      </xdr:grpSpPr>
      <xdr:graphicFrame macro="">
        <xdr:nvGraphicFramePr>
          <xdr:cNvPr id="51202" name="Chart 2">
            <a:extLst>
              <a:ext uri="{FF2B5EF4-FFF2-40B4-BE49-F238E27FC236}">
                <a16:creationId xmlns:a16="http://schemas.microsoft.com/office/drawing/2014/main" id="{00000000-0008-0000-0100-000002C80000}"/>
              </a:ext>
            </a:extLst>
          </xdr:cNvPr>
          <xdr:cNvGraphicFramePr>
            <a:graphicFrameLocks/>
          </xdr:cNvGraphicFramePr>
        </xdr:nvGraphicFramePr>
        <xdr:xfrm>
          <a:off x="8787253" y="5667376"/>
          <a:ext cx="4557801" cy="9912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1201" name="Chart 5">
            <a:extLst>
              <a:ext uri="{FF2B5EF4-FFF2-40B4-BE49-F238E27FC236}">
                <a16:creationId xmlns:a16="http://schemas.microsoft.com/office/drawing/2014/main" id="{00000000-0008-0000-0100-000001C80000}"/>
              </a:ext>
            </a:extLst>
          </xdr:cNvPr>
          <xdr:cNvGraphicFramePr>
            <a:graphicFrameLocks/>
          </xdr:cNvGraphicFramePr>
        </xdr:nvGraphicFramePr>
        <xdr:xfrm>
          <a:off x="1038986" y="5355339"/>
          <a:ext cx="8580561" cy="90200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0.74613</cdr:x>
      <cdr:y>0.41601</cdr:y>
    </cdr:from>
    <cdr:to>
      <cdr:x>0.93204</cdr:x>
      <cdr:y>0.41614</cdr:y>
    </cdr:to>
    <cdr:sp macro="" textlink="">
      <cdr:nvSpPr>
        <cdr:cNvPr id="522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077266" y="1632283"/>
          <a:ext cx="766754" cy="51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  <a:prstDash val="solid"/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704848</xdr:colOff>
      <xdr:row>22</xdr:row>
      <xdr:rowOff>180973</xdr:rowOff>
    </xdr:from>
    <xdr:to>
      <xdr:col>15</xdr:col>
      <xdr:colOff>180974</xdr:colOff>
      <xdr:row>58</xdr:row>
      <xdr:rowOff>133350</xdr:rowOff>
    </xdr:to>
    <xdr:graphicFrame macro="">
      <xdr:nvGraphicFramePr>
        <xdr:cNvPr id="53249" name="Chart 1">
          <a:extLst>
            <a:ext uri="{FF2B5EF4-FFF2-40B4-BE49-F238E27FC236}">
              <a16:creationId xmlns:a16="http://schemas.microsoft.com/office/drawing/2014/main" id="{00000000-0008-0000-0200-000001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561974</xdr:colOff>
      <xdr:row>19</xdr:row>
      <xdr:rowOff>0</xdr:rowOff>
    </xdr:from>
    <xdr:to>
      <xdr:col>14</xdr:col>
      <xdr:colOff>247649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63</xdr:row>
      <xdr:rowOff>114300</xdr:rowOff>
    </xdr:from>
    <xdr:to>
      <xdr:col>13</xdr:col>
      <xdr:colOff>390525</xdr:colOff>
      <xdr:row>103</xdr:row>
      <xdr:rowOff>9525</xdr:rowOff>
    </xdr:to>
    <xdr:graphicFrame macro="">
      <xdr:nvGraphicFramePr>
        <xdr:cNvPr id="57345" name="Chart 1">
          <a:extLst>
            <a:ext uri="{FF2B5EF4-FFF2-40B4-BE49-F238E27FC236}">
              <a16:creationId xmlns:a16="http://schemas.microsoft.com/office/drawing/2014/main" id="{00000000-0008-0000-0600-000001E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0.0169</cdr:x>
      <cdr:y>0.73927</cdr:y>
    </cdr:from>
    <cdr:to>
      <cdr:x>0.04574</cdr:x>
      <cdr:y>0.77516</cdr:y>
    </cdr:to>
    <cdr:sp macro="" textlink="">
      <cdr:nvSpPr>
        <cdr:cNvPr id="583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551" y="4429143"/>
          <a:ext cx="279095" cy="21502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18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-675</a:t>
          </a:r>
          <a:endParaRPr lang="en-GB" sz="1000"/>
        </a:p>
      </cdr:txBody>
    </cdr:sp>
  </cdr:relSizeAnchor>
  <cdr:relSizeAnchor xmlns:cdr="http://schemas.openxmlformats.org/drawingml/2006/chartDrawing">
    <cdr:from>
      <cdr:x>0.01673</cdr:x>
      <cdr:y>0.55667</cdr:y>
    </cdr:from>
    <cdr:to>
      <cdr:x>0.05451</cdr:x>
      <cdr:y>0.59488</cdr:y>
    </cdr:to>
    <cdr:sp macro="" textlink="">
      <cdr:nvSpPr>
        <cdr:cNvPr id="3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1862" y="3335134"/>
          <a:ext cx="365611" cy="22892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18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0" tIns="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-600</a:t>
          </a:r>
          <a:endParaRPr lang="en-GB" sz="1000"/>
        </a:p>
      </cdr:txBody>
    </cdr:sp>
  </cdr:relSizeAnchor>
  <cdr:relSizeAnchor xmlns:cdr="http://schemas.openxmlformats.org/drawingml/2006/chartDrawing">
    <cdr:from>
      <cdr:x>0.01609</cdr:x>
      <cdr:y>0.67687</cdr:y>
    </cdr:from>
    <cdr:to>
      <cdr:x>0.05409</cdr:x>
      <cdr:y>0.70333</cdr:y>
    </cdr:to>
    <cdr:sp macro="" textlink="">
      <cdr:nvSpPr>
        <cdr:cNvPr id="36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5715" y="4055296"/>
          <a:ext cx="367741" cy="15852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18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0" tIns="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-650</a:t>
          </a:r>
          <a:endParaRPr lang="en-GB" sz="1000"/>
        </a:p>
      </cdr:txBody>
    </cdr:sp>
  </cdr:relSizeAnchor>
  <cdr:relSizeAnchor xmlns:cdr="http://schemas.openxmlformats.org/drawingml/2006/chartDrawing">
    <cdr:from>
      <cdr:x>0.72163</cdr:x>
      <cdr:y>0.52455</cdr:y>
    </cdr:from>
    <cdr:to>
      <cdr:x>0.74091</cdr:x>
      <cdr:y>0.5451</cdr:y>
    </cdr:to>
    <cdr:grpSp>
      <cdr:nvGrpSpPr>
        <cdr:cNvPr id="18" name="Group 17">
          <a:extLst xmlns:a="http://schemas.openxmlformats.org/drawingml/2006/main">
            <a:ext uri="{FF2B5EF4-FFF2-40B4-BE49-F238E27FC236}">
              <a16:creationId xmlns:a16="http://schemas.microsoft.com/office/drawing/2014/main" id="{3D122138-8170-4F52-8073-27DA83220EEA}"/>
            </a:ext>
          </a:extLst>
        </cdr:cNvPr>
        <cdr:cNvGrpSpPr/>
      </cdr:nvGrpSpPr>
      <cdr:grpSpPr>
        <a:xfrm xmlns:a="http://schemas.openxmlformats.org/drawingml/2006/main">
          <a:off x="6983503" y="3142697"/>
          <a:ext cx="186580" cy="123120"/>
          <a:chOff x="0" y="0"/>
          <a:chExt cx="8093128" cy="5515898"/>
        </a:xfrm>
      </cdr:grpSpPr>
      <cdr:sp macro="" textlink="">
        <cdr:nvSpPr>
          <cdr:cNvPr id="19" name="Line 20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0" y="0"/>
            <a:ext cx="8093128" cy="3432114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val="000000"/>
            </a:solidFill>
            <a:prstDash val="solid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GB"/>
          </a:p>
        </cdr:txBody>
      </cdr:sp>
      <cdr:sp macro="" textlink="">
        <cdr:nvSpPr>
          <cdr:cNvPr id="20" name="Line 21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0" y="2022496"/>
            <a:ext cx="8093128" cy="3493402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val="000000"/>
            </a:solidFill>
            <a:prstDash val="solid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GB"/>
          </a:p>
        </cdr:txBody>
      </cdr:sp>
    </cdr:grpSp>
  </cdr:relSizeAnchor>
  <cdr:relSizeAnchor xmlns:cdr="http://schemas.openxmlformats.org/drawingml/2006/chartDrawing">
    <cdr:from>
      <cdr:x>0.02942</cdr:x>
      <cdr:y>0.52623</cdr:y>
    </cdr:from>
    <cdr:to>
      <cdr:x>0.0487</cdr:x>
      <cdr:y>0.54666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980032FE-1E2A-4927-BFF6-E96F47856001}"/>
            </a:ext>
          </a:extLst>
        </cdr:cNvPr>
        <cdr:cNvGrpSpPr/>
      </cdr:nvGrpSpPr>
      <cdr:grpSpPr>
        <a:xfrm xmlns:a="http://schemas.openxmlformats.org/drawingml/2006/main">
          <a:off x="284709" y="3152762"/>
          <a:ext cx="186580" cy="122401"/>
          <a:chOff x="0" y="0"/>
          <a:chExt cx="288797612" cy="247117696"/>
        </a:xfrm>
      </cdr:grpSpPr>
      <cdr:sp macro="" textlink="">
        <cdr:nvSpPr>
          <cdr:cNvPr id="9" name="Line 20">
            <a:extLst xmlns:a="http://schemas.openxmlformats.org/drawingml/2006/main">
              <a:ext uri="{FF2B5EF4-FFF2-40B4-BE49-F238E27FC236}">
                <a16:creationId xmlns:a16="http://schemas.microsoft.com/office/drawing/2014/main" id="{0111BE9D-6B31-4705-934F-87C5720E8CD2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0" y="0"/>
            <a:ext cx="288797612" cy="153762108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val="000000"/>
            </a:solidFill>
            <a:prstDash val="solid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GB"/>
          </a:p>
        </cdr:txBody>
      </cdr:sp>
      <cdr:sp macro="" textlink="">
        <cdr:nvSpPr>
          <cdr:cNvPr id="10" name="Line 21">
            <a:extLst xmlns:a="http://schemas.openxmlformats.org/drawingml/2006/main">
              <a:ext uri="{FF2B5EF4-FFF2-40B4-BE49-F238E27FC236}">
                <a16:creationId xmlns:a16="http://schemas.microsoft.com/office/drawing/2014/main" id="{CEA1B4BD-AE7B-476D-B527-73F50067F7A3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0" y="90609825"/>
            <a:ext cx="288797612" cy="15650787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val="000000"/>
            </a:solidFill>
            <a:prstDash val="solid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GB"/>
          </a:p>
        </cdr:txBody>
      </cdr:sp>
    </cdr:grpSp>
  </cdr:relSizeAnchor>
  <cdr:relSizeAnchor xmlns:cdr="http://schemas.openxmlformats.org/drawingml/2006/chartDrawing">
    <cdr:from>
      <cdr:x>0.01686</cdr:x>
      <cdr:y>0.61738</cdr:y>
    </cdr:from>
    <cdr:to>
      <cdr:x>0.05464</cdr:x>
      <cdr:y>0.65559</cdr:y>
    </cdr:to>
    <cdr:sp macro="" textlink="">
      <cdr:nvSpPr>
        <cdr:cNvPr id="1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180" y="3698875"/>
          <a:ext cx="365612" cy="22892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18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0" tIns="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-625</a:t>
          </a:r>
          <a:endParaRPr lang="en-GB" sz="1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8 Environment and energ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2AFAF"/>
      </a:accent1>
      <a:accent2>
        <a:srgbClr val="C84B96"/>
      </a:accent2>
      <a:accent3>
        <a:srgbClr val="286EB4"/>
      </a:accent3>
      <a:accent4>
        <a:srgbClr val="D73C41"/>
      </a:accent4>
      <a:accent5>
        <a:srgbClr val="00A5E6"/>
      </a:accent5>
      <a:accent6>
        <a:srgbClr val="B9C3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4"/>
  <sheetViews>
    <sheetView showGridLines="0" tabSelected="1" zoomScaleNormal="100" workbookViewId="0">
      <selection activeCell="A2" sqref="A2"/>
    </sheetView>
  </sheetViews>
  <sheetFormatPr defaultRowHeight="12" x14ac:dyDescent="0.2"/>
  <cols>
    <col min="1" max="16384" width="9.140625" style="30"/>
  </cols>
  <sheetData>
    <row r="2" spans="1:1" x14ac:dyDescent="0.2">
      <c r="A2" s="2" t="s">
        <v>79</v>
      </c>
    </row>
    <row r="3" spans="1:1" x14ac:dyDescent="0.2">
      <c r="A3" s="2"/>
    </row>
    <row r="4" spans="1:1" x14ac:dyDescent="0.2">
      <c r="A4" s="2" t="s">
        <v>106</v>
      </c>
    </row>
    <row r="5" spans="1:1" x14ac:dyDescent="0.2">
      <c r="A5" s="2"/>
    </row>
    <row r="6" spans="1:1" x14ac:dyDescent="0.2">
      <c r="A6" s="2" t="s">
        <v>149</v>
      </c>
    </row>
    <row r="7" spans="1:1" x14ac:dyDescent="0.2">
      <c r="A7" s="2"/>
    </row>
    <row r="8" spans="1:1" x14ac:dyDescent="0.2">
      <c r="A8" s="2" t="s">
        <v>113</v>
      </c>
    </row>
    <row r="9" spans="1:1" x14ac:dyDescent="0.2">
      <c r="A9" s="2"/>
    </row>
    <row r="10" spans="1:1" x14ac:dyDescent="0.2">
      <c r="A10" s="2" t="s">
        <v>115</v>
      </c>
    </row>
    <row r="11" spans="1:1" x14ac:dyDescent="0.2">
      <c r="A11" s="2"/>
    </row>
    <row r="12" spans="1:1" x14ac:dyDescent="0.2">
      <c r="A12" s="2" t="s">
        <v>121</v>
      </c>
    </row>
    <row r="13" spans="1:1" x14ac:dyDescent="0.2">
      <c r="A13" s="2"/>
    </row>
    <row r="14" spans="1:1" x14ac:dyDescent="0.2">
      <c r="A14" s="2" t="s">
        <v>127</v>
      </c>
    </row>
  </sheetData>
  <pageMargins left="0.75" right="0.75" top="1" bottom="1" header="0.5" footer="0.5"/>
  <pageSetup paperSize="9" orientation="portrait" verticalDpi="2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2:AG151"/>
  <sheetViews>
    <sheetView showGridLines="0" zoomScaleNormal="100" workbookViewId="0">
      <selection activeCell="B6" sqref="B6:J52"/>
    </sheetView>
  </sheetViews>
  <sheetFormatPr defaultRowHeight="12" x14ac:dyDescent="0.2"/>
  <cols>
    <col min="1" max="1" width="6.140625" style="30" customWidth="1"/>
    <col min="2" max="2" width="22.42578125" style="30" customWidth="1"/>
    <col min="3" max="4" width="15" style="30" customWidth="1"/>
    <col min="5" max="10" width="13" style="30" customWidth="1"/>
    <col min="11" max="11" width="9.140625" style="30"/>
    <col min="12" max="12" width="4.42578125" style="30" customWidth="1"/>
    <col min="13" max="13" width="9.140625" style="30" customWidth="1"/>
    <col min="14" max="16384" width="9.140625" style="30"/>
  </cols>
  <sheetData>
    <row r="2" spans="1:33" s="2" customFormat="1" x14ac:dyDescent="0.2"/>
    <row r="3" spans="1:33" s="2" customFormat="1" x14ac:dyDescent="0.2">
      <c r="B3" s="2" t="s">
        <v>7</v>
      </c>
    </row>
    <row r="4" spans="1:33" s="2" customFormat="1" x14ac:dyDescent="0.2">
      <c r="B4" s="2" t="s">
        <v>0</v>
      </c>
    </row>
    <row r="5" spans="1:33" s="2" customFormat="1" x14ac:dyDescent="0.2"/>
    <row r="6" spans="1:33" s="60" customFormat="1" ht="15" x14ac:dyDescent="0.25">
      <c r="B6" s="17" t="s">
        <v>79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s="2" customFormat="1" x14ac:dyDescent="0.2">
      <c r="B7" s="33" t="s">
        <v>9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33" ht="14.25" customHeight="1" x14ac:dyDescent="0.2">
      <c r="B8" s="57"/>
      <c r="C8" s="220" t="s">
        <v>59</v>
      </c>
      <c r="D8" s="221"/>
      <c r="E8" s="222" t="s">
        <v>99</v>
      </c>
      <c r="F8" s="223"/>
      <c r="G8" s="223"/>
      <c r="H8" s="223"/>
      <c r="I8" s="223"/>
      <c r="J8" s="223"/>
    </row>
    <row r="9" spans="1:33" ht="24" x14ac:dyDescent="0.2">
      <c r="B9" s="211"/>
      <c r="C9" s="212">
        <v>2007</v>
      </c>
      <c r="D9" s="213">
        <v>2017</v>
      </c>
      <c r="E9" s="212" t="s">
        <v>2</v>
      </c>
      <c r="F9" s="213" t="s">
        <v>85</v>
      </c>
      <c r="G9" s="213" t="s">
        <v>3</v>
      </c>
      <c r="H9" s="213" t="s">
        <v>4</v>
      </c>
      <c r="I9" s="213" t="s">
        <v>5</v>
      </c>
      <c r="J9" s="213" t="s">
        <v>57</v>
      </c>
    </row>
    <row r="10" spans="1:33" s="31" customFormat="1" x14ac:dyDescent="0.2">
      <c r="A10" s="74"/>
      <c r="B10" s="214" t="s">
        <v>60</v>
      </c>
      <c r="C10" s="215">
        <f>C112</f>
        <v>862.86386500000003</v>
      </c>
      <c r="D10" s="216">
        <f t="shared" ref="D10:I10" si="0">D112</f>
        <v>758.20886100000007</v>
      </c>
      <c r="E10" s="215">
        <f t="shared" si="0"/>
        <v>27.792368414433501</v>
      </c>
      <c r="F10" s="217">
        <f t="shared" si="0"/>
        <v>16.415832154195833</v>
      </c>
      <c r="G10" s="217">
        <f t="shared" si="0"/>
        <v>13.596642996763922</v>
      </c>
      <c r="H10" s="217">
        <f t="shared" si="0"/>
        <v>8.803286460140697</v>
      </c>
      <c r="I10" s="217">
        <f t="shared" si="0"/>
        <v>29.8843728496072</v>
      </c>
      <c r="J10" s="217">
        <f t="shared" ref="J10" si="1">J112</f>
        <v>3.5074965972997245</v>
      </c>
      <c r="K10" s="19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33" s="31" customFormat="1" x14ac:dyDescent="0.2">
      <c r="A11" s="3"/>
      <c r="B11" s="24" t="s">
        <v>23</v>
      </c>
      <c r="C11" s="80">
        <f>C113</f>
        <v>14.203127</v>
      </c>
      <c r="D11" s="174">
        <f t="shared" ref="D11:I11" si="2">D113</f>
        <v>14.863818999999999</v>
      </c>
      <c r="E11" s="80">
        <f t="shared" si="2"/>
        <v>74.018662363959081</v>
      </c>
      <c r="F11" s="81">
        <f t="shared" si="2"/>
        <v>0</v>
      </c>
      <c r="G11" s="81">
        <f t="shared" si="2"/>
        <v>0</v>
      </c>
      <c r="H11" s="81">
        <f t="shared" si="2"/>
        <v>0</v>
      </c>
      <c r="I11" s="81">
        <f t="shared" si="2"/>
        <v>21.583349474317469</v>
      </c>
      <c r="J11" s="81">
        <f t="shared" ref="J11" si="3">J113</f>
        <v>4.3979881617234442</v>
      </c>
      <c r="K11" s="35"/>
      <c r="L11" s="191"/>
      <c r="M11" s="192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33" s="31" customFormat="1" x14ac:dyDescent="0.2">
      <c r="A12" s="3"/>
      <c r="B12" s="25" t="s">
        <v>45</v>
      </c>
      <c r="C12" s="80">
        <f t="shared" ref="C12:I12" si="4">C114</f>
        <v>9.9333179999999999</v>
      </c>
      <c r="D12" s="174">
        <f t="shared" si="4"/>
        <v>11.673912</v>
      </c>
      <c r="E12" s="80">
        <f t="shared" si="4"/>
        <v>33.756464842291081</v>
      </c>
      <c r="F12" s="81">
        <f t="shared" si="4"/>
        <v>48.565545123177216</v>
      </c>
      <c r="G12" s="81">
        <f t="shared" si="4"/>
        <v>0.56753040454647929</v>
      </c>
      <c r="H12" s="81">
        <f t="shared" si="4"/>
        <v>0.20804508377311731</v>
      </c>
      <c r="I12" s="81">
        <f t="shared" si="4"/>
        <v>16.601572806099618</v>
      </c>
      <c r="J12" s="81">
        <f t="shared" ref="J12" si="5">J114</f>
        <v>0.30084174011248327</v>
      </c>
      <c r="K12" s="35"/>
      <c r="L12" s="191"/>
      <c r="M12" s="192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33" s="31" customFormat="1" x14ac:dyDescent="0.2">
      <c r="A13" s="3"/>
      <c r="B13" s="25" t="s">
        <v>78</v>
      </c>
      <c r="C13" s="80">
        <f t="shared" ref="C13:I13" si="6">C115</f>
        <v>33.981923000000002</v>
      </c>
      <c r="D13" s="174">
        <f t="shared" si="6"/>
        <v>27.330776</v>
      </c>
      <c r="E13" s="80">
        <f t="shared" si="6"/>
        <v>25.673621561275827</v>
      </c>
      <c r="F13" s="81">
        <f t="shared" si="6"/>
        <v>55.48587789823457</v>
      </c>
      <c r="G13" s="81">
        <f t="shared" si="6"/>
        <v>0.6896181798862937</v>
      </c>
      <c r="H13" s="81">
        <f t="shared" si="6"/>
        <v>0.40017890454336164</v>
      </c>
      <c r="I13" s="81">
        <f t="shared" si="6"/>
        <v>16.269874664371038</v>
      </c>
      <c r="J13" s="81">
        <f t="shared" ref="J13" si="7">J115</f>
        <v>1.480821473931073</v>
      </c>
      <c r="K13" s="35"/>
      <c r="L13" s="191"/>
      <c r="M13" s="192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33" s="31" customFormat="1" x14ac:dyDescent="0.2">
      <c r="A14" s="3"/>
      <c r="B14" s="25" t="s">
        <v>28</v>
      </c>
      <c r="C14" s="80">
        <f t="shared" ref="C14:I14" si="8">C116</f>
        <v>27.205815999999999</v>
      </c>
      <c r="D14" s="174">
        <f t="shared" si="8"/>
        <v>15.855869</v>
      </c>
      <c r="E14" s="80">
        <f t="shared" si="8"/>
        <v>0</v>
      </c>
      <c r="F14" s="81">
        <f t="shared" si="8"/>
        <v>0</v>
      </c>
      <c r="G14" s="81">
        <f t="shared" si="8"/>
        <v>27.437140152961653</v>
      </c>
      <c r="H14" s="81">
        <f t="shared" si="8"/>
        <v>43.637576723167932</v>
      </c>
      <c r="I14" s="81">
        <f t="shared" si="8"/>
        <v>26.511981147170172</v>
      </c>
      <c r="J14" s="81">
        <f t="shared" ref="J14" si="9">J116</f>
        <v>2.4133082835131896</v>
      </c>
      <c r="K14" s="35"/>
      <c r="L14" s="191"/>
      <c r="M14" s="192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33" s="31" customFormat="1" x14ac:dyDescent="0.2">
      <c r="A15" s="3"/>
      <c r="B15" s="25" t="s">
        <v>33</v>
      </c>
      <c r="C15" s="80">
        <f t="shared" ref="C15:I15" si="10">C117</f>
        <v>136.35148000000001</v>
      </c>
      <c r="D15" s="174">
        <f t="shared" si="10"/>
        <v>115.78774</v>
      </c>
      <c r="E15" s="80">
        <f t="shared" si="10"/>
        <v>16.974767794932347</v>
      </c>
      <c r="F15" s="81">
        <f t="shared" si="10"/>
        <v>34.064381945791496</v>
      </c>
      <c r="G15" s="81">
        <f t="shared" si="10"/>
        <v>5.2068647336928757</v>
      </c>
      <c r="H15" s="81">
        <f t="shared" si="10"/>
        <v>1.943842240983372</v>
      </c>
      <c r="I15" s="81">
        <f t="shared" si="10"/>
        <v>36.807152467091939</v>
      </c>
      <c r="J15" s="81">
        <f t="shared" ref="J15" si="11">J117</f>
        <v>5.0029916811572619</v>
      </c>
      <c r="K15" s="190"/>
      <c r="L15" s="191"/>
      <c r="M15" s="192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33" s="31" customFormat="1" x14ac:dyDescent="0.2">
      <c r="A16" s="3"/>
      <c r="B16" s="25" t="s">
        <v>40</v>
      </c>
      <c r="C16" s="80">
        <f t="shared" ref="C16:I16" si="12">C118</f>
        <v>4.4081660000000005</v>
      </c>
      <c r="D16" s="174">
        <f t="shared" si="12"/>
        <v>5.7917449999999997</v>
      </c>
      <c r="E16" s="80">
        <f t="shared" si="12"/>
        <v>0</v>
      </c>
      <c r="F16" s="81">
        <f t="shared" si="12"/>
        <v>0</v>
      </c>
      <c r="G16" s="81">
        <f t="shared" si="12"/>
        <v>0</v>
      </c>
      <c r="H16" s="81">
        <f t="shared" si="12"/>
        <v>0</v>
      </c>
      <c r="I16" s="81">
        <f t="shared" si="12"/>
        <v>27.014604406789317</v>
      </c>
      <c r="J16" s="81">
        <f t="shared" ref="J16" si="13">J118</f>
        <v>72.985378327257138</v>
      </c>
      <c r="K16" s="35"/>
      <c r="L16" s="191"/>
      <c r="M16" s="192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s="31" customFormat="1" x14ac:dyDescent="0.2">
      <c r="A17" s="3"/>
      <c r="B17" s="25" t="s">
        <v>24</v>
      </c>
      <c r="C17" s="80">
        <f t="shared" ref="C17:I17" si="14">C119</f>
        <v>1.4308689999999999</v>
      </c>
      <c r="D17" s="174">
        <f t="shared" si="14"/>
        <v>4.8606499999999997</v>
      </c>
      <c r="E17" s="80">
        <f t="shared" si="14"/>
        <v>0</v>
      </c>
      <c r="F17" s="81">
        <f t="shared" si="14"/>
        <v>0</v>
      </c>
      <c r="G17" s="81">
        <f t="shared" si="14"/>
        <v>58.597060063983207</v>
      </c>
      <c r="H17" s="81">
        <f t="shared" si="14"/>
        <v>0</v>
      </c>
      <c r="I17" s="81">
        <f t="shared" si="14"/>
        <v>23.498750167158715</v>
      </c>
      <c r="J17" s="81">
        <f t="shared" ref="J17" si="15">J119</f>
        <v>17.904189768858075</v>
      </c>
      <c r="K17" s="35"/>
      <c r="L17" s="191"/>
      <c r="M17" s="192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s="31" customFormat="1" x14ac:dyDescent="0.2">
      <c r="A18" s="3"/>
      <c r="B18" s="25" t="s">
        <v>37</v>
      </c>
      <c r="C18" s="80">
        <f t="shared" ref="C18:I18" si="16">C120</f>
        <v>10.175082</v>
      </c>
      <c r="D18" s="174">
        <f t="shared" si="16"/>
        <v>7.5009049999999995</v>
      </c>
      <c r="E18" s="80">
        <f t="shared" si="16"/>
        <v>0</v>
      </c>
      <c r="F18" s="81">
        <f t="shared" si="16"/>
        <v>60.889585989957219</v>
      </c>
      <c r="G18" s="81">
        <f t="shared" si="16"/>
        <v>0.1208387521239104</v>
      </c>
      <c r="H18" s="81">
        <f t="shared" si="16"/>
        <v>1.85856240013705</v>
      </c>
      <c r="I18" s="81">
        <f t="shared" si="16"/>
        <v>37.131012857781826</v>
      </c>
      <c r="J18" s="81">
        <f t="shared" ref="J18" si="17">J120</f>
        <v>0</v>
      </c>
      <c r="K18" s="35"/>
      <c r="L18" s="191"/>
      <c r="M18" s="192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s="31" customFormat="1" x14ac:dyDescent="0.2">
      <c r="A19" s="3"/>
      <c r="B19" s="25" t="s">
        <v>35</v>
      </c>
      <c r="C19" s="80">
        <f t="shared" ref="C19:I19" si="18">C121</f>
        <v>30.143599999999999</v>
      </c>
      <c r="D19" s="174">
        <f t="shared" si="18"/>
        <v>34.226563999999996</v>
      </c>
      <c r="E19" s="80">
        <f t="shared" si="18"/>
        <v>44.209813173183264</v>
      </c>
      <c r="F19" s="81">
        <f t="shared" si="18"/>
        <v>3.2951540213034529</v>
      </c>
      <c r="G19" s="81">
        <f t="shared" si="18"/>
        <v>6.9589223154272808E-2</v>
      </c>
      <c r="H19" s="81">
        <f t="shared" si="18"/>
        <v>0.35727804871093694</v>
      </c>
      <c r="I19" s="81">
        <f t="shared" si="18"/>
        <v>51.309512108781938</v>
      </c>
      <c r="J19" s="81">
        <f t="shared" ref="J19" si="19">J121</f>
        <v>0.75865342486613618</v>
      </c>
      <c r="K19" s="35"/>
      <c r="L19" s="191"/>
      <c r="M19" s="192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s="31" customFormat="1" x14ac:dyDescent="0.2">
      <c r="A20" s="3"/>
      <c r="B20" s="25" t="s">
        <v>34</v>
      </c>
      <c r="C20" s="80">
        <f t="shared" ref="C20:I20" si="20">C122</f>
        <v>133.54993400000001</v>
      </c>
      <c r="D20" s="174">
        <f t="shared" si="20"/>
        <v>132.15085500000001</v>
      </c>
      <c r="E20" s="80">
        <f t="shared" si="20"/>
        <v>78.592000029057701</v>
      </c>
      <c r="F20" s="81">
        <f t="shared" si="20"/>
        <v>0</v>
      </c>
      <c r="G20" s="81">
        <f t="shared" si="20"/>
        <v>1.0702919780579551E-2</v>
      </c>
      <c r="H20" s="81">
        <f t="shared" si="20"/>
        <v>0.58609458107554424</v>
      </c>
      <c r="I20" s="81">
        <f t="shared" si="20"/>
        <v>19.579132499748109</v>
      </c>
      <c r="J20" s="81">
        <f t="shared" ref="J20" si="21">J122</f>
        <v>1.2320692136271081</v>
      </c>
      <c r="K20" s="190"/>
      <c r="L20" s="191"/>
      <c r="M20" s="192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s="31" customFormat="1" x14ac:dyDescent="0.2">
      <c r="A21" s="3"/>
      <c r="B21" s="25" t="s">
        <v>47</v>
      </c>
      <c r="C21" s="80">
        <f t="shared" ref="C21:I21" si="22">C123</f>
        <v>4.9020020000000004</v>
      </c>
      <c r="D21" s="174">
        <f t="shared" si="22"/>
        <v>4.208742</v>
      </c>
      <c r="E21" s="80">
        <f t="shared" si="22"/>
        <v>0</v>
      </c>
      <c r="F21" s="81">
        <f t="shared" si="22"/>
        <v>0</v>
      </c>
      <c r="G21" s="81">
        <f t="shared" si="22"/>
        <v>29.213432422324772</v>
      </c>
      <c r="H21" s="81">
        <f t="shared" si="22"/>
        <v>16.700857405847159</v>
      </c>
      <c r="I21" s="81">
        <f t="shared" si="22"/>
        <v>52.140116928051185</v>
      </c>
      <c r="J21" s="81">
        <f t="shared" ref="J21" si="23">J123</f>
        <v>1.9455932437768813</v>
      </c>
      <c r="K21" s="35"/>
      <c r="L21" s="191"/>
      <c r="M21" s="192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s="31" customFormat="1" x14ac:dyDescent="0.2">
      <c r="A22" s="3"/>
      <c r="B22" s="25" t="s">
        <v>36</v>
      </c>
      <c r="C22" s="80">
        <f t="shared" ref="C22:I22" si="24">C124</f>
        <v>31.136592</v>
      </c>
      <c r="D22" s="174">
        <f t="shared" si="24"/>
        <v>36.666444000000006</v>
      </c>
      <c r="E22" s="80">
        <f t="shared" si="24"/>
        <v>0</v>
      </c>
      <c r="F22" s="81">
        <f t="shared" si="24"/>
        <v>0</v>
      </c>
      <c r="G22" s="81">
        <f t="shared" si="24"/>
        <v>12.37077966982563</v>
      </c>
      <c r="H22" s="81">
        <f t="shared" si="24"/>
        <v>11.285523079358335</v>
      </c>
      <c r="I22" s="81">
        <f t="shared" si="24"/>
        <v>72.382732287865153</v>
      </c>
      <c r="J22" s="81">
        <f t="shared" ref="J22" si="25">J124</f>
        <v>3.9609622356615763</v>
      </c>
      <c r="K22" s="35"/>
      <c r="L22" s="191"/>
      <c r="M22" s="192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s="31" customFormat="1" x14ac:dyDescent="0.2">
      <c r="A23" s="3"/>
      <c r="B23" s="25" t="s">
        <v>48</v>
      </c>
      <c r="C23" s="80">
        <f t="shared" ref="C23:I23" si="26">C125</f>
        <v>7.3476E-2</v>
      </c>
      <c r="D23" s="174">
        <f t="shared" si="26"/>
        <v>0.13209499999999999</v>
      </c>
      <c r="E23" s="80">
        <f t="shared" si="26"/>
        <v>0</v>
      </c>
      <c r="F23" s="81">
        <f t="shared" si="26"/>
        <v>0</v>
      </c>
      <c r="G23" s="81">
        <f t="shared" si="26"/>
        <v>0</v>
      </c>
      <c r="H23" s="81">
        <f t="shared" si="26"/>
        <v>0</v>
      </c>
      <c r="I23" s="81">
        <f t="shared" si="26"/>
        <v>97.513910443241613</v>
      </c>
      <c r="J23" s="81">
        <f t="shared" ref="J23" si="27">J125</f>
        <v>2.4860895567583938</v>
      </c>
      <c r="K23" s="35"/>
      <c r="L23" s="191"/>
      <c r="M23" s="192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s="31" customFormat="1" x14ac:dyDescent="0.2">
      <c r="A24" s="3"/>
      <c r="B24" s="25" t="s">
        <v>31</v>
      </c>
      <c r="C24" s="80">
        <f t="shared" ref="C24:I24" si="28">C126</f>
        <v>1.801793</v>
      </c>
      <c r="D24" s="174">
        <f t="shared" si="28"/>
        <v>2.587221</v>
      </c>
      <c r="E24" s="80">
        <f t="shared" si="28"/>
        <v>0</v>
      </c>
      <c r="F24" s="81">
        <f t="shared" si="28"/>
        <v>0</v>
      </c>
      <c r="G24" s="81">
        <f t="shared" si="28"/>
        <v>0</v>
      </c>
      <c r="H24" s="81">
        <f t="shared" si="28"/>
        <v>0</v>
      </c>
      <c r="I24" s="81">
        <f t="shared" si="28"/>
        <v>99.723023274780161</v>
      </c>
      <c r="J24" s="81">
        <f t="shared" ref="J24" si="29">J126</f>
        <v>0.27697672521984013</v>
      </c>
      <c r="K24" s="35"/>
      <c r="L24" s="191"/>
      <c r="M24" s="192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s="31" customFormat="1" x14ac:dyDescent="0.2">
      <c r="A25" s="3"/>
      <c r="B25" s="25" t="s">
        <v>30</v>
      </c>
      <c r="C25" s="80">
        <f t="shared" ref="C25:I25" si="30">C127</f>
        <v>3.8110580000000001</v>
      </c>
      <c r="D25" s="174">
        <f t="shared" si="30"/>
        <v>1.7537860000000001</v>
      </c>
      <c r="E25" s="80">
        <f t="shared" si="30"/>
        <v>0</v>
      </c>
      <c r="F25" s="81">
        <f t="shared" si="30"/>
        <v>0</v>
      </c>
      <c r="G25" s="81">
        <f t="shared" si="30"/>
        <v>0</v>
      </c>
      <c r="H25" s="81">
        <f t="shared" si="30"/>
        <v>3.2217727818559387</v>
      </c>
      <c r="I25" s="81">
        <f t="shared" si="30"/>
        <v>94.445787570433325</v>
      </c>
      <c r="J25" s="81">
        <f t="shared" ref="J25" si="31">J127</f>
        <v>2.3323826282111959</v>
      </c>
      <c r="K25" s="35"/>
      <c r="L25" s="191"/>
      <c r="M25" s="192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s="31" customFormat="1" x14ac:dyDescent="0.2">
      <c r="A26" s="3"/>
      <c r="B26" s="25" t="s">
        <v>22</v>
      </c>
      <c r="C26" s="80">
        <f t="shared" ref="C26:I26" si="32">C128</f>
        <v>0.11791700000000001</v>
      </c>
      <c r="D26" s="174">
        <f t="shared" si="32"/>
        <v>0.19219800000000001</v>
      </c>
      <c r="E26" s="80">
        <f t="shared" si="32"/>
        <v>0</v>
      </c>
      <c r="F26" s="81">
        <f t="shared" si="32"/>
        <v>0</v>
      </c>
      <c r="G26" s="81">
        <f t="shared" si="32"/>
        <v>0</v>
      </c>
      <c r="H26" s="81">
        <f t="shared" si="32"/>
        <v>0</v>
      </c>
      <c r="I26" s="81">
        <f t="shared" si="32"/>
        <v>80.779716750434446</v>
      </c>
      <c r="J26" s="81">
        <f t="shared" ref="J26" si="33">J128</f>
        <v>19.220283249565554</v>
      </c>
      <c r="K26" s="35"/>
      <c r="L26" s="191"/>
      <c r="M26" s="192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s="31" customFormat="1" x14ac:dyDescent="0.2">
      <c r="A27" s="3"/>
      <c r="B27" s="25" t="s">
        <v>42</v>
      </c>
      <c r="C27" s="80">
        <f t="shared" ref="C27:I27" si="34">C129</f>
        <v>10.758197000000001</v>
      </c>
      <c r="D27" s="174">
        <f t="shared" si="34"/>
        <v>11.147170000000001</v>
      </c>
      <c r="E27" s="80">
        <f t="shared" si="34"/>
        <v>36.637101614131659</v>
      </c>
      <c r="F27" s="81">
        <f t="shared" si="34"/>
        <v>11.511074111186966</v>
      </c>
      <c r="G27" s="81">
        <f t="shared" si="34"/>
        <v>12.655472196082055</v>
      </c>
      <c r="H27" s="81">
        <f t="shared" si="34"/>
        <v>6.3948069330601403</v>
      </c>
      <c r="I27" s="81">
        <f t="shared" si="34"/>
        <v>28.62297784998345</v>
      </c>
      <c r="J27" s="81">
        <f t="shared" ref="J27" si="35">J129</f>
        <v>4.1785762664425148</v>
      </c>
      <c r="K27" s="35"/>
      <c r="L27" s="191"/>
      <c r="M27" s="192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s="31" customFormat="1" x14ac:dyDescent="0.2">
      <c r="A28" s="3"/>
      <c r="B28" s="25" t="s">
        <v>49</v>
      </c>
      <c r="C28" s="80">
        <f t="shared" ref="C28:I28" si="36">C130</f>
        <v>7.8800000000000007E-4</v>
      </c>
      <c r="D28" s="174">
        <f t="shared" si="36"/>
        <v>3.0306E-2</v>
      </c>
      <c r="E28" s="80">
        <f t="shared" si="36"/>
        <v>0</v>
      </c>
      <c r="F28" s="81">
        <f t="shared" si="36"/>
        <v>0</v>
      </c>
      <c r="G28" s="81">
        <f t="shared" si="36"/>
        <v>0</v>
      </c>
      <c r="H28" s="81">
        <f t="shared" si="36"/>
        <v>0</v>
      </c>
      <c r="I28" s="81">
        <f t="shared" si="36"/>
        <v>100</v>
      </c>
      <c r="J28" s="81">
        <f t="shared" ref="J28" si="37">J130</f>
        <v>0</v>
      </c>
      <c r="K28" s="35"/>
      <c r="L28" s="191"/>
      <c r="M28" s="192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s="31" customFormat="1" x14ac:dyDescent="0.2">
      <c r="A29" s="3"/>
      <c r="B29" s="25" t="s">
        <v>25</v>
      </c>
      <c r="C29" s="80">
        <f t="shared" ref="C29:I29" si="38">C131</f>
        <v>60.228453000000002</v>
      </c>
      <c r="D29" s="174">
        <f t="shared" si="38"/>
        <v>41.712206999999999</v>
      </c>
      <c r="E29" s="80">
        <f t="shared" si="38"/>
        <v>1.8927313052507624</v>
      </c>
      <c r="F29" s="81">
        <f t="shared" si="38"/>
        <v>0</v>
      </c>
      <c r="G29" s="81">
        <f t="shared" si="38"/>
        <v>79.515284338706891</v>
      </c>
      <c r="H29" s="81">
        <f t="shared" si="38"/>
        <v>2.3275872216495279</v>
      </c>
      <c r="I29" s="81">
        <f t="shared" si="38"/>
        <v>13.439226555430164</v>
      </c>
      <c r="J29" s="81">
        <f t="shared" ref="J29" si="39">J131</f>
        <v>2.8251729763423929</v>
      </c>
      <c r="K29" s="35"/>
      <c r="L29" s="191"/>
      <c r="M29" s="192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s="31" customFormat="1" x14ac:dyDescent="0.2">
      <c r="A30" s="3"/>
      <c r="B30" s="25" t="s">
        <v>26</v>
      </c>
      <c r="C30" s="80">
        <f t="shared" ref="C30:I30" si="40">C132</f>
        <v>10.588458000000001</v>
      </c>
      <c r="D30" s="174">
        <f t="shared" si="40"/>
        <v>12.335002000000001</v>
      </c>
      <c r="E30" s="80">
        <f t="shared" si="40"/>
        <v>0</v>
      </c>
      <c r="F30" s="81">
        <f t="shared" si="40"/>
        <v>0</v>
      </c>
      <c r="G30" s="81">
        <f t="shared" si="40"/>
        <v>8.454899318216567</v>
      </c>
      <c r="H30" s="81">
        <f t="shared" si="40"/>
        <v>5.743347264961935</v>
      </c>
      <c r="I30" s="81">
        <f t="shared" si="40"/>
        <v>79.552358402536129</v>
      </c>
      <c r="J30" s="81">
        <f t="shared" ref="J30" si="41">J132</f>
        <v>6.2493950142853647</v>
      </c>
      <c r="K30" s="35"/>
      <c r="L30" s="191"/>
      <c r="M30" s="192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s="31" customFormat="1" x14ac:dyDescent="0.2">
      <c r="A31" s="3"/>
      <c r="B31" s="25" t="s">
        <v>43</v>
      </c>
      <c r="C31" s="80">
        <f t="shared" ref="C31:I31" si="42">C133</f>
        <v>71.708134000000001</v>
      </c>
      <c r="D31" s="174">
        <f t="shared" si="42"/>
        <v>64.027847000000008</v>
      </c>
      <c r="E31" s="80">
        <f t="shared" si="42"/>
        <v>0</v>
      </c>
      <c r="F31" s="81">
        <f t="shared" si="42"/>
        <v>77.352727478092461</v>
      </c>
      <c r="G31" s="81">
        <f t="shared" si="42"/>
        <v>5.4849290809356752</v>
      </c>
      <c r="H31" s="81">
        <f t="shared" si="42"/>
        <v>1.5790207657614974</v>
      </c>
      <c r="I31" s="81">
        <f t="shared" si="42"/>
        <v>14.215138297559813</v>
      </c>
      <c r="J31" s="81">
        <f t="shared" ref="J31" si="43">J133</f>
        <v>1.3681828158301186</v>
      </c>
      <c r="K31" s="35"/>
      <c r="L31" s="191"/>
      <c r="M31" s="192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s="31" customFormat="1" x14ac:dyDescent="0.2">
      <c r="A32" s="3"/>
      <c r="B32" s="25" t="s">
        <v>39</v>
      </c>
      <c r="C32" s="80">
        <f t="shared" ref="C32:I32" si="44">C134</f>
        <v>4.6396600000000001</v>
      </c>
      <c r="D32" s="174">
        <f t="shared" si="44"/>
        <v>5.2250529999999999</v>
      </c>
      <c r="E32" s="80">
        <f t="shared" si="44"/>
        <v>0</v>
      </c>
      <c r="F32" s="81">
        <f t="shared" si="44"/>
        <v>0</v>
      </c>
      <c r="G32" s="81">
        <f t="shared" si="44"/>
        <v>0</v>
      </c>
      <c r="H32" s="81">
        <f t="shared" si="44"/>
        <v>0</v>
      </c>
      <c r="I32" s="81">
        <f t="shared" si="44"/>
        <v>97.067800077817395</v>
      </c>
      <c r="J32" s="81">
        <f t="shared" ref="J32" si="45">J134</f>
        <v>2.9321999221826078</v>
      </c>
      <c r="K32" s="35"/>
      <c r="L32" s="191"/>
      <c r="M32" s="192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s="31" customFormat="1" x14ac:dyDescent="0.2">
      <c r="A33" s="3"/>
      <c r="B33" s="25" t="s">
        <v>44</v>
      </c>
      <c r="C33" s="80">
        <f t="shared" ref="C33:I33" si="46">C135</f>
        <v>27.803526000000002</v>
      </c>
      <c r="D33" s="174">
        <f t="shared" si="46"/>
        <v>25.475086000000001</v>
      </c>
      <c r="E33" s="80">
        <f t="shared" si="46"/>
        <v>11.411148916239183</v>
      </c>
      <c r="F33" s="81">
        <f t="shared" si="46"/>
        <v>17.533864262519074</v>
      </c>
      <c r="G33" s="81">
        <f t="shared" si="46"/>
        <v>33.452970482611917</v>
      </c>
      <c r="H33" s="81">
        <f t="shared" si="46"/>
        <v>13.759207721614757</v>
      </c>
      <c r="I33" s="81">
        <f t="shared" si="46"/>
        <v>22.941900961590473</v>
      </c>
      <c r="J33" s="81">
        <f t="shared" ref="J33" si="47">J135</f>
        <v>0.90090765542459816</v>
      </c>
      <c r="K33" s="35"/>
      <c r="L33" s="191"/>
      <c r="M33" s="192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s="31" customFormat="1" x14ac:dyDescent="0.2">
      <c r="A34" s="3"/>
      <c r="B34" s="25" t="s">
        <v>38</v>
      </c>
      <c r="C34" s="80">
        <f t="shared" ref="C34:I34" si="48">C136</f>
        <v>3.449611</v>
      </c>
      <c r="D34" s="174">
        <f t="shared" si="48"/>
        <v>3.5150160000000001</v>
      </c>
      <c r="E34" s="80">
        <f t="shared" si="48"/>
        <v>42.335511417302222</v>
      </c>
      <c r="F34" s="81">
        <f t="shared" si="48"/>
        <v>26.554957360080294</v>
      </c>
      <c r="G34" s="81">
        <f t="shared" si="48"/>
        <v>0.20429494488787533</v>
      </c>
      <c r="H34" s="81">
        <f t="shared" si="48"/>
        <v>7.1123431586086654E-3</v>
      </c>
      <c r="I34" s="81">
        <f t="shared" si="48"/>
        <v>29.436708111712719</v>
      </c>
      <c r="J34" s="81">
        <f t="shared" ref="J34" si="49">J136</f>
        <v>1.4614158228582743</v>
      </c>
      <c r="K34" s="35"/>
      <c r="L34" s="191"/>
      <c r="M34" s="192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s="31" customFormat="1" x14ac:dyDescent="0.2">
      <c r="A35" s="3"/>
      <c r="B35" s="25" t="s">
        <v>41</v>
      </c>
      <c r="C35" s="80">
        <f t="shared" ref="C35:I35" si="50">C137</f>
        <v>5.7947520000000008</v>
      </c>
      <c r="D35" s="174">
        <f t="shared" si="50"/>
        <v>6.3696360000000007</v>
      </c>
      <c r="E35" s="80">
        <f t="shared" si="50"/>
        <v>62.562444698566757</v>
      </c>
      <c r="F35" s="81">
        <f t="shared" si="50"/>
        <v>7.0077159825145428</v>
      </c>
      <c r="G35" s="81">
        <f t="shared" si="50"/>
        <v>1.8335113654846209</v>
      </c>
      <c r="H35" s="81">
        <f t="shared" si="50"/>
        <v>9.44951956438327E-2</v>
      </c>
      <c r="I35" s="81">
        <f t="shared" si="50"/>
        <v>25.356912074724519</v>
      </c>
      <c r="J35" s="81">
        <f t="shared" ref="J35" si="51">J137</f>
        <v>3.1448892840972382</v>
      </c>
      <c r="K35" s="35"/>
      <c r="L35" s="191"/>
      <c r="M35" s="192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s="31" customFormat="1" x14ac:dyDescent="0.2">
      <c r="A36" s="3"/>
      <c r="B36" s="25" t="s">
        <v>29</v>
      </c>
      <c r="C36" s="80">
        <f t="shared" ref="C36:I36" si="52">C138</f>
        <v>16.025319</v>
      </c>
      <c r="D36" s="174">
        <f t="shared" si="52"/>
        <v>18.067394</v>
      </c>
      <c r="E36" s="80">
        <f t="shared" si="52"/>
        <v>29.833300806967518</v>
      </c>
      <c r="F36" s="81">
        <f t="shared" si="52"/>
        <v>0</v>
      </c>
      <c r="G36" s="81">
        <f t="shared" si="52"/>
        <v>0</v>
      </c>
      <c r="H36" s="81">
        <f t="shared" si="52"/>
        <v>0</v>
      </c>
      <c r="I36" s="81">
        <f t="shared" si="52"/>
        <v>64.518286367142935</v>
      </c>
      <c r="J36" s="81">
        <f t="shared" ref="J36" si="53">J138</f>
        <v>5.6484183607220837</v>
      </c>
      <c r="K36" s="35"/>
      <c r="L36" s="191"/>
      <c r="M36" s="192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s="31" customFormat="1" x14ac:dyDescent="0.2">
      <c r="A37" s="3"/>
      <c r="B37" s="25" t="s">
        <v>27</v>
      </c>
      <c r="C37" s="150">
        <f t="shared" ref="C37:I37" si="54">C139</f>
        <v>32.881518999999997</v>
      </c>
      <c r="D37" s="175">
        <f t="shared" si="54"/>
        <v>36.590364999999998</v>
      </c>
      <c r="E37" s="150">
        <f t="shared" si="54"/>
        <v>44.68662720363681</v>
      </c>
      <c r="F37" s="181">
        <f t="shared" si="54"/>
        <v>0</v>
      </c>
      <c r="G37" s="181">
        <f t="shared" si="54"/>
        <v>0</v>
      </c>
      <c r="H37" s="181">
        <f t="shared" si="54"/>
        <v>0</v>
      </c>
      <c r="I37" s="181">
        <f t="shared" si="54"/>
        <v>52.991485600102649</v>
      </c>
      <c r="J37" s="181">
        <f t="shared" ref="J37" si="55">J139</f>
        <v>2.3218871962605454</v>
      </c>
      <c r="K37" s="35"/>
      <c r="L37" s="191"/>
      <c r="M37" s="192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s="31" customFormat="1" x14ac:dyDescent="0.2">
      <c r="A38" s="3"/>
      <c r="B38" s="28" t="s">
        <v>32</v>
      </c>
      <c r="C38" s="86">
        <f t="shared" ref="C38:I38" si="56">C140</f>
        <v>175.75929500000001</v>
      </c>
      <c r="D38" s="176">
        <f t="shared" si="56"/>
        <v>118.130458</v>
      </c>
      <c r="E38" s="86">
        <f t="shared" si="56"/>
        <v>12.802625382185514</v>
      </c>
      <c r="F38" s="182">
        <f t="shared" si="56"/>
        <v>1.5555844200654838</v>
      </c>
      <c r="G38" s="182">
        <f t="shared" si="56"/>
        <v>30.489175789024703</v>
      </c>
      <c r="H38" s="182">
        <f t="shared" si="56"/>
        <v>37.751100567137399</v>
      </c>
      <c r="I38" s="182">
        <f t="shared" si="56"/>
        <v>13.235181057200338</v>
      </c>
      <c r="J38" s="182">
        <f t="shared" ref="J38" si="57">J140</f>
        <v>4.1663327843865634</v>
      </c>
      <c r="K38" s="190"/>
      <c r="L38" s="191"/>
      <c r="M38" s="192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s="31" customFormat="1" x14ac:dyDescent="0.2">
      <c r="A39" s="3"/>
      <c r="B39" s="61" t="s">
        <v>69</v>
      </c>
      <c r="C39" s="80">
        <f t="shared" ref="C39:I39" si="58">C141</f>
        <v>3.8527620000000002</v>
      </c>
      <c r="D39" s="174">
        <f t="shared" si="58"/>
        <v>4.807499</v>
      </c>
      <c r="E39" s="80">
        <f t="shared" si="58"/>
        <v>0</v>
      </c>
      <c r="F39" s="81">
        <f t="shared" si="58"/>
        <v>0</v>
      </c>
      <c r="G39" s="81">
        <f t="shared" si="58"/>
        <v>0</v>
      </c>
      <c r="H39" s="81">
        <f t="shared" si="58"/>
        <v>0</v>
      </c>
      <c r="I39" s="81">
        <f t="shared" si="58"/>
        <v>100</v>
      </c>
      <c r="J39" s="81">
        <f t="shared" ref="J39" si="59">J141</f>
        <v>0</v>
      </c>
      <c r="K39" s="35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s="31" customFormat="1" x14ac:dyDescent="0.2">
      <c r="A40" s="37"/>
      <c r="B40" s="47" t="s">
        <v>46</v>
      </c>
      <c r="C40" s="151">
        <f t="shared" ref="C40:I40" si="60">C142</f>
        <v>214.89095900000001</v>
      </c>
      <c r="D40" s="177">
        <f t="shared" si="60"/>
        <v>213.43712100000002</v>
      </c>
      <c r="E40" s="151">
        <f t="shared" si="60"/>
        <v>0</v>
      </c>
      <c r="F40" s="183">
        <f t="shared" si="60"/>
        <v>4.1193396719401962E-2</v>
      </c>
      <c r="G40" s="183">
        <f t="shared" si="60"/>
        <v>50.937684359038926</v>
      </c>
      <c r="H40" s="183">
        <f t="shared" si="60"/>
        <v>37.117290857760402</v>
      </c>
      <c r="I40" s="183">
        <f t="shared" si="60"/>
        <v>6.6096815464447722</v>
      </c>
      <c r="J40" s="183">
        <f t="shared" ref="J40" si="61">J142</f>
        <v>5.2941507770806178</v>
      </c>
      <c r="K40" s="35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s="31" customFormat="1" x14ac:dyDescent="0.2">
      <c r="A41" s="37"/>
      <c r="B41" s="24" t="s">
        <v>61</v>
      </c>
      <c r="C41" s="150">
        <f t="shared" ref="C41:I41" si="62">C143</f>
        <v>0.53033299999999994</v>
      </c>
      <c r="D41" s="175">
        <f t="shared" si="62"/>
        <v>0.63050899999999999</v>
      </c>
      <c r="E41" s="150">
        <f t="shared" si="62"/>
        <v>0</v>
      </c>
      <c r="F41" s="181">
        <f t="shared" si="62"/>
        <v>51.453984003400436</v>
      </c>
      <c r="G41" s="181">
        <f t="shared" si="62"/>
        <v>0</v>
      </c>
      <c r="H41" s="181">
        <f t="shared" si="62"/>
        <v>0</v>
      </c>
      <c r="I41" s="181">
        <f t="shared" si="62"/>
        <v>48.546015996599564</v>
      </c>
      <c r="J41" s="181">
        <f t="shared" ref="J41" si="63">J143</f>
        <v>0</v>
      </c>
      <c r="K41" s="35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s="31" customFormat="1" x14ac:dyDescent="0.2">
      <c r="A42" s="37"/>
      <c r="B42" s="79" t="s">
        <v>77</v>
      </c>
      <c r="C42" s="84">
        <f t="shared" ref="C42:I42" si="64">C144</f>
        <v>1.5518779999999999</v>
      </c>
      <c r="D42" s="178">
        <f t="shared" si="64"/>
        <v>1.161375</v>
      </c>
      <c r="E42" s="84">
        <f t="shared" si="64"/>
        <v>0</v>
      </c>
      <c r="F42" s="85">
        <f t="shared" si="64"/>
        <v>73.406780755569912</v>
      </c>
      <c r="G42" s="85">
        <f t="shared" si="64"/>
        <v>0</v>
      </c>
      <c r="H42" s="85">
        <f t="shared" si="64"/>
        <v>0</v>
      </c>
      <c r="I42" s="85">
        <f t="shared" si="64"/>
        <v>26.593219244430095</v>
      </c>
      <c r="J42" s="85">
        <f t="shared" ref="J42" si="65">J144</f>
        <v>0</v>
      </c>
      <c r="K42" s="35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s="31" customFormat="1" x14ac:dyDescent="0.2">
      <c r="A43" s="37"/>
      <c r="B43" s="25" t="s">
        <v>65</v>
      </c>
      <c r="C43" s="82">
        <f t="shared" ref="C43:I43" si="66">C145</f>
        <v>1.0500209999999999</v>
      </c>
      <c r="D43" s="179">
        <f t="shared" si="66"/>
        <v>1.634371</v>
      </c>
      <c r="E43" s="82">
        <f t="shared" si="66"/>
        <v>0</v>
      </c>
      <c r="F43" s="83">
        <f t="shared" si="66"/>
        <v>4.1376162450263738</v>
      </c>
      <c r="G43" s="83">
        <f t="shared" si="66"/>
        <v>2.290177689153809</v>
      </c>
      <c r="H43" s="83">
        <f t="shared" si="66"/>
        <v>58.673091972385706</v>
      </c>
      <c r="I43" s="83">
        <f t="shared" si="66"/>
        <v>34.899114093434108</v>
      </c>
      <c r="J43" s="83">
        <f t="shared" ref="J43" si="67">J145</f>
        <v>0</v>
      </c>
      <c r="K43" s="35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s="31" customFormat="1" x14ac:dyDescent="0.2">
      <c r="A44" s="37"/>
      <c r="B44" s="25" t="s">
        <v>62</v>
      </c>
      <c r="C44" s="80">
        <f t="shared" ref="C44:I44" si="68">C146</f>
        <v>10.481056000000001</v>
      </c>
      <c r="D44" s="174">
        <f t="shared" si="68"/>
        <v>10.49554</v>
      </c>
      <c r="E44" s="80">
        <f t="shared" si="68"/>
        <v>0</v>
      </c>
      <c r="F44" s="81">
        <f t="shared" si="68"/>
        <v>68.754775838117894</v>
      </c>
      <c r="G44" s="81">
        <f t="shared" si="68"/>
        <v>3.7105189442372661</v>
      </c>
      <c r="H44" s="81">
        <f t="shared" si="68"/>
        <v>8.9401498160170885</v>
      </c>
      <c r="I44" s="81">
        <f t="shared" si="68"/>
        <v>18.113303365048388</v>
      </c>
      <c r="J44" s="81">
        <f t="shared" ref="J44" si="69">J146</f>
        <v>0.48126156443594131</v>
      </c>
      <c r="K44" s="35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s="31" customFormat="1" x14ac:dyDescent="0.2">
      <c r="A45" s="37"/>
      <c r="B45" s="28" t="s">
        <v>50</v>
      </c>
      <c r="C45" s="150">
        <f t="shared" ref="C45:I45" si="70">C147</f>
        <v>27.468696999999999</v>
      </c>
      <c r="D45" s="175">
        <f t="shared" si="70"/>
        <v>36.470880999999999</v>
      </c>
      <c r="E45" s="150">
        <f t="shared" si="70"/>
        <v>0</v>
      </c>
      <c r="F45" s="181">
        <f t="shared" si="70"/>
        <v>42.998599348340392</v>
      </c>
      <c r="G45" s="181">
        <f t="shared" si="70"/>
        <v>0.79947067908779057</v>
      </c>
      <c r="H45" s="181">
        <f t="shared" si="70"/>
        <v>7.4025412218586109</v>
      </c>
      <c r="I45" s="181">
        <f t="shared" si="70"/>
        <v>48.639195197944353</v>
      </c>
      <c r="J45" s="181">
        <f t="shared" ref="J45" si="71">J147</f>
        <v>0.16019355276885142</v>
      </c>
      <c r="K45" s="35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s="31" customFormat="1" x14ac:dyDescent="0.2">
      <c r="A46" s="37"/>
      <c r="B46" s="61" t="s">
        <v>73</v>
      </c>
      <c r="C46" s="152" t="str">
        <f t="shared" ref="C46:I46" si="72">C148</f>
        <v>:</v>
      </c>
      <c r="D46" s="180">
        <f t="shared" si="72"/>
        <v>4.6240209999999999</v>
      </c>
      <c r="E46" s="152">
        <f t="shared" si="72"/>
        <v>0</v>
      </c>
      <c r="F46" s="184">
        <f t="shared" si="72"/>
        <v>78.110047510597383</v>
      </c>
      <c r="G46" s="184">
        <f t="shared" si="72"/>
        <v>0</v>
      </c>
      <c r="H46" s="184">
        <f t="shared" si="72"/>
        <v>0</v>
      </c>
      <c r="I46" s="184">
        <f t="shared" si="72"/>
        <v>21.889930863203261</v>
      </c>
      <c r="J46" s="184">
        <f t="shared" ref="J46" si="73">J148</f>
        <v>0</v>
      </c>
      <c r="K46" s="35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s="31" customFormat="1" x14ac:dyDescent="0.2">
      <c r="A47" s="37"/>
      <c r="B47" s="28" t="s">
        <v>72</v>
      </c>
      <c r="C47" s="151">
        <f t="shared" ref="C47:I47" si="74">C149</f>
        <v>1.4260010000000001</v>
      </c>
      <c r="D47" s="177">
        <f t="shared" si="74"/>
        <v>1.79291</v>
      </c>
      <c r="E47" s="151">
        <f t="shared" si="74"/>
        <v>0</v>
      </c>
      <c r="F47" s="183">
        <f t="shared" si="74"/>
        <v>78.728212793726399</v>
      </c>
      <c r="G47" s="183">
        <f t="shared" si="74"/>
        <v>0</v>
      </c>
      <c r="H47" s="183">
        <f t="shared" si="74"/>
        <v>0</v>
      </c>
      <c r="I47" s="183">
        <f t="shared" si="74"/>
        <v>21.271787206273597</v>
      </c>
      <c r="J47" s="183">
        <f t="shared" ref="J47" si="75">J149</f>
        <v>0</v>
      </c>
      <c r="K47" s="35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s="31" customFormat="1" x14ac:dyDescent="0.2">
      <c r="A48" s="37"/>
      <c r="B48" s="61" t="s">
        <v>75</v>
      </c>
      <c r="C48" s="80">
        <f t="shared" ref="C48:I48" si="76">C150</f>
        <v>82.164299</v>
      </c>
      <c r="D48" s="174">
        <f t="shared" si="76"/>
        <v>58.380935000000001</v>
      </c>
      <c r="E48" s="80">
        <f t="shared" si="76"/>
        <v>38.588253168607181</v>
      </c>
      <c r="F48" s="81">
        <f t="shared" si="76"/>
        <v>23.152397268046496</v>
      </c>
      <c r="G48" s="81">
        <f t="shared" si="76"/>
        <v>26.501050385712393</v>
      </c>
      <c r="H48" s="81">
        <f t="shared" si="76"/>
        <v>2.5907652900728637</v>
      </c>
      <c r="I48" s="81">
        <f t="shared" si="76"/>
        <v>7.667741189825068</v>
      </c>
      <c r="J48" s="81">
        <f t="shared" ref="J48" si="77">J150</f>
        <v>1.4997944106239478</v>
      </c>
      <c r="K48" s="35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s="31" customFormat="1" x14ac:dyDescent="0.2">
      <c r="A49" s="37"/>
      <c r="B49" s="187" t="s">
        <v>76</v>
      </c>
      <c r="C49" s="151" t="str">
        <f t="shared" ref="C49:I49" si="78">C151</f>
        <v>:</v>
      </c>
      <c r="D49" s="177">
        <f t="shared" si="78"/>
        <v>1.3335830000000002</v>
      </c>
      <c r="E49" s="151">
        <f t="shared" si="78"/>
        <v>0</v>
      </c>
      <c r="F49" s="183">
        <f t="shared" si="78"/>
        <v>8.1628964976308165</v>
      </c>
      <c r="G49" s="183">
        <f t="shared" si="78"/>
        <v>0.53292520975447344</v>
      </c>
      <c r="H49" s="183">
        <f t="shared" si="78"/>
        <v>2.4357689022730491</v>
      </c>
      <c r="I49" s="183">
        <f t="shared" si="78"/>
        <v>88.868484376300529</v>
      </c>
      <c r="J49" s="183">
        <f t="shared" ref="J49" si="79">J151</f>
        <v>0</v>
      </c>
      <c r="K49" s="35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s="31" customFormat="1" ht="25.5" customHeight="1" x14ac:dyDescent="0.2">
      <c r="A50" s="37"/>
      <c r="B50" s="224" t="s">
        <v>167</v>
      </c>
      <c r="C50" s="224"/>
      <c r="D50" s="224"/>
      <c r="E50" s="224"/>
      <c r="F50" s="224"/>
      <c r="G50" s="224"/>
      <c r="H50" s="224"/>
      <c r="I50" s="224"/>
      <c r="J50" s="224"/>
      <c r="K50" s="35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ht="15" customHeight="1" x14ac:dyDescent="0.2">
      <c r="B51" s="33" t="s">
        <v>71</v>
      </c>
      <c r="C51" s="37"/>
      <c r="D51" s="37"/>
      <c r="E51" s="37"/>
      <c r="F51" s="37"/>
      <c r="G51" s="37"/>
      <c r="H51" s="37"/>
      <c r="I51" s="37"/>
      <c r="J51" s="37"/>
      <c r="K51" s="75"/>
      <c r="L51" s="75"/>
    </row>
    <row r="52" spans="1:25" x14ac:dyDescent="0.2">
      <c r="B52" s="49" t="s">
        <v>109</v>
      </c>
      <c r="D52" s="37"/>
      <c r="E52" s="37"/>
      <c r="F52" s="37"/>
      <c r="G52" s="37"/>
      <c r="H52" s="37"/>
      <c r="I52" s="37"/>
    </row>
    <row r="53" spans="1:25" x14ac:dyDescent="0.2">
      <c r="J53" s="1"/>
      <c r="K53" s="1"/>
      <c r="L53" s="1"/>
    </row>
    <row r="58" spans="1:25" x14ac:dyDescent="0.2">
      <c r="A58" s="2"/>
    </row>
    <row r="60" spans="1:25" x14ac:dyDescent="0.2">
      <c r="A60" s="30" t="s">
        <v>88</v>
      </c>
      <c r="B60" s="153"/>
      <c r="D60" s="2" t="s">
        <v>67</v>
      </c>
    </row>
    <row r="61" spans="1:25" x14ac:dyDescent="0.2">
      <c r="A61" s="30" t="s">
        <v>89</v>
      </c>
      <c r="B61" s="153"/>
    </row>
    <row r="62" spans="1:25" x14ac:dyDescent="0.2">
      <c r="A62" s="30" t="s">
        <v>90</v>
      </c>
      <c r="B62" s="30" t="s">
        <v>91</v>
      </c>
    </row>
    <row r="64" spans="1:25" x14ac:dyDescent="0.2">
      <c r="A64" s="30" t="s">
        <v>92</v>
      </c>
      <c r="B64" s="30" t="s">
        <v>93</v>
      </c>
    </row>
    <row r="65" spans="1:20" x14ac:dyDescent="0.2">
      <c r="A65" s="30" t="s">
        <v>94</v>
      </c>
      <c r="B65" s="30" t="s">
        <v>98</v>
      </c>
    </row>
    <row r="66" spans="1:20" x14ac:dyDescent="0.2">
      <c r="A66" s="59" t="s">
        <v>95</v>
      </c>
      <c r="B66" s="2" t="s">
        <v>158</v>
      </c>
    </row>
    <row r="67" spans="1:20" x14ac:dyDescent="0.2">
      <c r="N67" s="30" t="s">
        <v>57</v>
      </c>
    </row>
    <row r="68" spans="1:20" x14ac:dyDescent="0.2">
      <c r="B68" s="144" t="s">
        <v>80</v>
      </c>
      <c r="C68" s="144">
        <v>2007</v>
      </c>
      <c r="D68" s="144">
        <v>2017</v>
      </c>
      <c r="E68" s="144" t="s">
        <v>157</v>
      </c>
      <c r="F68" s="144" t="s">
        <v>156</v>
      </c>
      <c r="G68" s="144" t="s">
        <v>155</v>
      </c>
      <c r="H68" s="144" t="s">
        <v>153</v>
      </c>
      <c r="I68" s="144" t="s">
        <v>154</v>
      </c>
      <c r="J68" s="205" t="s">
        <v>57</v>
      </c>
      <c r="N68" s="30" t="s">
        <v>159</v>
      </c>
      <c r="O68" s="30" t="s">
        <v>160</v>
      </c>
      <c r="P68" s="30" t="s">
        <v>161</v>
      </c>
      <c r="Q68" s="30" t="s">
        <v>162</v>
      </c>
      <c r="R68" s="30" t="s">
        <v>163</v>
      </c>
      <c r="S68" s="30" t="s">
        <v>164</v>
      </c>
      <c r="T68" s="30" t="s">
        <v>165</v>
      </c>
    </row>
    <row r="69" spans="1:20" ht="12.75" x14ac:dyDescent="0.2">
      <c r="B69" s="147" t="s">
        <v>82</v>
      </c>
      <c r="C69" s="107">
        <v>862863.86499999999</v>
      </c>
      <c r="D69" s="107">
        <v>758208.86100000003</v>
      </c>
      <c r="E69" s="107">
        <v>210724.2</v>
      </c>
      <c r="F69" s="107">
        <v>124466.29399999999</v>
      </c>
      <c r="G69" s="107">
        <v>103090.952</v>
      </c>
      <c r="H69" s="107">
        <v>66747.297999999995</v>
      </c>
      <c r="I69" s="107">
        <v>226585.96299999999</v>
      </c>
      <c r="J69" s="107">
        <f>SUM(N69:T69)</f>
        <v>26594.15</v>
      </c>
      <c r="K69" s="206">
        <f>SUM(E69:J69)</f>
        <v>758208.85699999996</v>
      </c>
      <c r="L69" s="207">
        <f>K69-D69</f>
        <v>-4.0000000735744834E-3</v>
      </c>
      <c r="N69" s="208">
        <v>4494.9530000000004</v>
      </c>
      <c r="O69" s="208">
        <v>2147.4430000000002</v>
      </c>
      <c r="P69" s="208">
        <v>0</v>
      </c>
      <c r="Q69" s="208">
        <v>1603.78</v>
      </c>
      <c r="R69" s="208">
        <v>4147.0529999999999</v>
      </c>
      <c r="S69" s="208">
        <v>3984.848</v>
      </c>
      <c r="T69" s="208">
        <v>10216.073</v>
      </c>
    </row>
    <row r="70" spans="1:20" ht="12.75" x14ac:dyDescent="0.2">
      <c r="B70" s="148" t="s">
        <v>23</v>
      </c>
      <c r="C70" s="111">
        <v>14203.127</v>
      </c>
      <c r="D70" s="111">
        <v>14863.819</v>
      </c>
      <c r="E70" s="111">
        <v>11002</v>
      </c>
      <c r="F70" s="111">
        <v>0</v>
      </c>
      <c r="G70" s="111">
        <v>0</v>
      </c>
      <c r="H70" s="111">
        <v>0</v>
      </c>
      <c r="I70" s="111">
        <v>3208.11</v>
      </c>
      <c r="J70" s="111">
        <f t="shared" ref="J70:J108" si="80">SUM(N70:T70)</f>
        <v>653.70900000000006</v>
      </c>
      <c r="K70" s="206">
        <f t="shared" ref="K70:K108" si="81">SUM(E70:J70)</f>
        <v>14863.819000000001</v>
      </c>
      <c r="L70" s="207">
        <f t="shared" ref="L70:L108" si="82">K70-D70</f>
        <v>0</v>
      </c>
      <c r="N70" s="208">
        <v>0</v>
      </c>
      <c r="O70" s="208">
        <v>0</v>
      </c>
      <c r="P70" s="208">
        <v>0</v>
      </c>
      <c r="Q70" s="208">
        <v>0</v>
      </c>
      <c r="R70" s="208">
        <v>0</v>
      </c>
      <c r="S70" s="208">
        <v>289.46699999999998</v>
      </c>
      <c r="T70" s="208">
        <v>364.24200000000002</v>
      </c>
    </row>
    <row r="71" spans="1:20" ht="12.75" x14ac:dyDescent="0.2">
      <c r="B71" s="148" t="s">
        <v>45</v>
      </c>
      <c r="C71" s="111">
        <v>9933.3179999999993</v>
      </c>
      <c r="D71" s="111">
        <v>11673.912</v>
      </c>
      <c r="E71" s="111">
        <v>3940.7</v>
      </c>
      <c r="F71" s="111">
        <v>5669.4989999999998</v>
      </c>
      <c r="G71" s="111">
        <v>66.253</v>
      </c>
      <c r="H71" s="111">
        <v>24.286999999999999</v>
      </c>
      <c r="I71" s="111">
        <v>1938.0530000000001</v>
      </c>
      <c r="J71" s="111">
        <f t="shared" si="80"/>
        <v>35.119999999999997</v>
      </c>
      <c r="K71" s="206">
        <f t="shared" si="81"/>
        <v>11673.912000000002</v>
      </c>
      <c r="L71" s="207">
        <f t="shared" si="82"/>
        <v>0</v>
      </c>
      <c r="N71" s="208">
        <v>0</v>
      </c>
      <c r="O71" s="208">
        <v>0</v>
      </c>
      <c r="P71" s="208">
        <v>0</v>
      </c>
      <c r="Q71" s="208">
        <v>0</v>
      </c>
      <c r="R71" s="208">
        <v>0</v>
      </c>
      <c r="S71" s="208">
        <v>23.494</v>
      </c>
      <c r="T71" s="208">
        <v>11.625999999999999</v>
      </c>
    </row>
    <row r="72" spans="1:20" ht="12.75" x14ac:dyDescent="0.2">
      <c r="B72" s="148" t="s">
        <v>78</v>
      </c>
      <c r="C72" s="111">
        <v>33981.923000000003</v>
      </c>
      <c r="D72" s="111">
        <v>27330.776000000002</v>
      </c>
      <c r="E72" s="111">
        <v>7016.8</v>
      </c>
      <c r="F72" s="111">
        <v>15164.721</v>
      </c>
      <c r="G72" s="111">
        <v>188.47800000000001</v>
      </c>
      <c r="H72" s="111">
        <v>109.372</v>
      </c>
      <c r="I72" s="111">
        <v>4446.683</v>
      </c>
      <c r="J72" s="111">
        <f t="shared" si="80"/>
        <v>404.71999999999997</v>
      </c>
      <c r="K72" s="206">
        <f t="shared" si="81"/>
        <v>27330.774000000001</v>
      </c>
      <c r="L72" s="207">
        <f t="shared" si="82"/>
        <v>-2.0000000004074536E-3</v>
      </c>
      <c r="N72" s="208">
        <v>0</v>
      </c>
      <c r="O72" s="208">
        <v>99.061000000000007</v>
      </c>
      <c r="P72" s="208">
        <v>0</v>
      </c>
      <c r="Q72" s="208">
        <v>0</v>
      </c>
      <c r="R72" s="208">
        <v>0</v>
      </c>
      <c r="S72" s="208">
        <v>244.30099999999999</v>
      </c>
      <c r="T72" s="208">
        <v>61.357999999999997</v>
      </c>
    </row>
    <row r="73" spans="1:20" ht="12.75" x14ac:dyDescent="0.2">
      <c r="B73" s="148" t="s">
        <v>28</v>
      </c>
      <c r="C73" s="111">
        <v>27205.815999999999</v>
      </c>
      <c r="D73" s="111">
        <v>15855.869000000001</v>
      </c>
      <c r="E73" s="111">
        <v>0</v>
      </c>
      <c r="F73" s="111">
        <v>0</v>
      </c>
      <c r="G73" s="111">
        <v>4350.3969999999999</v>
      </c>
      <c r="H73" s="111">
        <v>6919.1170000000002</v>
      </c>
      <c r="I73" s="111">
        <v>4203.7049999999999</v>
      </c>
      <c r="J73" s="111">
        <f t="shared" si="80"/>
        <v>382.65100000000001</v>
      </c>
      <c r="K73" s="206">
        <f t="shared" si="81"/>
        <v>15855.869999999999</v>
      </c>
      <c r="L73" s="207">
        <f t="shared" si="82"/>
        <v>9.9999999838473741E-4</v>
      </c>
      <c r="N73" s="208">
        <v>0</v>
      </c>
      <c r="O73" s="208">
        <v>0</v>
      </c>
      <c r="P73" s="208">
        <v>0</v>
      </c>
      <c r="Q73" s="208">
        <v>0</v>
      </c>
      <c r="R73" s="208">
        <v>0</v>
      </c>
      <c r="S73" s="208">
        <v>0</v>
      </c>
      <c r="T73" s="208">
        <v>382.65100000000001</v>
      </c>
    </row>
    <row r="74" spans="1:20" ht="12.75" x14ac:dyDescent="0.2">
      <c r="B74" s="148" t="s">
        <v>33</v>
      </c>
      <c r="C74" s="111">
        <v>136351.48000000001</v>
      </c>
      <c r="D74" s="111">
        <v>115787.74</v>
      </c>
      <c r="E74" s="111">
        <v>19654.7</v>
      </c>
      <c r="F74" s="111">
        <v>39442.377999999997</v>
      </c>
      <c r="G74" s="111">
        <v>6028.9110000000001</v>
      </c>
      <c r="H74" s="111">
        <v>2250.7310000000002</v>
      </c>
      <c r="I74" s="111">
        <v>42618.17</v>
      </c>
      <c r="J74" s="111">
        <f t="shared" si="80"/>
        <v>5792.8509999999997</v>
      </c>
      <c r="K74" s="206">
        <f t="shared" si="81"/>
        <v>115787.74099999999</v>
      </c>
      <c r="L74" s="207">
        <f t="shared" si="82"/>
        <v>9.9999998928979039E-4</v>
      </c>
      <c r="N74" s="208">
        <v>0</v>
      </c>
      <c r="O74" s="208">
        <v>1278.8309999999999</v>
      </c>
      <c r="P74" s="208">
        <v>0</v>
      </c>
      <c r="Q74" s="208">
        <v>0</v>
      </c>
      <c r="R74" s="208">
        <v>0</v>
      </c>
      <c r="S74" s="208">
        <v>1297.0999999999999</v>
      </c>
      <c r="T74" s="208">
        <v>3216.92</v>
      </c>
    </row>
    <row r="75" spans="1:20" ht="12.75" x14ac:dyDescent="0.2">
      <c r="B75" s="148" t="s">
        <v>40</v>
      </c>
      <c r="C75" s="111">
        <v>4408.1660000000002</v>
      </c>
      <c r="D75" s="111">
        <v>5791.7449999999999</v>
      </c>
      <c r="E75" s="111">
        <v>0</v>
      </c>
      <c r="F75" s="111">
        <v>0</v>
      </c>
      <c r="G75" s="111">
        <v>0</v>
      </c>
      <c r="H75" s="111">
        <v>0</v>
      </c>
      <c r="I75" s="111">
        <v>1564.617</v>
      </c>
      <c r="J75" s="111">
        <f t="shared" si="80"/>
        <v>4227.1269999999995</v>
      </c>
      <c r="K75" s="206">
        <f t="shared" si="81"/>
        <v>5791.7439999999997</v>
      </c>
      <c r="L75" s="207">
        <f t="shared" si="82"/>
        <v>-1.0000000002037268E-3</v>
      </c>
      <c r="N75" s="208">
        <v>0</v>
      </c>
      <c r="O75" s="208">
        <v>0</v>
      </c>
      <c r="P75" s="208">
        <v>0</v>
      </c>
      <c r="Q75" s="208">
        <v>7.7039999999999997</v>
      </c>
      <c r="R75" s="208">
        <v>4147.0529999999999</v>
      </c>
      <c r="S75" s="208">
        <v>0</v>
      </c>
      <c r="T75" s="208">
        <v>72.37</v>
      </c>
    </row>
    <row r="76" spans="1:20" ht="12.75" x14ac:dyDescent="0.2">
      <c r="B76" s="148" t="s">
        <v>24</v>
      </c>
      <c r="C76" s="111">
        <v>1430.8689999999999</v>
      </c>
      <c r="D76" s="111">
        <v>4860.6499999999996</v>
      </c>
      <c r="E76" s="111">
        <v>0</v>
      </c>
      <c r="F76" s="111">
        <v>0</v>
      </c>
      <c r="G76" s="111">
        <v>2848.1979999999999</v>
      </c>
      <c r="H76" s="111">
        <v>0</v>
      </c>
      <c r="I76" s="111">
        <v>1142.192</v>
      </c>
      <c r="J76" s="111">
        <f t="shared" si="80"/>
        <v>870.26</v>
      </c>
      <c r="K76" s="206">
        <f t="shared" si="81"/>
        <v>4860.6499999999996</v>
      </c>
      <c r="L76" s="207">
        <f t="shared" si="82"/>
        <v>0</v>
      </c>
      <c r="N76" s="208">
        <v>0</v>
      </c>
      <c r="O76" s="208">
        <v>0</v>
      </c>
      <c r="P76" s="208">
        <v>0</v>
      </c>
      <c r="Q76" s="208">
        <v>743.88800000000003</v>
      </c>
      <c r="R76" s="208">
        <v>0</v>
      </c>
      <c r="S76" s="208">
        <v>0</v>
      </c>
      <c r="T76" s="208">
        <v>126.372</v>
      </c>
    </row>
    <row r="77" spans="1:20" ht="12.75" x14ac:dyDescent="0.2">
      <c r="B77" s="148" t="s">
        <v>37</v>
      </c>
      <c r="C77" s="111">
        <v>10175.082</v>
      </c>
      <c r="D77" s="111">
        <v>7500.9049999999997</v>
      </c>
      <c r="E77" s="111">
        <v>0</v>
      </c>
      <c r="F77" s="111">
        <v>4567.2700000000004</v>
      </c>
      <c r="G77" s="111">
        <v>9.0640000000000001</v>
      </c>
      <c r="H77" s="111">
        <v>139.40899999999999</v>
      </c>
      <c r="I77" s="111">
        <v>2785.1619999999998</v>
      </c>
      <c r="J77" s="111">
        <f t="shared" si="80"/>
        <v>0</v>
      </c>
      <c r="K77" s="206">
        <f t="shared" si="81"/>
        <v>7500.9050000000007</v>
      </c>
      <c r="L77" s="207">
        <f t="shared" si="82"/>
        <v>0</v>
      </c>
      <c r="N77" s="208">
        <v>0</v>
      </c>
      <c r="O77" s="208">
        <v>0</v>
      </c>
      <c r="P77" s="208">
        <v>0</v>
      </c>
      <c r="Q77" s="208">
        <v>0</v>
      </c>
      <c r="R77" s="208">
        <v>0</v>
      </c>
      <c r="S77" s="208">
        <v>0</v>
      </c>
      <c r="T77" s="208">
        <v>0</v>
      </c>
    </row>
    <row r="78" spans="1:20" ht="12.75" x14ac:dyDescent="0.2">
      <c r="B78" s="148" t="s">
        <v>35</v>
      </c>
      <c r="C78" s="111">
        <v>30143.599999999999</v>
      </c>
      <c r="D78" s="111">
        <v>34226.563999999998</v>
      </c>
      <c r="E78" s="111">
        <v>15131.5</v>
      </c>
      <c r="F78" s="111">
        <v>1127.818</v>
      </c>
      <c r="G78" s="111">
        <v>23.818000000000001</v>
      </c>
      <c r="H78" s="111">
        <v>122.28400000000001</v>
      </c>
      <c r="I78" s="111">
        <v>17561.483</v>
      </c>
      <c r="J78" s="111">
        <f t="shared" si="80"/>
        <v>259.661</v>
      </c>
      <c r="K78" s="206">
        <f t="shared" si="81"/>
        <v>34226.563999999998</v>
      </c>
      <c r="L78" s="207">
        <f t="shared" si="82"/>
        <v>0</v>
      </c>
      <c r="N78" s="208">
        <v>0</v>
      </c>
      <c r="O78" s="208">
        <v>0</v>
      </c>
      <c r="P78" s="208">
        <v>0</v>
      </c>
      <c r="Q78" s="208">
        <v>0</v>
      </c>
      <c r="R78" s="208">
        <v>0</v>
      </c>
      <c r="S78" s="208">
        <v>0</v>
      </c>
      <c r="T78" s="208">
        <v>259.661</v>
      </c>
    </row>
    <row r="79" spans="1:20" ht="12.75" x14ac:dyDescent="0.2">
      <c r="B79" s="148" t="s">
        <v>34</v>
      </c>
      <c r="C79" s="111">
        <v>133549.93400000001</v>
      </c>
      <c r="D79" s="111">
        <v>132150.85500000001</v>
      </c>
      <c r="E79" s="111">
        <v>103860</v>
      </c>
      <c r="F79" s="111">
        <v>0</v>
      </c>
      <c r="G79" s="111">
        <v>14.144</v>
      </c>
      <c r="H79" s="111">
        <v>774.529</v>
      </c>
      <c r="I79" s="111">
        <v>25873.991000000002</v>
      </c>
      <c r="J79" s="111">
        <f t="shared" si="80"/>
        <v>1628.19</v>
      </c>
      <c r="K79" s="206">
        <f t="shared" si="81"/>
        <v>132150.85399999999</v>
      </c>
      <c r="L79" s="207">
        <f t="shared" si="82"/>
        <v>-1.0000000183936208E-3</v>
      </c>
      <c r="N79" s="208">
        <v>0</v>
      </c>
      <c r="O79" s="208">
        <v>136.80099999999999</v>
      </c>
      <c r="P79" s="208">
        <v>0</v>
      </c>
      <c r="Q79" s="208">
        <v>0</v>
      </c>
      <c r="R79" s="208">
        <v>0</v>
      </c>
      <c r="S79" s="208">
        <v>100.521</v>
      </c>
      <c r="T79" s="208">
        <v>1390.8679999999999</v>
      </c>
    </row>
    <row r="80" spans="1:20" ht="12.75" x14ac:dyDescent="0.2">
      <c r="B80" s="148" t="s">
        <v>47</v>
      </c>
      <c r="C80" s="111">
        <v>4902.0020000000004</v>
      </c>
      <c r="D80" s="111">
        <v>4208.7420000000002</v>
      </c>
      <c r="E80" s="111">
        <v>0</v>
      </c>
      <c r="F80" s="111">
        <v>0</v>
      </c>
      <c r="G80" s="111">
        <v>1229.518</v>
      </c>
      <c r="H80" s="111">
        <v>702.89599999999996</v>
      </c>
      <c r="I80" s="111">
        <v>2194.4430000000002</v>
      </c>
      <c r="J80" s="111">
        <f t="shared" si="80"/>
        <v>81.884999999999991</v>
      </c>
      <c r="K80" s="206">
        <f t="shared" si="81"/>
        <v>4208.7420000000002</v>
      </c>
      <c r="L80" s="207">
        <f t="shared" si="82"/>
        <v>0</v>
      </c>
      <c r="N80" s="208">
        <v>70.355999999999995</v>
      </c>
      <c r="O80" s="208">
        <v>0</v>
      </c>
      <c r="P80" s="208">
        <v>0</v>
      </c>
      <c r="Q80" s="208">
        <v>0</v>
      </c>
      <c r="R80" s="208">
        <v>0</v>
      </c>
      <c r="S80" s="208">
        <v>11.529</v>
      </c>
      <c r="T80" s="208">
        <v>0</v>
      </c>
    </row>
    <row r="81" spans="2:20" ht="12.75" x14ac:dyDescent="0.2">
      <c r="B81" s="148" t="s">
        <v>36</v>
      </c>
      <c r="C81" s="111">
        <v>31136.592000000001</v>
      </c>
      <c r="D81" s="111">
        <v>36666.444000000003</v>
      </c>
      <c r="E81" s="111">
        <v>0</v>
      </c>
      <c r="F81" s="111">
        <v>0</v>
      </c>
      <c r="G81" s="111">
        <v>4535.9250000000002</v>
      </c>
      <c r="H81" s="111">
        <v>4138</v>
      </c>
      <c r="I81" s="111">
        <v>26540.173999999999</v>
      </c>
      <c r="J81" s="111">
        <f t="shared" si="80"/>
        <v>1452.3440000000001</v>
      </c>
      <c r="K81" s="206">
        <f t="shared" si="81"/>
        <v>36666.442999999999</v>
      </c>
      <c r="L81" s="207">
        <f t="shared" si="82"/>
        <v>-1.0000000038417056E-3</v>
      </c>
      <c r="N81" s="208">
        <v>0</v>
      </c>
      <c r="O81" s="208">
        <v>318.14299999999997</v>
      </c>
      <c r="P81" s="208">
        <v>0</v>
      </c>
      <c r="Q81" s="208">
        <v>0</v>
      </c>
      <c r="R81" s="208">
        <v>0</v>
      </c>
      <c r="S81" s="208">
        <v>281.00799999999998</v>
      </c>
      <c r="T81" s="208">
        <v>853.19299999999998</v>
      </c>
    </row>
    <row r="82" spans="2:20" ht="12.75" x14ac:dyDescent="0.2">
      <c r="B82" s="148" t="s">
        <v>48</v>
      </c>
      <c r="C82" s="111">
        <v>73.475999999999999</v>
      </c>
      <c r="D82" s="111">
        <v>132.095</v>
      </c>
      <c r="E82" s="111">
        <v>0</v>
      </c>
      <c r="F82" s="111">
        <v>0</v>
      </c>
      <c r="G82" s="111">
        <v>0</v>
      </c>
      <c r="H82" s="111">
        <v>0</v>
      </c>
      <c r="I82" s="111">
        <v>128.81100000000001</v>
      </c>
      <c r="J82" s="111">
        <f t="shared" si="80"/>
        <v>3.2840000000000003</v>
      </c>
      <c r="K82" s="206">
        <f t="shared" si="81"/>
        <v>132.095</v>
      </c>
      <c r="L82" s="207">
        <f t="shared" si="82"/>
        <v>0</v>
      </c>
      <c r="N82" s="208">
        <v>0</v>
      </c>
      <c r="O82" s="208">
        <v>0</v>
      </c>
      <c r="P82" s="208">
        <v>0</v>
      </c>
      <c r="Q82" s="208">
        <v>0</v>
      </c>
      <c r="R82" s="208">
        <v>0</v>
      </c>
      <c r="S82" s="208">
        <v>2.9180000000000001</v>
      </c>
      <c r="T82" s="208">
        <v>0.36599999999999999</v>
      </c>
    </row>
    <row r="83" spans="2:20" ht="12.75" x14ac:dyDescent="0.2">
      <c r="B83" s="148" t="s">
        <v>31</v>
      </c>
      <c r="C83" s="111">
        <v>1801.7929999999999</v>
      </c>
      <c r="D83" s="111">
        <v>2587.221</v>
      </c>
      <c r="E83" s="111">
        <v>0</v>
      </c>
      <c r="F83" s="111">
        <v>0</v>
      </c>
      <c r="G83" s="111">
        <v>0</v>
      </c>
      <c r="H83" s="111">
        <v>0</v>
      </c>
      <c r="I83" s="111">
        <v>2580.0549999999998</v>
      </c>
      <c r="J83" s="111">
        <f t="shared" si="80"/>
        <v>7.1660000000000004</v>
      </c>
      <c r="K83" s="206">
        <f t="shared" si="81"/>
        <v>2587.221</v>
      </c>
      <c r="L83" s="207">
        <f t="shared" si="82"/>
        <v>0</v>
      </c>
      <c r="N83" s="208">
        <v>0</v>
      </c>
      <c r="O83" s="208">
        <v>0</v>
      </c>
      <c r="P83" s="208">
        <v>0</v>
      </c>
      <c r="Q83" s="208">
        <v>0.45800000000000002</v>
      </c>
      <c r="R83" s="208">
        <v>0</v>
      </c>
      <c r="S83" s="208">
        <v>1.736</v>
      </c>
      <c r="T83" s="208">
        <v>4.9720000000000004</v>
      </c>
    </row>
    <row r="84" spans="2:20" ht="12.75" x14ac:dyDescent="0.2">
      <c r="B84" s="148" t="s">
        <v>30</v>
      </c>
      <c r="C84" s="111">
        <v>3811.058</v>
      </c>
      <c r="D84" s="111">
        <v>1753.7860000000001</v>
      </c>
      <c r="E84" s="111">
        <v>0</v>
      </c>
      <c r="F84" s="111">
        <v>0</v>
      </c>
      <c r="G84" s="111">
        <v>0</v>
      </c>
      <c r="H84" s="111">
        <v>56.503</v>
      </c>
      <c r="I84" s="111">
        <v>1656.377</v>
      </c>
      <c r="J84" s="111">
        <f t="shared" si="80"/>
        <v>40.905000000000001</v>
      </c>
      <c r="K84" s="206">
        <f t="shared" si="81"/>
        <v>1753.7849999999999</v>
      </c>
      <c r="L84" s="207">
        <f t="shared" si="82"/>
        <v>-1.0000000002037268E-3</v>
      </c>
      <c r="N84" s="208">
        <v>0</v>
      </c>
      <c r="O84" s="208">
        <v>0</v>
      </c>
      <c r="P84" s="208">
        <v>0</v>
      </c>
      <c r="Q84" s="208">
        <v>6.774</v>
      </c>
      <c r="R84" s="208">
        <v>0</v>
      </c>
      <c r="S84" s="208">
        <v>4.3710000000000004</v>
      </c>
      <c r="T84" s="208">
        <v>29.76</v>
      </c>
    </row>
    <row r="85" spans="2:20" ht="12.75" x14ac:dyDescent="0.2">
      <c r="B85" s="148" t="s">
        <v>22</v>
      </c>
      <c r="C85" s="111">
        <v>117.917</v>
      </c>
      <c r="D85" s="111">
        <v>192.19800000000001</v>
      </c>
      <c r="E85" s="111">
        <v>0</v>
      </c>
      <c r="F85" s="111">
        <v>0</v>
      </c>
      <c r="G85" s="111">
        <v>0</v>
      </c>
      <c r="H85" s="111">
        <v>0</v>
      </c>
      <c r="I85" s="111">
        <v>155.25700000000001</v>
      </c>
      <c r="J85" s="111">
        <f t="shared" si="80"/>
        <v>36.941000000000003</v>
      </c>
      <c r="K85" s="206">
        <f t="shared" si="81"/>
        <v>192.19800000000001</v>
      </c>
      <c r="L85" s="207">
        <f t="shared" si="82"/>
        <v>0</v>
      </c>
      <c r="N85" s="208">
        <v>0</v>
      </c>
      <c r="O85" s="208">
        <v>0</v>
      </c>
      <c r="P85" s="208">
        <v>0</v>
      </c>
      <c r="Q85" s="208">
        <v>0</v>
      </c>
      <c r="R85" s="208">
        <v>0</v>
      </c>
      <c r="S85" s="208">
        <v>13.81</v>
      </c>
      <c r="T85" s="208">
        <v>23.131</v>
      </c>
    </row>
    <row r="86" spans="2:20" ht="12.75" x14ac:dyDescent="0.2">
      <c r="B86" s="148" t="s">
        <v>42</v>
      </c>
      <c r="C86" s="111">
        <v>10758.197</v>
      </c>
      <c r="D86" s="111">
        <v>11147.17</v>
      </c>
      <c r="E86" s="111">
        <v>4084</v>
      </c>
      <c r="F86" s="111">
        <v>1283.1590000000001</v>
      </c>
      <c r="G86" s="111">
        <v>1410.7270000000001</v>
      </c>
      <c r="H86" s="111">
        <v>712.84</v>
      </c>
      <c r="I86" s="111">
        <v>3190.652</v>
      </c>
      <c r="J86" s="111">
        <f t="shared" si="80"/>
        <v>465.79300000000001</v>
      </c>
      <c r="K86" s="206">
        <f t="shared" si="81"/>
        <v>11147.171</v>
      </c>
      <c r="L86" s="207">
        <f t="shared" si="82"/>
        <v>1.0000000002037268E-3</v>
      </c>
      <c r="N86" s="208">
        <v>289.625</v>
      </c>
      <c r="O86" s="208">
        <v>45.924999999999997</v>
      </c>
      <c r="P86" s="208">
        <v>0</v>
      </c>
      <c r="Q86" s="208">
        <v>0</v>
      </c>
      <c r="R86" s="208">
        <v>0</v>
      </c>
      <c r="S86" s="208">
        <v>90.212000000000003</v>
      </c>
      <c r="T86" s="208">
        <v>40.030999999999999</v>
      </c>
    </row>
    <row r="87" spans="2:20" ht="12.75" x14ac:dyDescent="0.2">
      <c r="B87" s="148" t="s">
        <v>49</v>
      </c>
      <c r="C87" s="111">
        <v>0.78800000000000003</v>
      </c>
      <c r="D87" s="111">
        <v>30.306000000000001</v>
      </c>
      <c r="E87" s="111">
        <v>0</v>
      </c>
      <c r="F87" s="111">
        <v>0</v>
      </c>
      <c r="G87" s="111">
        <v>0</v>
      </c>
      <c r="H87" s="111">
        <v>0</v>
      </c>
      <c r="I87" s="111">
        <v>30.306000000000001</v>
      </c>
      <c r="J87" s="111">
        <f t="shared" si="80"/>
        <v>0</v>
      </c>
      <c r="K87" s="206">
        <f t="shared" si="81"/>
        <v>30.306000000000001</v>
      </c>
      <c r="L87" s="207">
        <f t="shared" si="82"/>
        <v>0</v>
      </c>
      <c r="N87" s="208">
        <v>0</v>
      </c>
      <c r="O87" s="208">
        <v>0</v>
      </c>
      <c r="P87" s="208">
        <v>0</v>
      </c>
      <c r="Q87" s="208">
        <v>0</v>
      </c>
      <c r="R87" s="208">
        <v>0</v>
      </c>
      <c r="S87" s="208">
        <v>0</v>
      </c>
      <c r="T87" s="208">
        <v>0</v>
      </c>
    </row>
    <row r="88" spans="2:20" ht="12.75" x14ac:dyDescent="0.2">
      <c r="B88" s="148" t="s">
        <v>25</v>
      </c>
      <c r="C88" s="111">
        <v>60228.453000000001</v>
      </c>
      <c r="D88" s="111">
        <v>41712.207000000002</v>
      </c>
      <c r="E88" s="111">
        <v>789.5</v>
      </c>
      <c r="F88" s="111">
        <v>0</v>
      </c>
      <c r="G88" s="111">
        <v>33167.58</v>
      </c>
      <c r="H88" s="111">
        <v>970.88800000000003</v>
      </c>
      <c r="I88" s="111">
        <v>5605.7979999999998</v>
      </c>
      <c r="J88" s="111">
        <f t="shared" si="80"/>
        <v>1178.442</v>
      </c>
      <c r="K88" s="206">
        <f t="shared" si="81"/>
        <v>41712.208000000006</v>
      </c>
      <c r="L88" s="207">
        <f t="shared" si="82"/>
        <v>1.0000000038417056E-3</v>
      </c>
      <c r="N88" s="208">
        <v>252.684</v>
      </c>
      <c r="O88" s="208">
        <v>248.011</v>
      </c>
      <c r="P88" s="208">
        <v>0</v>
      </c>
      <c r="Q88" s="208">
        <v>0</v>
      </c>
      <c r="R88" s="208">
        <v>0</v>
      </c>
      <c r="S88" s="208">
        <v>0</v>
      </c>
      <c r="T88" s="208">
        <v>677.74699999999996</v>
      </c>
    </row>
    <row r="89" spans="2:20" ht="12.75" x14ac:dyDescent="0.2">
      <c r="B89" s="148" t="s">
        <v>26</v>
      </c>
      <c r="C89" s="111">
        <v>10588.458000000001</v>
      </c>
      <c r="D89" s="111">
        <v>12335.002</v>
      </c>
      <c r="E89" s="111">
        <v>0</v>
      </c>
      <c r="F89" s="111">
        <v>0</v>
      </c>
      <c r="G89" s="111">
        <v>1042.912</v>
      </c>
      <c r="H89" s="111">
        <v>708.44200000000001</v>
      </c>
      <c r="I89" s="111">
        <v>9812.7849999999999</v>
      </c>
      <c r="J89" s="111">
        <f t="shared" si="80"/>
        <v>770.86300000000006</v>
      </c>
      <c r="K89" s="206">
        <f t="shared" si="81"/>
        <v>12335.001999999999</v>
      </c>
      <c r="L89" s="207">
        <f t="shared" si="82"/>
        <v>0</v>
      </c>
      <c r="N89" s="208">
        <v>37.354999999999997</v>
      </c>
      <c r="O89" s="208">
        <v>0</v>
      </c>
      <c r="P89" s="208">
        <v>0</v>
      </c>
      <c r="Q89" s="208">
        <v>0</v>
      </c>
      <c r="R89" s="208">
        <v>0</v>
      </c>
      <c r="S89" s="208">
        <v>462.77600000000001</v>
      </c>
      <c r="T89" s="208">
        <v>270.73200000000003</v>
      </c>
    </row>
    <row r="90" spans="2:20" ht="12.75" x14ac:dyDescent="0.2">
      <c r="B90" s="148" t="s">
        <v>43</v>
      </c>
      <c r="C90" s="111">
        <v>71708.134000000005</v>
      </c>
      <c r="D90" s="111">
        <v>64027.847000000002</v>
      </c>
      <c r="E90" s="111">
        <v>0</v>
      </c>
      <c r="F90" s="111">
        <v>49527.286</v>
      </c>
      <c r="G90" s="111">
        <v>3511.8820000000001</v>
      </c>
      <c r="H90" s="111">
        <v>1011.013</v>
      </c>
      <c r="I90" s="111">
        <v>9101.6470000000008</v>
      </c>
      <c r="J90" s="111">
        <f t="shared" si="80"/>
        <v>876.01800000000003</v>
      </c>
      <c r="K90" s="206">
        <f t="shared" si="81"/>
        <v>64027.84599999999</v>
      </c>
      <c r="L90" s="207">
        <f t="shared" si="82"/>
        <v>-1.0000000111176632E-3</v>
      </c>
      <c r="N90" s="208">
        <v>0</v>
      </c>
      <c r="O90" s="208">
        <v>1.3380000000000001</v>
      </c>
      <c r="P90" s="208">
        <v>0</v>
      </c>
      <c r="Q90" s="208">
        <v>0</v>
      </c>
      <c r="R90" s="208">
        <v>0</v>
      </c>
      <c r="S90" s="208">
        <v>530.923</v>
      </c>
      <c r="T90" s="208">
        <v>343.75700000000001</v>
      </c>
    </row>
    <row r="91" spans="2:20" ht="12.75" x14ac:dyDescent="0.2">
      <c r="B91" s="148" t="s">
        <v>39</v>
      </c>
      <c r="C91" s="111">
        <v>4639.66</v>
      </c>
      <c r="D91" s="111">
        <v>5225.0529999999999</v>
      </c>
      <c r="E91" s="111">
        <v>0</v>
      </c>
      <c r="F91" s="111">
        <v>0</v>
      </c>
      <c r="G91" s="111">
        <v>0</v>
      </c>
      <c r="H91" s="111">
        <v>0</v>
      </c>
      <c r="I91" s="111">
        <v>5071.8440000000001</v>
      </c>
      <c r="J91" s="111">
        <f t="shared" si="80"/>
        <v>153.209</v>
      </c>
      <c r="K91" s="206">
        <f t="shared" si="81"/>
        <v>5225.0529999999999</v>
      </c>
      <c r="L91" s="207">
        <f t="shared" si="82"/>
        <v>0</v>
      </c>
      <c r="N91" s="208">
        <v>0</v>
      </c>
      <c r="O91" s="208">
        <v>0</v>
      </c>
      <c r="P91" s="208">
        <v>0</v>
      </c>
      <c r="Q91" s="208">
        <v>0</v>
      </c>
      <c r="R91" s="208">
        <v>0</v>
      </c>
      <c r="S91" s="208">
        <v>63.462000000000003</v>
      </c>
      <c r="T91" s="208">
        <v>89.747</v>
      </c>
    </row>
    <row r="92" spans="2:20" ht="12.75" x14ac:dyDescent="0.2">
      <c r="B92" s="148" t="s">
        <v>44</v>
      </c>
      <c r="C92" s="111">
        <v>27803.526000000002</v>
      </c>
      <c r="D92" s="111">
        <v>25475.085999999999</v>
      </c>
      <c r="E92" s="111">
        <v>2907</v>
      </c>
      <c r="F92" s="111">
        <v>4466.7669999999998</v>
      </c>
      <c r="G92" s="111">
        <v>8522.1730000000007</v>
      </c>
      <c r="H92" s="111">
        <v>3505.17</v>
      </c>
      <c r="I92" s="111">
        <v>5844.4690000000001</v>
      </c>
      <c r="J92" s="111">
        <f t="shared" si="80"/>
        <v>229.50700000000003</v>
      </c>
      <c r="K92" s="206">
        <f t="shared" si="81"/>
        <v>25475.086000000003</v>
      </c>
      <c r="L92" s="207">
        <f t="shared" si="82"/>
        <v>0</v>
      </c>
      <c r="N92" s="208">
        <v>113.95</v>
      </c>
      <c r="O92" s="208">
        <v>19.332999999999998</v>
      </c>
      <c r="P92" s="208">
        <v>0</v>
      </c>
      <c r="Q92" s="208">
        <v>1.4550000000000001</v>
      </c>
      <c r="R92" s="208">
        <v>0</v>
      </c>
      <c r="S92" s="208">
        <v>91.846999999999994</v>
      </c>
      <c r="T92" s="208">
        <v>2.9220000000000002</v>
      </c>
    </row>
    <row r="93" spans="2:20" ht="12.75" x14ac:dyDescent="0.2">
      <c r="B93" s="148" t="s">
        <v>38</v>
      </c>
      <c r="C93" s="111">
        <v>3449.6109999999999</v>
      </c>
      <c r="D93" s="111">
        <v>3515.0160000000001</v>
      </c>
      <c r="E93" s="111">
        <v>1488.1</v>
      </c>
      <c r="F93" s="111">
        <v>933.41099999999994</v>
      </c>
      <c r="G93" s="111">
        <v>7.181</v>
      </c>
      <c r="H93" s="111">
        <v>0.25</v>
      </c>
      <c r="I93" s="111">
        <v>1034.7049999999999</v>
      </c>
      <c r="J93" s="111">
        <f t="shared" si="80"/>
        <v>51.369</v>
      </c>
      <c r="K93" s="206">
        <f t="shared" si="81"/>
        <v>3515.0160000000001</v>
      </c>
      <c r="L93" s="207">
        <f t="shared" si="82"/>
        <v>0</v>
      </c>
      <c r="N93" s="208">
        <v>0.28199999999999997</v>
      </c>
      <c r="O93" s="208">
        <v>0</v>
      </c>
      <c r="P93" s="208">
        <v>0</v>
      </c>
      <c r="Q93" s="208">
        <v>0</v>
      </c>
      <c r="R93" s="208">
        <v>0</v>
      </c>
      <c r="S93" s="208">
        <v>51.087000000000003</v>
      </c>
      <c r="T93" s="208">
        <v>0</v>
      </c>
    </row>
    <row r="94" spans="2:20" ht="12.75" x14ac:dyDescent="0.2">
      <c r="B94" s="148" t="s">
        <v>41</v>
      </c>
      <c r="C94" s="111">
        <v>5794.7520000000004</v>
      </c>
      <c r="D94" s="111">
        <v>6369.6360000000004</v>
      </c>
      <c r="E94" s="111">
        <v>3985</v>
      </c>
      <c r="F94" s="111">
        <v>446.36599999999999</v>
      </c>
      <c r="G94" s="111">
        <v>116.788</v>
      </c>
      <c r="H94" s="111">
        <v>6.0190000000000001</v>
      </c>
      <c r="I94" s="111">
        <v>1615.143</v>
      </c>
      <c r="J94" s="111">
        <f t="shared" si="80"/>
        <v>200.31799999999998</v>
      </c>
      <c r="K94" s="206">
        <f t="shared" si="81"/>
        <v>6369.634</v>
      </c>
      <c r="L94" s="207">
        <f t="shared" si="82"/>
        <v>-2.0000000004074536E-3</v>
      </c>
      <c r="N94" s="208">
        <v>2.0049999999999999</v>
      </c>
      <c r="O94" s="208">
        <v>0</v>
      </c>
      <c r="P94" s="208">
        <v>0</v>
      </c>
      <c r="Q94" s="208">
        <v>0</v>
      </c>
      <c r="R94" s="208">
        <v>0</v>
      </c>
      <c r="S94" s="208">
        <v>173.95099999999999</v>
      </c>
      <c r="T94" s="208">
        <v>24.361999999999998</v>
      </c>
    </row>
    <row r="95" spans="2:20" ht="12.75" x14ac:dyDescent="0.2">
      <c r="B95" s="148" t="s">
        <v>29</v>
      </c>
      <c r="C95" s="111">
        <v>16025.319</v>
      </c>
      <c r="D95" s="111">
        <v>18067.394</v>
      </c>
      <c r="E95" s="111">
        <v>5390.1</v>
      </c>
      <c r="F95" s="111">
        <v>0</v>
      </c>
      <c r="G95" s="111">
        <v>0</v>
      </c>
      <c r="H95" s="111">
        <v>0</v>
      </c>
      <c r="I95" s="111">
        <v>11656.772999999999</v>
      </c>
      <c r="J95" s="111">
        <f t="shared" si="80"/>
        <v>1020.522</v>
      </c>
      <c r="K95" s="206">
        <f t="shared" si="81"/>
        <v>18067.395</v>
      </c>
      <c r="L95" s="207">
        <f t="shared" si="82"/>
        <v>1.0000000002037268E-3</v>
      </c>
      <c r="N95" s="208">
        <v>0</v>
      </c>
      <c r="O95" s="208">
        <v>0</v>
      </c>
      <c r="P95" s="208">
        <v>0</v>
      </c>
      <c r="Q95" s="208">
        <v>730.94500000000005</v>
      </c>
      <c r="R95" s="208">
        <v>0</v>
      </c>
      <c r="S95" s="208">
        <v>47.792999999999999</v>
      </c>
      <c r="T95" s="208">
        <v>241.78399999999999</v>
      </c>
    </row>
    <row r="96" spans="2:20" ht="12.75" x14ac:dyDescent="0.2">
      <c r="B96" s="148" t="s">
        <v>27</v>
      </c>
      <c r="C96" s="111">
        <v>32881.519</v>
      </c>
      <c r="D96" s="111">
        <v>36590.364999999998</v>
      </c>
      <c r="E96" s="111">
        <v>16351</v>
      </c>
      <c r="F96" s="111">
        <v>0</v>
      </c>
      <c r="G96" s="111">
        <v>0</v>
      </c>
      <c r="H96" s="111">
        <v>0</v>
      </c>
      <c r="I96" s="111">
        <v>19389.777999999998</v>
      </c>
      <c r="J96" s="111">
        <f t="shared" si="80"/>
        <v>849.58699999999999</v>
      </c>
      <c r="K96" s="206">
        <f t="shared" si="81"/>
        <v>36590.364999999998</v>
      </c>
      <c r="L96" s="207">
        <f t="shared" si="82"/>
        <v>0</v>
      </c>
      <c r="N96" s="208">
        <v>0</v>
      </c>
      <c r="O96" s="208">
        <v>0</v>
      </c>
      <c r="P96" s="208">
        <v>0</v>
      </c>
      <c r="Q96" s="208">
        <v>112.556</v>
      </c>
      <c r="R96" s="208">
        <v>0</v>
      </c>
      <c r="S96" s="208">
        <v>17.866</v>
      </c>
      <c r="T96" s="208">
        <v>719.16499999999996</v>
      </c>
    </row>
    <row r="97" spans="2:20" ht="12.75" x14ac:dyDescent="0.2">
      <c r="B97" s="148" t="s">
        <v>32</v>
      </c>
      <c r="C97" s="111">
        <v>175759.29500000001</v>
      </c>
      <c r="D97" s="111">
        <v>118130.458</v>
      </c>
      <c r="E97" s="111">
        <v>15123.8</v>
      </c>
      <c r="F97" s="111">
        <v>1837.6189999999999</v>
      </c>
      <c r="G97" s="111">
        <v>36017.002999999997</v>
      </c>
      <c r="H97" s="111">
        <v>44595.548000000003</v>
      </c>
      <c r="I97" s="111">
        <v>15634.78</v>
      </c>
      <c r="J97" s="111">
        <f t="shared" si="80"/>
        <v>4921.7079999999996</v>
      </c>
      <c r="K97" s="206">
        <f t="shared" si="81"/>
        <v>118130.458</v>
      </c>
      <c r="L97" s="207">
        <f t="shared" si="82"/>
        <v>0</v>
      </c>
      <c r="N97" s="208">
        <v>3728.6959999999999</v>
      </c>
      <c r="O97" s="208">
        <v>0</v>
      </c>
      <c r="P97" s="208">
        <v>0</v>
      </c>
      <c r="Q97" s="208">
        <v>0</v>
      </c>
      <c r="R97" s="208">
        <v>0</v>
      </c>
      <c r="S97" s="208">
        <v>184.67599999999999</v>
      </c>
      <c r="T97" s="208">
        <v>1008.336</v>
      </c>
    </row>
    <row r="98" spans="2:20" ht="12.75" x14ac:dyDescent="0.2">
      <c r="B98" s="148" t="s">
        <v>69</v>
      </c>
      <c r="C98" s="111">
        <v>3852.7620000000002</v>
      </c>
      <c r="D98" s="111">
        <v>4807.4989999999998</v>
      </c>
      <c r="E98" s="111">
        <v>0</v>
      </c>
      <c r="F98" s="111">
        <v>0</v>
      </c>
      <c r="G98" s="111">
        <v>0</v>
      </c>
      <c r="H98" s="111">
        <v>0</v>
      </c>
      <c r="I98" s="111">
        <v>4807.4989999999998</v>
      </c>
      <c r="J98" s="111">
        <f t="shared" si="80"/>
        <v>0</v>
      </c>
      <c r="K98" s="206">
        <f t="shared" si="81"/>
        <v>4807.4989999999998</v>
      </c>
      <c r="L98" s="207">
        <f t="shared" si="82"/>
        <v>0</v>
      </c>
      <c r="N98" s="208">
        <v>0</v>
      </c>
      <c r="O98" s="208">
        <v>0</v>
      </c>
      <c r="P98" s="208">
        <v>0</v>
      </c>
      <c r="Q98" s="208">
        <v>0</v>
      </c>
      <c r="R98" s="208">
        <v>0</v>
      </c>
      <c r="S98" s="208">
        <v>0</v>
      </c>
      <c r="T98" s="208">
        <v>0</v>
      </c>
    </row>
    <row r="99" spans="2:20" ht="12.75" x14ac:dyDescent="0.2">
      <c r="B99" s="148" t="s">
        <v>46</v>
      </c>
      <c r="C99" s="111">
        <v>214890.959</v>
      </c>
      <c r="D99" s="111">
        <v>213437.12100000001</v>
      </c>
      <c r="E99" s="111">
        <v>0</v>
      </c>
      <c r="F99" s="111">
        <v>87.921999999999997</v>
      </c>
      <c r="G99" s="111">
        <v>108719.927</v>
      </c>
      <c r="H99" s="111">
        <v>79222.077000000005</v>
      </c>
      <c r="I99" s="111">
        <v>14107.513999999999</v>
      </c>
      <c r="J99" s="111">
        <f t="shared" si="80"/>
        <v>11299.682999999999</v>
      </c>
      <c r="K99" s="206">
        <f t="shared" si="81"/>
        <v>213437.12299999999</v>
      </c>
      <c r="L99" s="207">
        <f t="shared" si="82"/>
        <v>1.9999999785795808E-3</v>
      </c>
      <c r="N99" s="208">
        <v>10987.453</v>
      </c>
      <c r="O99" s="208">
        <v>59.768999999999998</v>
      </c>
      <c r="P99" s="208">
        <v>0</v>
      </c>
      <c r="Q99" s="208">
        <v>0</v>
      </c>
      <c r="R99" s="208">
        <v>0</v>
      </c>
      <c r="S99" s="208">
        <v>76.239999999999995</v>
      </c>
      <c r="T99" s="208">
        <v>176.221</v>
      </c>
    </row>
    <row r="100" spans="2:20" ht="12.75" x14ac:dyDescent="0.2">
      <c r="B100" s="148" t="s">
        <v>61</v>
      </c>
      <c r="C100" s="111">
        <v>530.33299999999997</v>
      </c>
      <c r="D100" s="111">
        <v>630.50900000000001</v>
      </c>
      <c r="E100" s="111">
        <v>0</v>
      </c>
      <c r="F100" s="111">
        <v>324.42200000000003</v>
      </c>
      <c r="G100" s="111">
        <v>0</v>
      </c>
      <c r="H100" s="111">
        <v>0</v>
      </c>
      <c r="I100" s="111">
        <v>306.08699999999999</v>
      </c>
      <c r="J100" s="111">
        <f t="shared" si="80"/>
        <v>0</v>
      </c>
      <c r="K100" s="206">
        <f t="shared" si="81"/>
        <v>630.50900000000001</v>
      </c>
      <c r="L100" s="207">
        <f t="shared" si="82"/>
        <v>0</v>
      </c>
      <c r="N100" s="208">
        <v>0</v>
      </c>
      <c r="O100" s="208">
        <v>0</v>
      </c>
      <c r="P100" s="208">
        <v>0</v>
      </c>
      <c r="Q100" s="208">
        <v>0</v>
      </c>
      <c r="R100" s="208">
        <v>0</v>
      </c>
      <c r="S100" s="208">
        <v>0</v>
      </c>
      <c r="T100" s="208">
        <v>0</v>
      </c>
    </row>
    <row r="101" spans="2:20" ht="12.75" x14ac:dyDescent="0.2">
      <c r="B101" s="148" t="s">
        <v>77</v>
      </c>
      <c r="C101" s="111">
        <v>1551.8779999999999</v>
      </c>
      <c r="D101" s="111">
        <v>1161.375</v>
      </c>
      <c r="E101" s="111">
        <v>0</v>
      </c>
      <c r="F101" s="111">
        <v>852.52800000000002</v>
      </c>
      <c r="G101" s="111">
        <v>0</v>
      </c>
      <c r="H101" s="111">
        <v>0</v>
      </c>
      <c r="I101" s="111">
        <v>308.84699999999998</v>
      </c>
      <c r="J101" s="111">
        <f t="shared" si="80"/>
        <v>0</v>
      </c>
      <c r="K101" s="206">
        <f t="shared" si="81"/>
        <v>1161.375</v>
      </c>
      <c r="L101" s="207">
        <f t="shared" si="82"/>
        <v>0</v>
      </c>
      <c r="N101" s="208">
        <v>0</v>
      </c>
      <c r="O101" s="208">
        <v>0</v>
      </c>
      <c r="P101" s="208">
        <v>0</v>
      </c>
      <c r="Q101" s="208">
        <v>0</v>
      </c>
      <c r="R101" s="208">
        <v>0</v>
      </c>
      <c r="S101" s="208">
        <v>0</v>
      </c>
      <c r="T101" s="208">
        <v>0</v>
      </c>
    </row>
    <row r="102" spans="2:20" ht="12.75" x14ac:dyDescent="0.2">
      <c r="B102" s="148" t="s">
        <v>65</v>
      </c>
      <c r="C102" s="111">
        <v>1050.021</v>
      </c>
      <c r="D102" s="111">
        <v>1634.3710000000001</v>
      </c>
      <c r="E102" s="111">
        <v>0</v>
      </c>
      <c r="F102" s="111">
        <v>67.623999999999995</v>
      </c>
      <c r="G102" s="111">
        <v>37.43</v>
      </c>
      <c r="H102" s="111">
        <v>958.93600000000004</v>
      </c>
      <c r="I102" s="111">
        <v>570.38099999999997</v>
      </c>
      <c r="J102" s="111">
        <f t="shared" si="80"/>
        <v>0</v>
      </c>
      <c r="K102" s="206">
        <f t="shared" si="81"/>
        <v>1634.3710000000001</v>
      </c>
      <c r="L102" s="207">
        <f t="shared" si="82"/>
        <v>0</v>
      </c>
      <c r="N102" s="208">
        <v>0</v>
      </c>
      <c r="O102" s="208">
        <v>0</v>
      </c>
      <c r="P102" s="208">
        <v>0</v>
      </c>
      <c r="Q102" s="208">
        <v>0</v>
      </c>
      <c r="R102" s="208">
        <v>0</v>
      </c>
      <c r="S102" s="208">
        <v>0</v>
      </c>
      <c r="T102" s="208">
        <v>0</v>
      </c>
    </row>
    <row r="103" spans="2:20" ht="12.75" x14ac:dyDescent="0.2">
      <c r="B103" s="148" t="s">
        <v>62</v>
      </c>
      <c r="C103" s="111">
        <v>10481.056</v>
      </c>
      <c r="D103" s="111">
        <v>10495.54</v>
      </c>
      <c r="E103" s="111">
        <v>0</v>
      </c>
      <c r="F103" s="111">
        <v>7216.1850000000004</v>
      </c>
      <c r="G103" s="111">
        <v>389.43900000000002</v>
      </c>
      <c r="H103" s="111">
        <v>938.31700000000001</v>
      </c>
      <c r="I103" s="111">
        <v>1901.0889999999999</v>
      </c>
      <c r="J103" s="111">
        <f t="shared" si="80"/>
        <v>50.510999999999996</v>
      </c>
      <c r="K103" s="206">
        <f t="shared" si="81"/>
        <v>10495.541000000001</v>
      </c>
      <c r="L103" s="207">
        <f t="shared" si="82"/>
        <v>1.0000000002037268E-3</v>
      </c>
      <c r="N103" s="208">
        <v>38.914999999999999</v>
      </c>
      <c r="O103" s="208">
        <v>10.577</v>
      </c>
      <c r="P103" s="208">
        <v>0</v>
      </c>
      <c r="Q103" s="208">
        <v>0</v>
      </c>
      <c r="R103" s="208">
        <v>0</v>
      </c>
      <c r="S103" s="208">
        <v>1.0189999999999999</v>
      </c>
      <c r="T103" s="208">
        <v>0</v>
      </c>
    </row>
    <row r="104" spans="2:20" ht="12.75" x14ac:dyDescent="0.2">
      <c r="B104" s="148" t="s">
        <v>50</v>
      </c>
      <c r="C104" s="111">
        <v>27468.697</v>
      </c>
      <c r="D104" s="111">
        <v>36470.881000000001</v>
      </c>
      <c r="E104" s="111">
        <v>0</v>
      </c>
      <c r="F104" s="111">
        <v>15681.968000000001</v>
      </c>
      <c r="G104" s="111">
        <v>291.57400000000001</v>
      </c>
      <c r="H104" s="111">
        <v>2699.7719999999999</v>
      </c>
      <c r="I104" s="111">
        <v>17739.143</v>
      </c>
      <c r="J104" s="111">
        <f t="shared" si="80"/>
        <v>58.423999999999999</v>
      </c>
      <c r="K104" s="206">
        <f t="shared" si="81"/>
        <v>36470.881000000001</v>
      </c>
      <c r="L104" s="207">
        <f t="shared" si="82"/>
        <v>0</v>
      </c>
      <c r="N104" s="208">
        <v>0</v>
      </c>
      <c r="O104" s="208">
        <v>0</v>
      </c>
      <c r="P104" s="208">
        <v>0</v>
      </c>
      <c r="Q104" s="208">
        <v>0</v>
      </c>
      <c r="R104" s="208">
        <v>0</v>
      </c>
      <c r="S104" s="208">
        <v>58.423999999999999</v>
      </c>
      <c r="T104" s="208">
        <v>0</v>
      </c>
    </row>
    <row r="105" spans="2:20" ht="12.75" x14ac:dyDescent="0.2">
      <c r="B105" s="148" t="s">
        <v>73</v>
      </c>
      <c r="C105" s="111" t="s">
        <v>66</v>
      </c>
      <c r="D105" s="111">
        <v>4624.0209999999997</v>
      </c>
      <c r="E105" s="111">
        <v>0</v>
      </c>
      <c r="F105" s="111">
        <v>3611.8249999999998</v>
      </c>
      <c r="G105" s="111">
        <v>0</v>
      </c>
      <c r="H105" s="111">
        <v>0</v>
      </c>
      <c r="I105" s="111">
        <v>1012.1950000000001</v>
      </c>
      <c r="J105" s="111">
        <f t="shared" si="80"/>
        <v>0</v>
      </c>
      <c r="K105" s="206">
        <f t="shared" si="81"/>
        <v>4624.0199999999995</v>
      </c>
      <c r="L105" s="207">
        <f t="shared" si="82"/>
        <v>-1.0000000002037268E-3</v>
      </c>
      <c r="N105" s="208">
        <v>0</v>
      </c>
      <c r="O105" s="208">
        <v>0</v>
      </c>
      <c r="P105" s="208">
        <v>0</v>
      </c>
      <c r="Q105" s="208">
        <v>0</v>
      </c>
      <c r="R105" s="208">
        <v>0</v>
      </c>
      <c r="S105" s="208">
        <v>0</v>
      </c>
      <c r="T105" s="208">
        <v>0</v>
      </c>
    </row>
    <row r="106" spans="2:20" ht="12.75" x14ac:dyDescent="0.2">
      <c r="B106" s="148" t="s">
        <v>83</v>
      </c>
      <c r="C106" s="111">
        <v>1426.001</v>
      </c>
      <c r="D106" s="111">
        <v>1792.91</v>
      </c>
      <c r="E106" s="111">
        <v>0</v>
      </c>
      <c r="F106" s="111">
        <v>1411.5260000000001</v>
      </c>
      <c r="G106" s="111">
        <v>0</v>
      </c>
      <c r="H106" s="111">
        <v>0</v>
      </c>
      <c r="I106" s="111">
        <v>381.38400000000001</v>
      </c>
      <c r="J106" s="111">
        <f t="shared" si="80"/>
        <v>0</v>
      </c>
      <c r="K106" s="206">
        <f t="shared" si="81"/>
        <v>1792.91</v>
      </c>
      <c r="L106" s="207">
        <f t="shared" si="82"/>
        <v>0</v>
      </c>
      <c r="N106" s="208">
        <v>0</v>
      </c>
      <c r="O106" s="208">
        <v>0</v>
      </c>
      <c r="P106" s="208">
        <v>0</v>
      </c>
      <c r="Q106" s="208">
        <v>0</v>
      </c>
      <c r="R106" s="208">
        <v>0</v>
      </c>
      <c r="S106" s="208">
        <v>0</v>
      </c>
      <c r="T106" s="208">
        <v>0</v>
      </c>
    </row>
    <row r="107" spans="2:20" ht="12.75" x14ac:dyDescent="0.2">
      <c r="B107" s="148" t="s">
        <v>75</v>
      </c>
      <c r="C107" s="111">
        <v>82164.298999999999</v>
      </c>
      <c r="D107" s="111">
        <v>58380.934999999998</v>
      </c>
      <c r="E107" s="111">
        <v>22528.183000000001</v>
      </c>
      <c r="F107" s="111">
        <v>13516.585999999999</v>
      </c>
      <c r="G107" s="111">
        <v>15471.561</v>
      </c>
      <c r="H107" s="111">
        <v>1512.5129999999999</v>
      </c>
      <c r="I107" s="111">
        <v>4476.4989999999998</v>
      </c>
      <c r="J107" s="111">
        <f t="shared" si="80"/>
        <v>875.59400000000005</v>
      </c>
      <c r="K107" s="206">
        <f t="shared" si="81"/>
        <v>58380.936000000002</v>
      </c>
      <c r="L107" s="207">
        <f t="shared" si="82"/>
        <v>1.0000000038417056E-3</v>
      </c>
      <c r="N107" s="208">
        <v>665.66700000000003</v>
      </c>
      <c r="O107" s="208">
        <v>30</v>
      </c>
      <c r="P107" s="208">
        <v>0</v>
      </c>
      <c r="Q107" s="208">
        <v>120.048</v>
      </c>
      <c r="R107" s="208">
        <v>0</v>
      </c>
      <c r="S107" s="208">
        <v>59.878999999999998</v>
      </c>
      <c r="T107" s="208">
        <v>0</v>
      </c>
    </row>
    <row r="108" spans="2:20" ht="12.75" x14ac:dyDescent="0.2">
      <c r="B108" s="149" t="s">
        <v>76</v>
      </c>
      <c r="C108" s="117" t="s">
        <v>66</v>
      </c>
      <c r="D108" s="117">
        <v>1333.5830000000001</v>
      </c>
      <c r="E108" s="117">
        <v>0</v>
      </c>
      <c r="F108" s="117">
        <v>108.85899999999999</v>
      </c>
      <c r="G108" s="117">
        <v>7.1070000000000002</v>
      </c>
      <c r="H108" s="117">
        <v>32.482999999999997</v>
      </c>
      <c r="I108" s="117">
        <v>1185.135</v>
      </c>
      <c r="J108" s="117">
        <f t="shared" si="80"/>
        <v>0</v>
      </c>
      <c r="K108" s="206">
        <f t="shared" si="81"/>
        <v>1333.5840000000001</v>
      </c>
      <c r="L108" s="207">
        <f t="shared" si="82"/>
        <v>9.9999999997635314E-4</v>
      </c>
      <c r="N108" s="208">
        <v>0</v>
      </c>
      <c r="O108" s="208">
        <v>0</v>
      </c>
      <c r="P108" s="208">
        <v>0</v>
      </c>
      <c r="Q108" s="208">
        <v>0</v>
      </c>
      <c r="R108" s="208">
        <v>0</v>
      </c>
      <c r="S108" s="208">
        <v>0</v>
      </c>
      <c r="T108" s="208">
        <v>0</v>
      </c>
    </row>
    <row r="109" spans="2:20" x14ac:dyDescent="0.2">
      <c r="N109" s="209"/>
      <c r="O109" s="209"/>
      <c r="P109" s="209"/>
      <c r="Q109" s="209"/>
      <c r="R109" s="209"/>
      <c r="S109" s="209"/>
      <c r="T109" s="209"/>
    </row>
    <row r="111" spans="2:20" x14ac:dyDescent="0.2">
      <c r="B111" s="144" t="s">
        <v>80</v>
      </c>
      <c r="C111" s="144">
        <v>2007</v>
      </c>
      <c r="D111" s="144">
        <v>2017</v>
      </c>
      <c r="E111" s="144" t="s">
        <v>84</v>
      </c>
      <c r="F111" s="144" t="s">
        <v>85</v>
      </c>
      <c r="G111" s="144" t="s">
        <v>3</v>
      </c>
      <c r="H111" s="144" t="s">
        <v>86</v>
      </c>
      <c r="I111" s="144" t="s">
        <v>87</v>
      </c>
      <c r="J111" s="144" t="s">
        <v>87</v>
      </c>
    </row>
    <row r="112" spans="2:20" x14ac:dyDescent="0.2">
      <c r="B112" s="147" t="s">
        <v>82</v>
      </c>
      <c r="C112" s="107">
        <v>862.86386500000003</v>
      </c>
      <c r="D112" s="107">
        <v>758.20886100000007</v>
      </c>
      <c r="E112" s="107">
        <f>E69/D69*100</f>
        <v>27.792368414433501</v>
      </c>
      <c r="F112" s="107">
        <f>F69/D69*100</f>
        <v>16.415832154195833</v>
      </c>
      <c r="G112" s="107">
        <f>G69/D69*100</f>
        <v>13.596642996763922</v>
      </c>
      <c r="H112" s="107">
        <f>H69/D69*100</f>
        <v>8.803286460140697</v>
      </c>
      <c r="I112" s="107">
        <f>I69/D69*100</f>
        <v>29.8843728496072</v>
      </c>
      <c r="J112" s="107">
        <f>J69/D69*100</f>
        <v>3.5074965972997245</v>
      </c>
    </row>
    <row r="113" spans="2:10" x14ac:dyDescent="0.2">
      <c r="B113" s="148" t="s">
        <v>23</v>
      </c>
      <c r="C113" s="111">
        <v>14.203127</v>
      </c>
      <c r="D113" s="111">
        <v>14.863818999999999</v>
      </c>
      <c r="E113" s="111">
        <f t="shared" ref="E113:E151" si="83">E70/D70*100</f>
        <v>74.018662363959081</v>
      </c>
      <c r="F113" s="111">
        <f t="shared" ref="F113:F151" si="84">F70/D70*100</f>
        <v>0</v>
      </c>
      <c r="G113" s="111">
        <f t="shared" ref="G113:G151" si="85">G70/D70*100</f>
        <v>0</v>
      </c>
      <c r="H113" s="111">
        <f t="shared" ref="H113:H151" si="86">H70/D70*100</f>
        <v>0</v>
      </c>
      <c r="I113" s="111">
        <f t="shared" ref="I113:I151" si="87">I70/D70*100</f>
        <v>21.583349474317469</v>
      </c>
      <c r="J113" s="111">
        <f t="shared" ref="J113:J151" si="88">J70/D70*100</f>
        <v>4.3979881617234442</v>
      </c>
    </row>
    <row r="114" spans="2:10" x14ac:dyDescent="0.2">
      <c r="B114" s="148" t="s">
        <v>45</v>
      </c>
      <c r="C114" s="111">
        <v>9.9333179999999999</v>
      </c>
      <c r="D114" s="111">
        <v>11.673912</v>
      </c>
      <c r="E114" s="111">
        <f t="shared" si="83"/>
        <v>33.756464842291081</v>
      </c>
      <c r="F114" s="111">
        <f t="shared" si="84"/>
        <v>48.565545123177216</v>
      </c>
      <c r="G114" s="111">
        <f t="shared" si="85"/>
        <v>0.56753040454647929</v>
      </c>
      <c r="H114" s="111">
        <f t="shared" si="86"/>
        <v>0.20804508377311731</v>
      </c>
      <c r="I114" s="111">
        <f t="shared" si="87"/>
        <v>16.601572806099618</v>
      </c>
      <c r="J114" s="111">
        <f t="shared" si="88"/>
        <v>0.30084174011248327</v>
      </c>
    </row>
    <row r="115" spans="2:10" x14ac:dyDescent="0.2">
      <c r="B115" s="148" t="s">
        <v>78</v>
      </c>
      <c r="C115" s="111">
        <v>33.981923000000002</v>
      </c>
      <c r="D115" s="111">
        <v>27.330776</v>
      </c>
      <c r="E115" s="111">
        <f t="shared" si="83"/>
        <v>25.673621561275827</v>
      </c>
      <c r="F115" s="111">
        <f t="shared" si="84"/>
        <v>55.48587789823457</v>
      </c>
      <c r="G115" s="111">
        <f t="shared" si="85"/>
        <v>0.6896181798862937</v>
      </c>
      <c r="H115" s="111">
        <f t="shared" si="86"/>
        <v>0.40017890454336164</v>
      </c>
      <c r="I115" s="111">
        <f t="shared" si="87"/>
        <v>16.269874664371038</v>
      </c>
      <c r="J115" s="111">
        <f t="shared" si="88"/>
        <v>1.480821473931073</v>
      </c>
    </row>
    <row r="116" spans="2:10" x14ac:dyDescent="0.2">
      <c r="B116" s="148" t="s">
        <v>28</v>
      </c>
      <c r="C116" s="111">
        <v>27.205815999999999</v>
      </c>
      <c r="D116" s="111">
        <v>15.855869</v>
      </c>
      <c r="E116" s="111">
        <f t="shared" si="83"/>
        <v>0</v>
      </c>
      <c r="F116" s="111">
        <f t="shared" si="84"/>
        <v>0</v>
      </c>
      <c r="G116" s="111">
        <f t="shared" si="85"/>
        <v>27.437140152961653</v>
      </c>
      <c r="H116" s="111">
        <f t="shared" si="86"/>
        <v>43.637576723167932</v>
      </c>
      <c r="I116" s="111">
        <f t="shared" si="87"/>
        <v>26.511981147170172</v>
      </c>
      <c r="J116" s="111">
        <f t="shared" si="88"/>
        <v>2.4133082835131896</v>
      </c>
    </row>
    <row r="117" spans="2:10" x14ac:dyDescent="0.2">
      <c r="B117" s="148" t="s">
        <v>33</v>
      </c>
      <c r="C117" s="111">
        <v>136.35148000000001</v>
      </c>
      <c r="D117" s="111">
        <v>115.78774</v>
      </c>
      <c r="E117" s="111">
        <f t="shared" si="83"/>
        <v>16.974767794932347</v>
      </c>
      <c r="F117" s="111">
        <f t="shared" si="84"/>
        <v>34.064381945791496</v>
      </c>
      <c r="G117" s="111">
        <f t="shared" si="85"/>
        <v>5.2068647336928757</v>
      </c>
      <c r="H117" s="111">
        <f t="shared" si="86"/>
        <v>1.943842240983372</v>
      </c>
      <c r="I117" s="111">
        <f t="shared" si="87"/>
        <v>36.807152467091939</v>
      </c>
      <c r="J117" s="111">
        <f t="shared" si="88"/>
        <v>5.0029916811572619</v>
      </c>
    </row>
    <row r="118" spans="2:10" x14ac:dyDescent="0.2">
      <c r="B118" s="148" t="s">
        <v>40</v>
      </c>
      <c r="C118" s="111">
        <v>4.4081660000000005</v>
      </c>
      <c r="D118" s="111">
        <v>5.7917449999999997</v>
      </c>
      <c r="E118" s="111">
        <f t="shared" si="83"/>
        <v>0</v>
      </c>
      <c r="F118" s="111">
        <f t="shared" si="84"/>
        <v>0</v>
      </c>
      <c r="G118" s="111">
        <f t="shared" si="85"/>
        <v>0</v>
      </c>
      <c r="H118" s="111">
        <f t="shared" si="86"/>
        <v>0</v>
      </c>
      <c r="I118" s="111">
        <f t="shared" si="87"/>
        <v>27.014604406789317</v>
      </c>
      <c r="J118" s="111">
        <f t="shared" si="88"/>
        <v>72.985378327257138</v>
      </c>
    </row>
    <row r="119" spans="2:10" x14ac:dyDescent="0.2">
      <c r="B119" s="148" t="s">
        <v>24</v>
      </c>
      <c r="C119" s="111">
        <v>1.4308689999999999</v>
      </c>
      <c r="D119" s="111">
        <v>4.8606499999999997</v>
      </c>
      <c r="E119" s="111">
        <f t="shared" si="83"/>
        <v>0</v>
      </c>
      <c r="F119" s="111">
        <f t="shared" si="84"/>
        <v>0</v>
      </c>
      <c r="G119" s="111">
        <f t="shared" si="85"/>
        <v>58.597060063983207</v>
      </c>
      <c r="H119" s="111">
        <f t="shared" si="86"/>
        <v>0</v>
      </c>
      <c r="I119" s="111">
        <f t="shared" si="87"/>
        <v>23.498750167158715</v>
      </c>
      <c r="J119" s="111">
        <f t="shared" si="88"/>
        <v>17.904189768858075</v>
      </c>
    </row>
    <row r="120" spans="2:10" x14ac:dyDescent="0.2">
      <c r="B120" s="148" t="s">
        <v>37</v>
      </c>
      <c r="C120" s="111">
        <v>10.175082</v>
      </c>
      <c r="D120" s="111">
        <v>7.5009049999999995</v>
      </c>
      <c r="E120" s="111">
        <f t="shared" si="83"/>
        <v>0</v>
      </c>
      <c r="F120" s="111">
        <f t="shared" si="84"/>
        <v>60.889585989957219</v>
      </c>
      <c r="G120" s="111">
        <f t="shared" si="85"/>
        <v>0.1208387521239104</v>
      </c>
      <c r="H120" s="111">
        <f t="shared" si="86"/>
        <v>1.85856240013705</v>
      </c>
      <c r="I120" s="111">
        <f t="shared" si="87"/>
        <v>37.131012857781826</v>
      </c>
      <c r="J120" s="111">
        <f t="shared" si="88"/>
        <v>0</v>
      </c>
    </row>
    <row r="121" spans="2:10" x14ac:dyDescent="0.2">
      <c r="B121" s="148" t="s">
        <v>35</v>
      </c>
      <c r="C121" s="111">
        <v>30.143599999999999</v>
      </c>
      <c r="D121" s="111">
        <v>34.226563999999996</v>
      </c>
      <c r="E121" s="111">
        <f t="shared" si="83"/>
        <v>44.209813173183264</v>
      </c>
      <c r="F121" s="111">
        <f t="shared" si="84"/>
        <v>3.2951540213034529</v>
      </c>
      <c r="G121" s="111">
        <f t="shared" si="85"/>
        <v>6.9589223154272808E-2</v>
      </c>
      <c r="H121" s="111">
        <f t="shared" si="86"/>
        <v>0.35727804871093694</v>
      </c>
      <c r="I121" s="111">
        <f t="shared" si="87"/>
        <v>51.309512108781938</v>
      </c>
      <c r="J121" s="111">
        <f t="shared" si="88"/>
        <v>0.75865342486613618</v>
      </c>
    </row>
    <row r="122" spans="2:10" x14ac:dyDescent="0.2">
      <c r="B122" s="148" t="s">
        <v>34</v>
      </c>
      <c r="C122" s="111">
        <v>133.54993400000001</v>
      </c>
      <c r="D122" s="111">
        <v>132.15085500000001</v>
      </c>
      <c r="E122" s="111">
        <f t="shared" si="83"/>
        <v>78.592000029057701</v>
      </c>
      <c r="F122" s="111">
        <f t="shared" si="84"/>
        <v>0</v>
      </c>
      <c r="G122" s="111">
        <f t="shared" si="85"/>
        <v>1.0702919780579551E-2</v>
      </c>
      <c r="H122" s="111">
        <f t="shared" si="86"/>
        <v>0.58609458107554424</v>
      </c>
      <c r="I122" s="111">
        <f t="shared" si="87"/>
        <v>19.579132499748109</v>
      </c>
      <c r="J122" s="111">
        <f t="shared" si="88"/>
        <v>1.2320692136271081</v>
      </c>
    </row>
    <row r="123" spans="2:10" x14ac:dyDescent="0.2">
      <c r="B123" s="148" t="s">
        <v>47</v>
      </c>
      <c r="C123" s="111">
        <v>4.9020020000000004</v>
      </c>
      <c r="D123" s="111">
        <v>4.208742</v>
      </c>
      <c r="E123" s="111">
        <f t="shared" si="83"/>
        <v>0</v>
      </c>
      <c r="F123" s="111">
        <f t="shared" si="84"/>
        <v>0</v>
      </c>
      <c r="G123" s="111">
        <f t="shared" si="85"/>
        <v>29.213432422324772</v>
      </c>
      <c r="H123" s="111">
        <f t="shared" si="86"/>
        <v>16.700857405847159</v>
      </c>
      <c r="I123" s="111">
        <f t="shared" si="87"/>
        <v>52.140116928051185</v>
      </c>
      <c r="J123" s="111">
        <f t="shared" si="88"/>
        <v>1.9455932437768813</v>
      </c>
    </row>
    <row r="124" spans="2:10" x14ac:dyDescent="0.2">
      <c r="B124" s="148" t="s">
        <v>36</v>
      </c>
      <c r="C124" s="111">
        <v>31.136592</v>
      </c>
      <c r="D124" s="111">
        <v>36.666444000000006</v>
      </c>
      <c r="E124" s="111">
        <f t="shared" si="83"/>
        <v>0</v>
      </c>
      <c r="F124" s="111">
        <f t="shared" si="84"/>
        <v>0</v>
      </c>
      <c r="G124" s="111">
        <f t="shared" si="85"/>
        <v>12.37077966982563</v>
      </c>
      <c r="H124" s="111">
        <f t="shared" si="86"/>
        <v>11.285523079358335</v>
      </c>
      <c r="I124" s="111">
        <f t="shared" si="87"/>
        <v>72.382732287865153</v>
      </c>
      <c r="J124" s="111">
        <f t="shared" si="88"/>
        <v>3.9609622356615763</v>
      </c>
    </row>
    <row r="125" spans="2:10" x14ac:dyDescent="0.2">
      <c r="B125" s="148" t="s">
        <v>48</v>
      </c>
      <c r="C125" s="111">
        <v>7.3476E-2</v>
      </c>
      <c r="D125" s="111">
        <v>0.13209499999999999</v>
      </c>
      <c r="E125" s="111">
        <f t="shared" si="83"/>
        <v>0</v>
      </c>
      <c r="F125" s="111">
        <f t="shared" si="84"/>
        <v>0</v>
      </c>
      <c r="G125" s="111">
        <f t="shared" si="85"/>
        <v>0</v>
      </c>
      <c r="H125" s="111">
        <f t="shared" si="86"/>
        <v>0</v>
      </c>
      <c r="I125" s="111">
        <f t="shared" si="87"/>
        <v>97.513910443241613</v>
      </c>
      <c r="J125" s="111">
        <f t="shared" si="88"/>
        <v>2.4860895567583938</v>
      </c>
    </row>
    <row r="126" spans="2:10" x14ac:dyDescent="0.2">
      <c r="B126" s="148" t="s">
        <v>31</v>
      </c>
      <c r="C126" s="111">
        <v>1.801793</v>
      </c>
      <c r="D126" s="111">
        <v>2.587221</v>
      </c>
      <c r="E126" s="111">
        <f t="shared" si="83"/>
        <v>0</v>
      </c>
      <c r="F126" s="111">
        <f t="shared" si="84"/>
        <v>0</v>
      </c>
      <c r="G126" s="111">
        <f t="shared" si="85"/>
        <v>0</v>
      </c>
      <c r="H126" s="111">
        <f t="shared" si="86"/>
        <v>0</v>
      </c>
      <c r="I126" s="111">
        <f t="shared" si="87"/>
        <v>99.723023274780161</v>
      </c>
      <c r="J126" s="111">
        <f t="shared" si="88"/>
        <v>0.27697672521984013</v>
      </c>
    </row>
    <row r="127" spans="2:10" x14ac:dyDescent="0.2">
      <c r="B127" s="148" t="s">
        <v>30</v>
      </c>
      <c r="C127" s="111">
        <v>3.8110580000000001</v>
      </c>
      <c r="D127" s="111">
        <v>1.7537860000000001</v>
      </c>
      <c r="E127" s="111">
        <f t="shared" si="83"/>
        <v>0</v>
      </c>
      <c r="F127" s="111">
        <f t="shared" si="84"/>
        <v>0</v>
      </c>
      <c r="G127" s="111">
        <f t="shared" si="85"/>
        <v>0</v>
      </c>
      <c r="H127" s="111">
        <f t="shared" si="86"/>
        <v>3.2217727818559387</v>
      </c>
      <c r="I127" s="111">
        <f t="shared" si="87"/>
        <v>94.445787570433325</v>
      </c>
      <c r="J127" s="111">
        <f t="shared" si="88"/>
        <v>2.3323826282111959</v>
      </c>
    </row>
    <row r="128" spans="2:10" x14ac:dyDescent="0.2">
      <c r="B128" s="148" t="s">
        <v>22</v>
      </c>
      <c r="C128" s="111">
        <v>0.11791700000000001</v>
      </c>
      <c r="D128" s="111">
        <v>0.19219800000000001</v>
      </c>
      <c r="E128" s="111">
        <f t="shared" si="83"/>
        <v>0</v>
      </c>
      <c r="F128" s="111">
        <f t="shared" si="84"/>
        <v>0</v>
      </c>
      <c r="G128" s="111">
        <f t="shared" si="85"/>
        <v>0</v>
      </c>
      <c r="H128" s="111">
        <f t="shared" si="86"/>
        <v>0</v>
      </c>
      <c r="I128" s="111">
        <f t="shared" si="87"/>
        <v>80.779716750434446</v>
      </c>
      <c r="J128" s="111">
        <f t="shared" si="88"/>
        <v>19.220283249565554</v>
      </c>
    </row>
    <row r="129" spans="2:10" x14ac:dyDescent="0.2">
      <c r="B129" s="148" t="s">
        <v>42</v>
      </c>
      <c r="C129" s="111">
        <v>10.758197000000001</v>
      </c>
      <c r="D129" s="111">
        <v>11.147170000000001</v>
      </c>
      <c r="E129" s="111">
        <f t="shared" si="83"/>
        <v>36.637101614131659</v>
      </c>
      <c r="F129" s="111">
        <f t="shared" si="84"/>
        <v>11.511074111186966</v>
      </c>
      <c r="G129" s="111">
        <f t="shared" si="85"/>
        <v>12.655472196082055</v>
      </c>
      <c r="H129" s="111">
        <f t="shared" si="86"/>
        <v>6.3948069330601403</v>
      </c>
      <c r="I129" s="111">
        <f t="shared" si="87"/>
        <v>28.62297784998345</v>
      </c>
      <c r="J129" s="111">
        <f t="shared" si="88"/>
        <v>4.1785762664425148</v>
      </c>
    </row>
    <row r="130" spans="2:10" x14ac:dyDescent="0.2">
      <c r="B130" s="148" t="s">
        <v>49</v>
      </c>
      <c r="C130" s="111">
        <v>7.8800000000000007E-4</v>
      </c>
      <c r="D130" s="111">
        <v>3.0306E-2</v>
      </c>
      <c r="E130" s="111">
        <f t="shared" si="83"/>
        <v>0</v>
      </c>
      <c r="F130" s="111">
        <f t="shared" si="84"/>
        <v>0</v>
      </c>
      <c r="G130" s="111">
        <f t="shared" si="85"/>
        <v>0</v>
      </c>
      <c r="H130" s="111">
        <f t="shared" si="86"/>
        <v>0</v>
      </c>
      <c r="I130" s="111">
        <f t="shared" si="87"/>
        <v>100</v>
      </c>
      <c r="J130" s="111">
        <f t="shared" si="88"/>
        <v>0</v>
      </c>
    </row>
    <row r="131" spans="2:10" x14ac:dyDescent="0.2">
      <c r="B131" s="148" t="s">
        <v>25</v>
      </c>
      <c r="C131" s="111">
        <v>60.228453000000002</v>
      </c>
      <c r="D131" s="111">
        <v>41.712206999999999</v>
      </c>
      <c r="E131" s="111">
        <f t="shared" si="83"/>
        <v>1.8927313052507624</v>
      </c>
      <c r="F131" s="111">
        <f t="shared" si="84"/>
        <v>0</v>
      </c>
      <c r="G131" s="111">
        <f t="shared" si="85"/>
        <v>79.515284338706891</v>
      </c>
      <c r="H131" s="111">
        <f t="shared" si="86"/>
        <v>2.3275872216495279</v>
      </c>
      <c r="I131" s="111">
        <f t="shared" si="87"/>
        <v>13.439226555430164</v>
      </c>
      <c r="J131" s="111">
        <f t="shared" si="88"/>
        <v>2.8251729763423929</v>
      </c>
    </row>
    <row r="132" spans="2:10" x14ac:dyDescent="0.2">
      <c r="B132" s="148" t="s">
        <v>26</v>
      </c>
      <c r="C132" s="111">
        <v>10.588458000000001</v>
      </c>
      <c r="D132" s="111">
        <v>12.335002000000001</v>
      </c>
      <c r="E132" s="111">
        <f t="shared" si="83"/>
        <v>0</v>
      </c>
      <c r="F132" s="111">
        <f t="shared" si="84"/>
        <v>0</v>
      </c>
      <c r="G132" s="111">
        <f t="shared" si="85"/>
        <v>8.454899318216567</v>
      </c>
      <c r="H132" s="111">
        <f t="shared" si="86"/>
        <v>5.743347264961935</v>
      </c>
      <c r="I132" s="111">
        <f t="shared" si="87"/>
        <v>79.552358402536129</v>
      </c>
      <c r="J132" s="111">
        <f t="shared" si="88"/>
        <v>6.2493950142853647</v>
      </c>
    </row>
    <row r="133" spans="2:10" x14ac:dyDescent="0.2">
      <c r="B133" s="148" t="s">
        <v>43</v>
      </c>
      <c r="C133" s="111">
        <v>71.708134000000001</v>
      </c>
      <c r="D133" s="111">
        <v>64.027847000000008</v>
      </c>
      <c r="E133" s="111">
        <f t="shared" si="83"/>
        <v>0</v>
      </c>
      <c r="F133" s="111">
        <f t="shared" si="84"/>
        <v>77.352727478092461</v>
      </c>
      <c r="G133" s="111">
        <f t="shared" si="85"/>
        <v>5.4849290809356752</v>
      </c>
      <c r="H133" s="111">
        <f t="shared" si="86"/>
        <v>1.5790207657614974</v>
      </c>
      <c r="I133" s="111">
        <f t="shared" si="87"/>
        <v>14.215138297559813</v>
      </c>
      <c r="J133" s="111">
        <f t="shared" si="88"/>
        <v>1.3681828158301186</v>
      </c>
    </row>
    <row r="134" spans="2:10" x14ac:dyDescent="0.2">
      <c r="B134" s="148" t="s">
        <v>39</v>
      </c>
      <c r="C134" s="111">
        <v>4.6396600000000001</v>
      </c>
      <c r="D134" s="111">
        <v>5.2250529999999999</v>
      </c>
      <c r="E134" s="111">
        <f t="shared" si="83"/>
        <v>0</v>
      </c>
      <c r="F134" s="111">
        <f t="shared" si="84"/>
        <v>0</v>
      </c>
      <c r="G134" s="111">
        <f t="shared" si="85"/>
        <v>0</v>
      </c>
      <c r="H134" s="111">
        <f t="shared" si="86"/>
        <v>0</v>
      </c>
      <c r="I134" s="111">
        <f t="shared" si="87"/>
        <v>97.067800077817395</v>
      </c>
      <c r="J134" s="111">
        <f t="shared" si="88"/>
        <v>2.9321999221826078</v>
      </c>
    </row>
    <row r="135" spans="2:10" x14ac:dyDescent="0.2">
      <c r="B135" s="148" t="s">
        <v>44</v>
      </c>
      <c r="C135" s="111">
        <v>27.803526000000002</v>
      </c>
      <c r="D135" s="111">
        <v>25.475086000000001</v>
      </c>
      <c r="E135" s="111">
        <f t="shared" si="83"/>
        <v>11.411148916239183</v>
      </c>
      <c r="F135" s="111">
        <f t="shared" si="84"/>
        <v>17.533864262519074</v>
      </c>
      <c r="G135" s="111">
        <f t="shared" si="85"/>
        <v>33.452970482611917</v>
      </c>
      <c r="H135" s="111">
        <f t="shared" si="86"/>
        <v>13.759207721614757</v>
      </c>
      <c r="I135" s="111">
        <f t="shared" si="87"/>
        <v>22.941900961590473</v>
      </c>
      <c r="J135" s="111">
        <f t="shared" si="88"/>
        <v>0.90090765542459816</v>
      </c>
    </row>
    <row r="136" spans="2:10" x14ac:dyDescent="0.2">
      <c r="B136" s="148" t="s">
        <v>38</v>
      </c>
      <c r="C136" s="111">
        <v>3.449611</v>
      </c>
      <c r="D136" s="111">
        <v>3.5150160000000001</v>
      </c>
      <c r="E136" s="111">
        <f t="shared" si="83"/>
        <v>42.335511417302222</v>
      </c>
      <c r="F136" s="111">
        <f t="shared" si="84"/>
        <v>26.554957360080294</v>
      </c>
      <c r="G136" s="111">
        <f t="shared" si="85"/>
        <v>0.20429494488787533</v>
      </c>
      <c r="H136" s="111">
        <f t="shared" si="86"/>
        <v>7.1123431586086654E-3</v>
      </c>
      <c r="I136" s="111">
        <f t="shared" si="87"/>
        <v>29.436708111712719</v>
      </c>
      <c r="J136" s="111">
        <f t="shared" si="88"/>
        <v>1.4614158228582743</v>
      </c>
    </row>
    <row r="137" spans="2:10" x14ac:dyDescent="0.2">
      <c r="B137" s="148" t="s">
        <v>41</v>
      </c>
      <c r="C137" s="111">
        <v>5.7947520000000008</v>
      </c>
      <c r="D137" s="111">
        <v>6.3696360000000007</v>
      </c>
      <c r="E137" s="111">
        <f t="shared" si="83"/>
        <v>62.562444698566757</v>
      </c>
      <c r="F137" s="111">
        <f t="shared" si="84"/>
        <v>7.0077159825145428</v>
      </c>
      <c r="G137" s="111">
        <f t="shared" si="85"/>
        <v>1.8335113654846209</v>
      </c>
      <c r="H137" s="111">
        <f t="shared" si="86"/>
        <v>9.44951956438327E-2</v>
      </c>
      <c r="I137" s="111">
        <f t="shared" si="87"/>
        <v>25.356912074724519</v>
      </c>
      <c r="J137" s="111">
        <f t="shared" si="88"/>
        <v>3.1448892840972382</v>
      </c>
    </row>
    <row r="138" spans="2:10" x14ac:dyDescent="0.2">
      <c r="B138" s="148" t="s">
        <v>29</v>
      </c>
      <c r="C138" s="111">
        <v>16.025319</v>
      </c>
      <c r="D138" s="111">
        <v>18.067394</v>
      </c>
      <c r="E138" s="111">
        <f t="shared" si="83"/>
        <v>29.833300806967518</v>
      </c>
      <c r="F138" s="111">
        <f t="shared" si="84"/>
        <v>0</v>
      </c>
      <c r="G138" s="111">
        <f t="shared" si="85"/>
        <v>0</v>
      </c>
      <c r="H138" s="111">
        <f t="shared" si="86"/>
        <v>0</v>
      </c>
      <c r="I138" s="111">
        <f t="shared" si="87"/>
        <v>64.518286367142935</v>
      </c>
      <c r="J138" s="111">
        <f t="shared" si="88"/>
        <v>5.6484183607220837</v>
      </c>
    </row>
    <row r="139" spans="2:10" x14ac:dyDescent="0.2">
      <c r="B139" s="148" t="s">
        <v>27</v>
      </c>
      <c r="C139" s="111">
        <v>32.881518999999997</v>
      </c>
      <c r="D139" s="111">
        <v>36.590364999999998</v>
      </c>
      <c r="E139" s="111">
        <f t="shared" si="83"/>
        <v>44.68662720363681</v>
      </c>
      <c r="F139" s="111">
        <f t="shared" si="84"/>
        <v>0</v>
      </c>
      <c r="G139" s="111">
        <f t="shared" si="85"/>
        <v>0</v>
      </c>
      <c r="H139" s="111">
        <f t="shared" si="86"/>
        <v>0</v>
      </c>
      <c r="I139" s="111">
        <f t="shared" si="87"/>
        <v>52.991485600102649</v>
      </c>
      <c r="J139" s="111">
        <f t="shared" si="88"/>
        <v>2.3218871962605454</v>
      </c>
    </row>
    <row r="140" spans="2:10" x14ac:dyDescent="0.2">
      <c r="B140" s="148" t="s">
        <v>32</v>
      </c>
      <c r="C140" s="111">
        <v>175.75929500000001</v>
      </c>
      <c r="D140" s="111">
        <v>118.130458</v>
      </c>
      <c r="E140" s="111">
        <f t="shared" si="83"/>
        <v>12.802625382185514</v>
      </c>
      <c r="F140" s="111">
        <f t="shared" si="84"/>
        <v>1.5555844200654838</v>
      </c>
      <c r="G140" s="111">
        <f t="shared" si="85"/>
        <v>30.489175789024703</v>
      </c>
      <c r="H140" s="111">
        <f t="shared" si="86"/>
        <v>37.751100567137399</v>
      </c>
      <c r="I140" s="111">
        <f t="shared" si="87"/>
        <v>13.235181057200338</v>
      </c>
      <c r="J140" s="111">
        <f t="shared" si="88"/>
        <v>4.1663327843865634</v>
      </c>
    </row>
    <row r="141" spans="2:10" x14ac:dyDescent="0.2">
      <c r="B141" s="148" t="s">
        <v>69</v>
      </c>
      <c r="C141" s="111">
        <v>3.8527620000000002</v>
      </c>
      <c r="D141" s="111">
        <v>4.807499</v>
      </c>
      <c r="E141" s="111">
        <f t="shared" si="83"/>
        <v>0</v>
      </c>
      <c r="F141" s="111">
        <f t="shared" si="84"/>
        <v>0</v>
      </c>
      <c r="G141" s="111">
        <f t="shared" si="85"/>
        <v>0</v>
      </c>
      <c r="H141" s="111">
        <f t="shared" si="86"/>
        <v>0</v>
      </c>
      <c r="I141" s="111">
        <f t="shared" si="87"/>
        <v>100</v>
      </c>
      <c r="J141" s="111">
        <f t="shared" si="88"/>
        <v>0</v>
      </c>
    </row>
    <row r="142" spans="2:10" x14ac:dyDescent="0.2">
      <c r="B142" s="148" t="s">
        <v>46</v>
      </c>
      <c r="C142" s="111">
        <v>214.89095900000001</v>
      </c>
      <c r="D142" s="111">
        <v>213.43712100000002</v>
      </c>
      <c r="E142" s="111">
        <f t="shared" si="83"/>
        <v>0</v>
      </c>
      <c r="F142" s="111">
        <f t="shared" si="84"/>
        <v>4.1193396719401962E-2</v>
      </c>
      <c r="G142" s="111">
        <f t="shared" si="85"/>
        <v>50.937684359038926</v>
      </c>
      <c r="H142" s="111">
        <f t="shared" si="86"/>
        <v>37.117290857760402</v>
      </c>
      <c r="I142" s="111">
        <f t="shared" si="87"/>
        <v>6.6096815464447722</v>
      </c>
      <c r="J142" s="111">
        <f t="shared" si="88"/>
        <v>5.2941507770806178</v>
      </c>
    </row>
    <row r="143" spans="2:10" x14ac:dyDescent="0.2">
      <c r="B143" s="148" t="s">
        <v>61</v>
      </c>
      <c r="C143" s="111">
        <v>0.53033299999999994</v>
      </c>
      <c r="D143" s="111">
        <v>0.63050899999999999</v>
      </c>
      <c r="E143" s="111">
        <f t="shared" si="83"/>
        <v>0</v>
      </c>
      <c r="F143" s="111">
        <f t="shared" si="84"/>
        <v>51.453984003400436</v>
      </c>
      <c r="G143" s="111">
        <f t="shared" si="85"/>
        <v>0</v>
      </c>
      <c r="H143" s="111">
        <f t="shared" si="86"/>
        <v>0</v>
      </c>
      <c r="I143" s="111">
        <f t="shared" si="87"/>
        <v>48.546015996599564</v>
      </c>
      <c r="J143" s="111">
        <f t="shared" si="88"/>
        <v>0</v>
      </c>
    </row>
    <row r="144" spans="2:10" x14ac:dyDescent="0.2">
      <c r="B144" s="148" t="s">
        <v>77</v>
      </c>
      <c r="C144" s="111">
        <v>1.5518779999999999</v>
      </c>
      <c r="D144" s="111">
        <v>1.161375</v>
      </c>
      <c r="E144" s="111">
        <f t="shared" si="83"/>
        <v>0</v>
      </c>
      <c r="F144" s="111">
        <f t="shared" si="84"/>
        <v>73.406780755569912</v>
      </c>
      <c r="G144" s="111">
        <f t="shared" si="85"/>
        <v>0</v>
      </c>
      <c r="H144" s="111">
        <f t="shared" si="86"/>
        <v>0</v>
      </c>
      <c r="I144" s="111">
        <f t="shared" si="87"/>
        <v>26.593219244430095</v>
      </c>
      <c r="J144" s="111">
        <f t="shared" si="88"/>
        <v>0</v>
      </c>
    </row>
    <row r="145" spans="2:10" x14ac:dyDescent="0.2">
      <c r="B145" s="148" t="s">
        <v>65</v>
      </c>
      <c r="C145" s="111">
        <v>1.0500209999999999</v>
      </c>
      <c r="D145" s="111">
        <v>1.634371</v>
      </c>
      <c r="E145" s="111">
        <f t="shared" si="83"/>
        <v>0</v>
      </c>
      <c r="F145" s="111">
        <f t="shared" si="84"/>
        <v>4.1376162450263738</v>
      </c>
      <c r="G145" s="111">
        <f t="shared" si="85"/>
        <v>2.290177689153809</v>
      </c>
      <c r="H145" s="111">
        <f t="shared" si="86"/>
        <v>58.673091972385706</v>
      </c>
      <c r="I145" s="111">
        <f t="shared" si="87"/>
        <v>34.899114093434108</v>
      </c>
      <c r="J145" s="111">
        <f t="shared" si="88"/>
        <v>0</v>
      </c>
    </row>
    <row r="146" spans="2:10" x14ac:dyDescent="0.2">
      <c r="B146" s="148" t="s">
        <v>62</v>
      </c>
      <c r="C146" s="111">
        <v>10.481056000000001</v>
      </c>
      <c r="D146" s="111">
        <v>10.49554</v>
      </c>
      <c r="E146" s="111">
        <f t="shared" si="83"/>
        <v>0</v>
      </c>
      <c r="F146" s="111">
        <f t="shared" si="84"/>
        <v>68.754775838117894</v>
      </c>
      <c r="G146" s="111">
        <f t="shared" si="85"/>
        <v>3.7105189442372661</v>
      </c>
      <c r="H146" s="111">
        <f t="shared" si="86"/>
        <v>8.9401498160170885</v>
      </c>
      <c r="I146" s="111">
        <f t="shared" si="87"/>
        <v>18.113303365048388</v>
      </c>
      <c r="J146" s="111">
        <f t="shared" si="88"/>
        <v>0.48126156443594131</v>
      </c>
    </row>
    <row r="147" spans="2:10" x14ac:dyDescent="0.2">
      <c r="B147" s="148" t="s">
        <v>50</v>
      </c>
      <c r="C147" s="111">
        <v>27.468696999999999</v>
      </c>
      <c r="D147" s="111">
        <v>36.470880999999999</v>
      </c>
      <c r="E147" s="111">
        <f t="shared" si="83"/>
        <v>0</v>
      </c>
      <c r="F147" s="111">
        <f t="shared" si="84"/>
        <v>42.998599348340392</v>
      </c>
      <c r="G147" s="111">
        <f t="shared" si="85"/>
        <v>0.79947067908779057</v>
      </c>
      <c r="H147" s="111">
        <f t="shared" si="86"/>
        <v>7.4025412218586109</v>
      </c>
      <c r="I147" s="111">
        <f t="shared" si="87"/>
        <v>48.639195197944353</v>
      </c>
      <c r="J147" s="111">
        <f t="shared" si="88"/>
        <v>0.16019355276885142</v>
      </c>
    </row>
    <row r="148" spans="2:10" x14ac:dyDescent="0.2">
      <c r="B148" s="148" t="s">
        <v>73</v>
      </c>
      <c r="C148" s="111" t="s">
        <v>66</v>
      </c>
      <c r="D148" s="111">
        <v>4.6240209999999999</v>
      </c>
      <c r="E148" s="111">
        <f t="shared" si="83"/>
        <v>0</v>
      </c>
      <c r="F148" s="111">
        <f t="shared" si="84"/>
        <v>78.110047510597383</v>
      </c>
      <c r="G148" s="111">
        <f t="shared" si="85"/>
        <v>0</v>
      </c>
      <c r="H148" s="111">
        <f t="shared" si="86"/>
        <v>0</v>
      </c>
      <c r="I148" s="111">
        <f t="shared" si="87"/>
        <v>21.889930863203261</v>
      </c>
      <c r="J148" s="111">
        <f t="shared" si="88"/>
        <v>0</v>
      </c>
    </row>
    <row r="149" spans="2:10" x14ac:dyDescent="0.2">
      <c r="B149" s="148" t="s">
        <v>83</v>
      </c>
      <c r="C149" s="111">
        <v>1.4260010000000001</v>
      </c>
      <c r="D149" s="111">
        <v>1.79291</v>
      </c>
      <c r="E149" s="111">
        <f t="shared" si="83"/>
        <v>0</v>
      </c>
      <c r="F149" s="111">
        <f t="shared" si="84"/>
        <v>78.728212793726399</v>
      </c>
      <c r="G149" s="111">
        <f t="shared" si="85"/>
        <v>0</v>
      </c>
      <c r="H149" s="111">
        <f t="shared" si="86"/>
        <v>0</v>
      </c>
      <c r="I149" s="111">
        <f t="shared" si="87"/>
        <v>21.271787206273597</v>
      </c>
      <c r="J149" s="111">
        <f t="shared" si="88"/>
        <v>0</v>
      </c>
    </row>
    <row r="150" spans="2:10" x14ac:dyDescent="0.2">
      <c r="B150" s="148" t="s">
        <v>75</v>
      </c>
      <c r="C150" s="111">
        <v>82.164299</v>
      </c>
      <c r="D150" s="111">
        <v>58.380935000000001</v>
      </c>
      <c r="E150" s="113">
        <f t="shared" si="83"/>
        <v>38.588253168607181</v>
      </c>
      <c r="F150" s="111">
        <f t="shared" si="84"/>
        <v>23.152397268046496</v>
      </c>
      <c r="G150" s="111">
        <f t="shared" si="85"/>
        <v>26.501050385712393</v>
      </c>
      <c r="H150" s="111">
        <f t="shared" si="86"/>
        <v>2.5907652900728637</v>
      </c>
      <c r="I150" s="111">
        <f t="shared" si="87"/>
        <v>7.667741189825068</v>
      </c>
      <c r="J150" s="111">
        <f t="shared" si="88"/>
        <v>1.4997944106239478</v>
      </c>
    </row>
    <row r="151" spans="2:10" x14ac:dyDescent="0.2">
      <c r="B151" s="149" t="s">
        <v>76</v>
      </c>
      <c r="C151" s="117" t="s">
        <v>66</v>
      </c>
      <c r="D151" s="117">
        <v>1.3335830000000002</v>
      </c>
      <c r="E151" s="117">
        <f t="shared" si="83"/>
        <v>0</v>
      </c>
      <c r="F151" s="117">
        <f t="shared" si="84"/>
        <v>8.1628964976308165</v>
      </c>
      <c r="G151" s="117">
        <f t="shared" si="85"/>
        <v>0.53292520975447344</v>
      </c>
      <c r="H151" s="117">
        <f t="shared" si="86"/>
        <v>2.4357689022730491</v>
      </c>
      <c r="I151" s="117">
        <f t="shared" si="87"/>
        <v>88.868484376300529</v>
      </c>
      <c r="J151" s="117">
        <f t="shared" si="88"/>
        <v>0</v>
      </c>
    </row>
  </sheetData>
  <sortState ref="C81:D108">
    <sortCondition ref="C80"/>
  </sortState>
  <mergeCells count="3">
    <mergeCell ref="C8:D8"/>
    <mergeCell ref="E8:J8"/>
    <mergeCell ref="B50:J50"/>
  </mergeCells>
  <phoneticPr fontId="1" type="noConversion"/>
  <pageMargins left="0.75" right="0.75" top="1" bottom="1" header="0.5" footer="0.5"/>
  <pageSetup paperSize="9" orientation="portrait" verticalDpi="2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/>
  <dimension ref="A2:AN128"/>
  <sheetViews>
    <sheetView showGridLines="0" zoomScaleNormal="100" workbookViewId="0">
      <selection activeCell="B27" sqref="B27:D27"/>
    </sheetView>
  </sheetViews>
  <sheetFormatPr defaultRowHeight="12" x14ac:dyDescent="0.2"/>
  <cols>
    <col min="1" max="1" width="9.28515625" style="30" customWidth="1"/>
    <col min="2" max="2" width="18.7109375" style="30" customWidth="1"/>
    <col min="3" max="4" width="12" style="30" customWidth="1"/>
    <col min="5" max="16384" width="9.140625" style="30"/>
  </cols>
  <sheetData>
    <row r="2" spans="1:40" s="2" customFormat="1" x14ac:dyDescent="0.2"/>
    <row r="3" spans="1:40" s="2" customFormat="1" x14ac:dyDescent="0.2">
      <c r="B3" s="2" t="s">
        <v>7</v>
      </c>
    </row>
    <row r="4" spans="1:40" s="2" customFormat="1" x14ac:dyDescent="0.2">
      <c r="B4" s="2" t="s">
        <v>0</v>
      </c>
    </row>
    <row r="5" spans="1:40" s="2" customFormat="1" x14ac:dyDescent="0.2"/>
    <row r="6" spans="1:40" s="60" customFormat="1" ht="15" x14ac:dyDescent="0.25">
      <c r="B6" s="17" t="s">
        <v>106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</row>
    <row r="7" spans="1:40" s="2" customFormat="1" x14ac:dyDescent="0.2">
      <c r="B7" s="33" t="s">
        <v>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</row>
    <row r="10" spans="1:40" ht="36" x14ac:dyDescent="0.2">
      <c r="C10" s="45" t="s">
        <v>9</v>
      </c>
      <c r="D10" s="39" t="s">
        <v>21</v>
      </c>
    </row>
    <row r="11" spans="1:40" x14ac:dyDescent="0.2">
      <c r="A11" s="46"/>
      <c r="B11" s="30" t="s">
        <v>5</v>
      </c>
      <c r="C11" s="78">
        <v>226585.96299999999</v>
      </c>
      <c r="D11" s="38">
        <f t="shared" ref="D11:D16" si="0">+C11/SUM(C$11:C$16)*100</f>
        <v>29.884373007264937</v>
      </c>
      <c r="E11" s="38"/>
    </row>
    <row r="12" spans="1:40" x14ac:dyDescent="0.2">
      <c r="B12" s="30" t="s">
        <v>2</v>
      </c>
      <c r="C12" s="78">
        <v>210724.2</v>
      </c>
      <c r="D12" s="38">
        <f t="shared" si="0"/>
        <v>27.792368561054676</v>
      </c>
      <c r="E12" s="38"/>
    </row>
    <row r="13" spans="1:40" x14ac:dyDescent="0.2">
      <c r="B13" s="30" t="s">
        <v>85</v>
      </c>
      <c r="C13" s="78">
        <v>124466.29399999999</v>
      </c>
      <c r="D13" s="38">
        <f t="shared" si="0"/>
        <v>16.415832240799055</v>
      </c>
      <c r="E13" s="44"/>
    </row>
    <row r="14" spans="1:40" x14ac:dyDescent="0.2">
      <c r="B14" s="30" t="s">
        <v>3</v>
      </c>
      <c r="C14" s="78">
        <v>103090.952</v>
      </c>
      <c r="D14" s="38">
        <f t="shared" si="0"/>
        <v>13.596643068494254</v>
      </c>
      <c r="E14" s="38"/>
    </row>
    <row r="15" spans="1:40" x14ac:dyDescent="0.2">
      <c r="B15" s="30" t="s">
        <v>4</v>
      </c>
      <c r="C15" s="78">
        <v>66747.297999999995</v>
      </c>
      <c r="D15" s="38">
        <f t="shared" si="0"/>
        <v>8.8032865065832375</v>
      </c>
      <c r="E15" s="44"/>
    </row>
    <row r="16" spans="1:40" x14ac:dyDescent="0.2">
      <c r="B16" s="30" t="s">
        <v>57</v>
      </c>
      <c r="C16" s="78">
        <v>26594.15</v>
      </c>
      <c r="D16" s="38">
        <f t="shared" si="0"/>
        <v>3.5074966158038436</v>
      </c>
      <c r="E16" s="38"/>
    </row>
    <row r="17" spans="2:7" x14ac:dyDescent="0.2">
      <c r="D17" s="38"/>
    </row>
    <row r="18" spans="2:7" x14ac:dyDescent="0.2">
      <c r="B18" s="30" t="s">
        <v>6</v>
      </c>
      <c r="C18" s="46"/>
      <c r="E18" s="38"/>
    </row>
    <row r="19" spans="2:7" x14ac:dyDescent="0.2">
      <c r="B19" s="30" t="s">
        <v>87</v>
      </c>
      <c r="C19" s="78">
        <v>226.58596299999999</v>
      </c>
      <c r="D19" s="38">
        <f t="shared" ref="D19:D25" si="1">C19/C$11</f>
        <v>1E-3</v>
      </c>
      <c r="E19" s="38"/>
    </row>
    <row r="20" spans="2:7" x14ac:dyDescent="0.2">
      <c r="B20" s="30" t="s">
        <v>145</v>
      </c>
      <c r="C20" s="78">
        <v>137.19739500000003</v>
      </c>
      <c r="D20" s="38">
        <f t="shared" si="1"/>
        <v>6.0549820996634303E-4</v>
      </c>
      <c r="E20" s="38"/>
    </row>
    <row r="21" spans="2:7" x14ac:dyDescent="0.2">
      <c r="B21" s="30" t="s">
        <v>132</v>
      </c>
      <c r="C21" s="78">
        <v>31.161798999999998</v>
      </c>
      <c r="D21" s="38">
        <f t="shared" si="1"/>
        <v>1.3752749105645171E-4</v>
      </c>
      <c r="E21" s="38"/>
    </row>
    <row r="22" spans="2:7" x14ac:dyDescent="0.2">
      <c r="B22" s="30" t="s">
        <v>103</v>
      </c>
      <c r="C22" s="78">
        <v>25.862689</v>
      </c>
      <c r="D22" s="38">
        <f t="shared" si="1"/>
        <v>1.1414073783555604E-4</v>
      </c>
      <c r="E22" s="38"/>
    </row>
    <row r="23" spans="2:7" x14ac:dyDescent="0.2">
      <c r="B23" s="30" t="s">
        <v>144</v>
      </c>
      <c r="C23" s="78">
        <v>14.37959</v>
      </c>
      <c r="D23" s="38">
        <f t="shared" si="1"/>
        <v>6.3461962999005375E-5</v>
      </c>
      <c r="E23" s="38"/>
    </row>
    <row r="24" spans="2:7" x14ac:dyDescent="0.2">
      <c r="B24" s="30" t="s">
        <v>146</v>
      </c>
      <c r="C24" s="78">
        <v>11.126961</v>
      </c>
      <c r="D24" s="38">
        <f t="shared" si="1"/>
        <v>4.9107018160696921E-5</v>
      </c>
      <c r="E24" s="38"/>
    </row>
    <row r="25" spans="2:7" x14ac:dyDescent="0.2">
      <c r="B25" s="30" t="s">
        <v>131</v>
      </c>
      <c r="C25" s="78">
        <v>6.8122980000000002</v>
      </c>
      <c r="D25" s="38">
        <f t="shared" si="1"/>
        <v>3.0064960378856304E-5</v>
      </c>
      <c r="E25" s="38"/>
    </row>
    <row r="26" spans="2:7" x14ac:dyDescent="0.2">
      <c r="C26" s="46"/>
    </row>
    <row r="27" spans="2:7" ht="12" customHeight="1" x14ac:dyDescent="0.2">
      <c r="B27" s="51" t="s">
        <v>107</v>
      </c>
      <c r="C27" s="41"/>
      <c r="D27" s="41"/>
      <c r="E27" s="41"/>
      <c r="F27" s="52"/>
    </row>
    <row r="28" spans="2:7" x14ac:dyDescent="0.2">
      <c r="G28" s="1"/>
    </row>
    <row r="29" spans="2:7" x14ac:dyDescent="0.2">
      <c r="D29" s="38"/>
    </row>
    <row r="86" spans="1:4" x14ac:dyDescent="0.2">
      <c r="A86" s="155" t="s">
        <v>100</v>
      </c>
      <c r="B86" s="52"/>
    </row>
    <row r="87" spans="1:4" x14ac:dyDescent="0.2">
      <c r="A87" s="52"/>
      <c r="B87" s="52"/>
    </row>
    <row r="88" spans="1:4" x14ac:dyDescent="0.2">
      <c r="A88" s="52" t="s">
        <v>88</v>
      </c>
      <c r="B88" s="153">
        <v>43578.57298611111</v>
      </c>
      <c r="D88" s="2" t="s">
        <v>58</v>
      </c>
    </row>
    <row r="89" spans="1:4" x14ac:dyDescent="0.2">
      <c r="A89" s="52" t="s">
        <v>89</v>
      </c>
      <c r="B89" s="153">
        <v>43633.38581349537</v>
      </c>
      <c r="D89" s="30" t="s">
        <v>68</v>
      </c>
    </row>
    <row r="90" spans="1:4" x14ac:dyDescent="0.2">
      <c r="A90" s="52" t="s">
        <v>90</v>
      </c>
      <c r="B90" s="52" t="s">
        <v>91</v>
      </c>
      <c r="D90" s="30" t="s">
        <v>130</v>
      </c>
    </row>
    <row r="91" spans="1:4" x14ac:dyDescent="0.2">
      <c r="A91" s="52"/>
      <c r="B91" s="52"/>
    </row>
    <row r="92" spans="1:4" x14ac:dyDescent="0.2">
      <c r="A92" s="52" t="s">
        <v>92</v>
      </c>
      <c r="B92" s="52" t="s">
        <v>93</v>
      </c>
    </row>
    <row r="93" spans="1:4" x14ac:dyDescent="0.2">
      <c r="A93" s="52" t="s">
        <v>101</v>
      </c>
      <c r="B93" s="52" t="s">
        <v>82</v>
      </c>
    </row>
    <row r="94" spans="1:4" x14ac:dyDescent="0.2">
      <c r="A94" s="52" t="s">
        <v>95</v>
      </c>
      <c r="B94" s="155" t="s">
        <v>97</v>
      </c>
    </row>
    <row r="96" spans="1:4" x14ac:dyDescent="0.2">
      <c r="B96" s="145"/>
      <c r="C96" s="154">
        <v>2017</v>
      </c>
    </row>
    <row r="97" spans="2:4" x14ac:dyDescent="0.2">
      <c r="B97" s="146" t="s">
        <v>87</v>
      </c>
      <c r="C97" s="156">
        <f>C111</f>
        <v>226.58596299999999</v>
      </c>
    </row>
    <row r="98" spans="2:4" x14ac:dyDescent="0.2">
      <c r="B98" s="146" t="s">
        <v>103</v>
      </c>
      <c r="C98" s="156">
        <f>C112</f>
        <v>25.862689</v>
      </c>
    </row>
    <row r="99" spans="2:4" x14ac:dyDescent="0.2">
      <c r="B99" s="146" t="s">
        <v>131</v>
      </c>
      <c r="C99" s="156">
        <f>C113</f>
        <v>6.8122980000000002</v>
      </c>
      <c r="D99" s="156"/>
    </row>
    <row r="100" spans="2:4" x14ac:dyDescent="0.2">
      <c r="B100" s="146" t="s">
        <v>132</v>
      </c>
      <c r="C100" s="156">
        <f>C114</f>
        <v>31.161798999999998</v>
      </c>
      <c r="D100" s="156"/>
    </row>
    <row r="101" spans="2:4" x14ac:dyDescent="0.2">
      <c r="B101" s="146" t="s">
        <v>144</v>
      </c>
      <c r="C101" s="156">
        <f>SUM(C115:C116)</f>
        <v>14.37959</v>
      </c>
    </row>
    <row r="102" spans="2:4" x14ac:dyDescent="0.2">
      <c r="B102" s="146" t="s">
        <v>129</v>
      </c>
      <c r="C102" s="156">
        <f>C117</f>
        <v>11.126961</v>
      </c>
    </row>
    <row r="103" spans="2:4" x14ac:dyDescent="0.2">
      <c r="B103" s="146" t="s">
        <v>145</v>
      </c>
      <c r="C103" s="156">
        <f>SUM(C118:C128)</f>
        <v>137.19739500000003</v>
      </c>
    </row>
    <row r="110" spans="2:4" x14ac:dyDescent="0.2">
      <c r="B110" s="145" t="s">
        <v>102</v>
      </c>
      <c r="C110" s="154">
        <v>2017</v>
      </c>
    </row>
    <row r="111" spans="2:4" x14ac:dyDescent="0.2">
      <c r="B111" s="146" t="s">
        <v>87</v>
      </c>
      <c r="C111" s="156">
        <v>226.58596299999999</v>
      </c>
    </row>
    <row r="112" spans="2:4" x14ac:dyDescent="0.2">
      <c r="B112" s="146" t="s">
        <v>103</v>
      </c>
      <c r="C112" s="156">
        <v>25.862689</v>
      </c>
    </row>
    <row r="113" spans="2:3" x14ac:dyDescent="0.2">
      <c r="B113" s="146" t="s">
        <v>131</v>
      </c>
      <c r="C113" s="156">
        <v>6.8122980000000002</v>
      </c>
    </row>
    <row r="114" spans="2:3" x14ac:dyDescent="0.2">
      <c r="B114" s="146" t="s">
        <v>132</v>
      </c>
      <c r="C114" s="156">
        <v>31.161798999999998</v>
      </c>
    </row>
    <row r="115" spans="2:3" x14ac:dyDescent="0.2">
      <c r="B115" s="167" t="s">
        <v>104</v>
      </c>
      <c r="C115" s="156">
        <v>4.6195300000000001</v>
      </c>
    </row>
    <row r="116" spans="2:3" x14ac:dyDescent="0.2">
      <c r="B116" s="167" t="s">
        <v>105</v>
      </c>
      <c r="C116" s="156">
        <v>9.7600599999999993</v>
      </c>
    </row>
    <row r="117" spans="2:3" x14ac:dyDescent="0.2">
      <c r="B117" s="146" t="s">
        <v>129</v>
      </c>
      <c r="C117" s="156">
        <v>11.126961</v>
      </c>
    </row>
    <row r="118" spans="2:3" x14ac:dyDescent="0.2">
      <c r="B118" s="167" t="s">
        <v>133</v>
      </c>
      <c r="C118" s="156">
        <v>95.207474000000005</v>
      </c>
    </row>
    <row r="119" spans="2:3" x14ac:dyDescent="0.2">
      <c r="B119" s="167" t="s">
        <v>134</v>
      </c>
      <c r="C119" s="156" t="s">
        <v>66</v>
      </c>
    </row>
    <row r="120" spans="2:3" x14ac:dyDescent="0.2">
      <c r="B120" s="167" t="s">
        <v>135</v>
      </c>
      <c r="C120" s="156">
        <v>2.415918</v>
      </c>
    </row>
    <row r="121" spans="2:3" x14ac:dyDescent="0.2">
      <c r="B121" s="167" t="s">
        <v>136</v>
      </c>
      <c r="C121" s="156" t="s">
        <v>66</v>
      </c>
    </row>
    <row r="122" spans="2:3" x14ac:dyDescent="0.2">
      <c r="B122" s="167" t="s">
        <v>137</v>
      </c>
      <c r="C122" s="156">
        <v>12.239417</v>
      </c>
    </row>
    <row r="123" spans="2:3" x14ac:dyDescent="0.2">
      <c r="B123" s="167" t="s">
        <v>138</v>
      </c>
      <c r="C123" s="156" t="s">
        <v>66</v>
      </c>
    </row>
    <row r="124" spans="2:3" x14ac:dyDescent="0.2">
      <c r="B124" s="167" t="s">
        <v>139</v>
      </c>
      <c r="C124" s="156">
        <v>0</v>
      </c>
    </row>
    <row r="125" spans="2:3" x14ac:dyDescent="0.2">
      <c r="B125" s="167" t="s">
        <v>140</v>
      </c>
      <c r="C125" s="156" t="s">
        <v>66</v>
      </c>
    </row>
    <row r="126" spans="2:3" x14ac:dyDescent="0.2">
      <c r="B126" s="167" t="s">
        <v>141</v>
      </c>
      <c r="C126" s="156">
        <v>0.44888499999999998</v>
      </c>
    </row>
    <row r="127" spans="2:3" x14ac:dyDescent="0.2">
      <c r="B127" s="167" t="s">
        <v>142</v>
      </c>
      <c r="C127" s="156">
        <v>16.825799</v>
      </c>
    </row>
    <row r="128" spans="2:3" x14ac:dyDescent="0.2">
      <c r="B128" s="167" t="s">
        <v>143</v>
      </c>
      <c r="C128" s="156">
        <v>10.059901999999999</v>
      </c>
    </row>
  </sheetData>
  <sortState ref="B19:D25">
    <sortCondition descending="1" ref="D19"/>
  </sortState>
  <phoneticPr fontId="1" type="noConversion"/>
  <pageMargins left="0.75" right="0.75" top="1" bottom="1" header="0.5" footer="0.5"/>
  <pageSetup paperSize="150" orientation="portrait" horizontalDpi="2400" verticalDpi="2400" r:id="rId1"/>
  <headerFooter alignWithMargins="0"/>
  <ignoredErrors>
    <ignoredError sqref="C101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/>
  <dimension ref="A2:AN84"/>
  <sheetViews>
    <sheetView showGridLines="0" topLeftCell="A13" zoomScaleNormal="100" workbookViewId="0">
      <selection activeCell="B17" sqref="B17:C17"/>
    </sheetView>
  </sheetViews>
  <sheetFormatPr defaultRowHeight="12" x14ac:dyDescent="0.2"/>
  <cols>
    <col min="1" max="1" width="9.28515625" style="30" customWidth="1"/>
    <col min="2" max="2" width="29.85546875" style="30" customWidth="1"/>
    <col min="3" max="16384" width="9.140625" style="30"/>
  </cols>
  <sheetData>
    <row r="2" spans="2:40" s="2" customFormat="1" x14ac:dyDescent="0.2"/>
    <row r="3" spans="2:40" s="2" customFormat="1" x14ac:dyDescent="0.2">
      <c r="B3" s="2" t="s">
        <v>7</v>
      </c>
    </row>
    <row r="4" spans="2:40" s="2" customFormat="1" x14ac:dyDescent="0.2">
      <c r="B4" s="2" t="s">
        <v>0</v>
      </c>
    </row>
    <row r="5" spans="2:40" s="2" customFormat="1" x14ac:dyDescent="0.2"/>
    <row r="6" spans="2:40" s="60" customFormat="1" ht="15" x14ac:dyDescent="0.25">
      <c r="B6" s="17" t="s">
        <v>149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</row>
    <row r="7" spans="2:40" s="2" customFormat="1" x14ac:dyDescent="0.2">
      <c r="B7" s="33" t="s">
        <v>110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</row>
    <row r="8" spans="2:40" x14ac:dyDescent="0.2">
      <c r="I8" s="2"/>
    </row>
    <row r="9" spans="2:40" x14ac:dyDescent="0.2">
      <c r="B9" s="144"/>
      <c r="C9" s="144">
        <v>2007</v>
      </c>
      <c r="D9" s="144">
        <v>2008</v>
      </c>
      <c r="E9" s="144">
        <v>2009</v>
      </c>
      <c r="F9" s="144">
        <v>2010</v>
      </c>
      <c r="G9" s="144">
        <v>2011</v>
      </c>
      <c r="H9" s="144">
        <v>2012</v>
      </c>
      <c r="I9" s="144">
        <v>2013</v>
      </c>
      <c r="J9" s="144">
        <v>2014</v>
      </c>
      <c r="K9" s="144">
        <v>2015</v>
      </c>
      <c r="L9" s="144">
        <v>2016</v>
      </c>
      <c r="M9" s="144">
        <v>2017</v>
      </c>
    </row>
    <row r="10" spans="2:40" x14ac:dyDescent="0.2">
      <c r="B10" s="147" t="s">
        <v>8</v>
      </c>
      <c r="C10" s="157">
        <v>100</v>
      </c>
      <c r="D10" s="157">
        <f>D78/$C$78*100</f>
        <v>99.795490566753529</v>
      </c>
      <c r="E10" s="157">
        <f t="shared" ref="E10:M10" si="0">E78/$C$78*100</f>
        <v>95.141474257935229</v>
      </c>
      <c r="F10" s="157">
        <f t="shared" si="0"/>
        <v>97.132098931967676</v>
      </c>
      <c r="G10" s="157">
        <f t="shared" si="0"/>
        <v>93.476162430327307</v>
      </c>
      <c r="H10" s="157">
        <f t="shared" si="0"/>
        <v>92.466173096725981</v>
      </c>
      <c r="I10" s="157">
        <f t="shared" si="0"/>
        <v>91.877470265833878</v>
      </c>
      <c r="J10" s="157">
        <f t="shared" si="0"/>
        <v>89.990003115960832</v>
      </c>
      <c r="K10" s="157">
        <f t="shared" si="0"/>
        <v>89.471270766449351</v>
      </c>
      <c r="L10" s="157">
        <f t="shared" si="0"/>
        <v>87.918043827226427</v>
      </c>
      <c r="M10" s="157">
        <f t="shared" si="0"/>
        <v>87.871203298100795</v>
      </c>
      <c r="N10" s="38"/>
      <c r="O10" s="38"/>
    </row>
    <row r="11" spans="2:40" x14ac:dyDescent="0.2">
      <c r="B11" s="148" t="s">
        <v>5</v>
      </c>
      <c r="C11" s="158">
        <v>100</v>
      </c>
      <c r="D11" s="158">
        <f>D79/$C$79*100</f>
        <v>107.06764183577384</v>
      </c>
      <c r="E11" s="158">
        <f t="shared" ref="E11:M11" si="1">E79/$C$79*100</f>
        <v>112.89827439219107</v>
      </c>
      <c r="F11" s="158">
        <f t="shared" si="1"/>
        <v>124.65823259864463</v>
      </c>
      <c r="G11" s="158">
        <f t="shared" si="1"/>
        <v>123.08921610671754</v>
      </c>
      <c r="H11" s="158">
        <f t="shared" si="1"/>
        <v>135.82495200083284</v>
      </c>
      <c r="I11" s="158">
        <f t="shared" si="1"/>
        <v>145.45775987047145</v>
      </c>
      <c r="J11" s="158">
        <f t="shared" si="1"/>
        <v>148.01549284158781</v>
      </c>
      <c r="K11" s="158">
        <f t="shared" si="1"/>
        <v>154.52629887764991</v>
      </c>
      <c r="L11" s="158">
        <f t="shared" si="1"/>
        <v>158.36563731196944</v>
      </c>
      <c r="M11" s="158">
        <f t="shared" si="1"/>
        <v>165.60744158190076</v>
      </c>
      <c r="N11" s="38"/>
      <c r="O11" s="38"/>
    </row>
    <row r="12" spans="2:40" x14ac:dyDescent="0.2">
      <c r="B12" s="148" t="s">
        <v>2</v>
      </c>
      <c r="C12" s="158">
        <v>100</v>
      </c>
      <c r="D12" s="158">
        <f>D80/$C$80*100</f>
        <v>100.20539755367679</v>
      </c>
      <c r="E12" s="158">
        <f t="shared" ref="E12:M12" si="2">E80/$C$80*100</f>
        <v>94.457406129426175</v>
      </c>
      <c r="F12" s="158">
        <f t="shared" si="2"/>
        <v>97.049944879621151</v>
      </c>
      <c r="G12" s="158">
        <f t="shared" si="2"/>
        <v>95.984552169774304</v>
      </c>
      <c r="H12" s="158">
        <f t="shared" si="2"/>
        <v>92.894698180661976</v>
      </c>
      <c r="I12" s="158">
        <f t="shared" si="2"/>
        <v>92.261097320483969</v>
      </c>
      <c r="J12" s="158">
        <f t="shared" si="2"/>
        <v>92.510566023511942</v>
      </c>
      <c r="K12" s="158">
        <f t="shared" si="2"/>
        <v>91.054669982341551</v>
      </c>
      <c r="L12" s="158">
        <f t="shared" si="2"/>
        <v>88.336288544553952</v>
      </c>
      <c r="M12" s="158">
        <f t="shared" si="2"/>
        <v>87.179258491886728</v>
      </c>
      <c r="N12" s="38"/>
      <c r="O12" s="38"/>
    </row>
    <row r="13" spans="2:40" x14ac:dyDescent="0.2">
      <c r="B13" s="134" t="s">
        <v>85</v>
      </c>
      <c r="C13" s="210">
        <v>100</v>
      </c>
      <c r="D13" s="210">
        <f>D81/$C$81*100</f>
        <v>95.741817309998567</v>
      </c>
      <c r="E13" s="210">
        <f t="shared" ref="E13:M13" si="3">E81/$C$81*100</f>
        <v>89.334281349630345</v>
      </c>
      <c r="F13" s="210">
        <f t="shared" si="3"/>
        <v>87.720267918707293</v>
      </c>
      <c r="G13" s="210">
        <f t="shared" si="3"/>
        <v>89.295359518948331</v>
      </c>
      <c r="H13" s="210">
        <f t="shared" si="3"/>
        <v>89.680156362069013</v>
      </c>
      <c r="I13" s="210">
        <f t="shared" si="3"/>
        <v>82.795244661925466</v>
      </c>
      <c r="J13" s="210">
        <f t="shared" si="3"/>
        <v>79.34839414152097</v>
      </c>
      <c r="K13" s="210">
        <f t="shared" si="3"/>
        <v>77.53091690769115</v>
      </c>
      <c r="L13" s="210">
        <f t="shared" si="3"/>
        <v>70.986053779120923</v>
      </c>
      <c r="M13" s="210">
        <f t="shared" si="3"/>
        <v>69.476480333370219</v>
      </c>
      <c r="N13" s="38"/>
      <c r="O13" s="38"/>
    </row>
    <row r="14" spans="2:40" x14ac:dyDescent="0.2">
      <c r="B14" s="134" t="s">
        <v>3</v>
      </c>
      <c r="C14" s="210">
        <v>100</v>
      </c>
      <c r="D14" s="210">
        <f>D82/$C$82*100</f>
        <v>101.74043273753529</v>
      </c>
      <c r="E14" s="210">
        <f t="shared" ref="E14:M14" si="4">E82/$C$82*100</f>
        <v>91.614147460018813</v>
      </c>
      <c r="F14" s="210">
        <f t="shared" si="4"/>
        <v>93.655770813734705</v>
      </c>
      <c r="G14" s="210">
        <f t="shared" si="4"/>
        <v>83.787714016933208</v>
      </c>
      <c r="H14" s="210">
        <f t="shared" si="4"/>
        <v>78.25944555503294</v>
      </c>
      <c r="I14" s="210">
        <f t="shared" si="4"/>
        <v>77.175001763875812</v>
      </c>
      <c r="J14" s="210">
        <f t="shared" si="4"/>
        <v>69.407474129821267</v>
      </c>
      <c r="K14" s="210">
        <f t="shared" si="4"/>
        <v>63.108791745061154</v>
      </c>
      <c r="L14" s="210">
        <f t="shared" si="4"/>
        <v>63.099173330197559</v>
      </c>
      <c r="M14" s="210">
        <f t="shared" si="4"/>
        <v>60.613212605832558</v>
      </c>
      <c r="N14" s="38"/>
      <c r="O14" s="38"/>
    </row>
    <row r="15" spans="2:40" x14ac:dyDescent="0.2">
      <c r="B15" s="148" t="s">
        <v>4</v>
      </c>
      <c r="C15" s="158">
        <v>100</v>
      </c>
      <c r="D15" s="158">
        <f t="shared" ref="D15:M15" si="5">D83/$C$83*100</f>
        <v>93.104990816805071</v>
      </c>
      <c r="E15" s="158">
        <f t="shared" si="5"/>
        <v>87.897250382416388</v>
      </c>
      <c r="F15" s="158">
        <f t="shared" si="5"/>
        <v>82.277938411748693</v>
      </c>
      <c r="G15" s="158">
        <f t="shared" si="5"/>
        <v>72.075787604851755</v>
      </c>
      <c r="H15" s="158">
        <f t="shared" si="5"/>
        <v>64.944634151755793</v>
      </c>
      <c r="I15" s="158">
        <f t="shared" si="5"/>
        <v>60.984570444874862</v>
      </c>
      <c r="J15" s="158">
        <f t="shared" si="5"/>
        <v>59.864789552118417</v>
      </c>
      <c r="K15" s="158">
        <f t="shared" si="5"/>
        <v>64.023869493352407</v>
      </c>
      <c r="L15" s="158">
        <f t="shared" si="5"/>
        <v>62.593512427552625</v>
      </c>
      <c r="M15" s="158">
        <f t="shared" si="5"/>
        <v>61.126635412031995</v>
      </c>
      <c r="N15" s="38"/>
      <c r="O15" s="38"/>
    </row>
    <row r="16" spans="2:40" x14ac:dyDescent="0.2">
      <c r="B16" s="149" t="s">
        <v>57</v>
      </c>
      <c r="C16" s="159">
        <v>100</v>
      </c>
      <c r="D16" s="159">
        <f>D84/$C$84*100</f>
        <v>101.02769239677475</v>
      </c>
      <c r="E16" s="159">
        <f t="shared" ref="E16:L16" si="6">E84/$C$84*100</f>
        <v>101.59410541350408</v>
      </c>
      <c r="F16" s="159">
        <f t="shared" si="6"/>
        <v>103.04114340309107</v>
      </c>
      <c r="G16" s="159">
        <f t="shared" si="6"/>
        <v>96.394910273546259</v>
      </c>
      <c r="H16" s="159">
        <f t="shared" si="6"/>
        <v>88.012684748674246</v>
      </c>
      <c r="I16" s="159">
        <f t="shared" si="6"/>
        <v>94.864375292533822</v>
      </c>
      <c r="J16" s="159">
        <f t="shared" si="6"/>
        <v>95.713458244266334</v>
      </c>
      <c r="K16" s="159">
        <f t="shared" si="6"/>
        <v>94.023688362823961</v>
      </c>
      <c r="L16" s="159">
        <f t="shared" si="6"/>
        <v>98.728255509286285</v>
      </c>
      <c r="M16" s="159">
        <f>M84/$C$84*100</f>
        <v>102.65980187318146</v>
      </c>
      <c r="N16" s="38"/>
      <c r="O16" s="38"/>
    </row>
    <row r="17" spans="2:13" x14ac:dyDescent="0.2">
      <c r="B17" s="49" t="s">
        <v>109</v>
      </c>
      <c r="D17" s="37"/>
      <c r="E17" s="37"/>
      <c r="F17" s="37"/>
      <c r="G17" s="37"/>
      <c r="H17" s="37"/>
      <c r="I17" s="37"/>
    </row>
    <row r="18" spans="2:13" x14ac:dyDescent="0.2">
      <c r="I18" s="1"/>
    </row>
    <row r="22" spans="2:13" ht="14.25" x14ac:dyDescent="0.2"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</row>
    <row r="23" spans="2:13" ht="14.25" x14ac:dyDescent="0.2"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</row>
    <row r="24" spans="2:13" ht="14.25" x14ac:dyDescent="0.2"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</row>
    <row r="25" spans="2:13" ht="14.25" x14ac:dyDescent="0.2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</row>
    <row r="26" spans="2:13" ht="14.25" x14ac:dyDescent="0.2"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</row>
    <row r="27" spans="2:13" ht="14.25" x14ac:dyDescent="0.2"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</row>
    <row r="46" spans="3:13" x14ac:dyDescent="0.2"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</row>
    <row r="66" spans="1:13" x14ac:dyDescent="0.2">
      <c r="A66" s="155" t="s">
        <v>100</v>
      </c>
      <c r="B66" s="52"/>
    </row>
    <row r="67" spans="1:13" x14ac:dyDescent="0.2">
      <c r="A67" s="52"/>
      <c r="B67" s="52"/>
    </row>
    <row r="68" spans="1:13" x14ac:dyDescent="0.2">
      <c r="A68" s="52" t="s">
        <v>88</v>
      </c>
      <c r="B68" s="153">
        <v>43578.57298611111</v>
      </c>
      <c r="D68" s="2" t="s">
        <v>67</v>
      </c>
    </row>
    <row r="69" spans="1:13" x14ac:dyDescent="0.2">
      <c r="A69" s="52" t="s">
        <v>89</v>
      </c>
      <c r="B69" s="153">
        <v>43628.64878408565</v>
      </c>
      <c r="D69" s="59" t="s">
        <v>108</v>
      </c>
    </row>
    <row r="70" spans="1:13" x14ac:dyDescent="0.2">
      <c r="A70" s="52" t="s">
        <v>90</v>
      </c>
      <c r="B70" s="52" t="s">
        <v>91</v>
      </c>
    </row>
    <row r="71" spans="1:13" x14ac:dyDescent="0.2">
      <c r="A71" s="52"/>
      <c r="B71" s="52"/>
    </row>
    <row r="72" spans="1:13" x14ac:dyDescent="0.2">
      <c r="A72" s="52" t="s">
        <v>92</v>
      </c>
      <c r="B72" s="52" t="s">
        <v>93</v>
      </c>
    </row>
    <row r="73" spans="1:13" x14ac:dyDescent="0.2">
      <c r="A73" s="52" t="s">
        <v>101</v>
      </c>
      <c r="B73" s="52" t="s">
        <v>82</v>
      </c>
    </row>
    <row r="74" spans="1:13" x14ac:dyDescent="0.2">
      <c r="A74" s="52" t="s">
        <v>95</v>
      </c>
      <c r="B74" s="52" t="s">
        <v>96</v>
      </c>
    </row>
    <row r="77" spans="1:13" x14ac:dyDescent="0.2">
      <c r="B77" s="145" t="s">
        <v>102</v>
      </c>
      <c r="C77" s="154">
        <v>2007</v>
      </c>
      <c r="D77" s="154">
        <v>2008</v>
      </c>
      <c r="E77" s="154">
        <v>2009</v>
      </c>
      <c r="F77" s="154">
        <v>2010</v>
      </c>
      <c r="G77" s="154">
        <v>2011</v>
      </c>
      <c r="H77" s="154">
        <v>2012</v>
      </c>
      <c r="I77" s="154">
        <v>2013</v>
      </c>
      <c r="J77" s="154">
        <v>2014</v>
      </c>
      <c r="K77" s="154">
        <v>2015</v>
      </c>
      <c r="L77" s="154">
        <v>2016</v>
      </c>
      <c r="M77" s="154">
        <v>2017</v>
      </c>
    </row>
    <row r="78" spans="1:13" x14ac:dyDescent="0.2">
      <c r="B78" s="146" t="s">
        <v>81</v>
      </c>
      <c r="C78" s="119">
        <v>862863.86499999999</v>
      </c>
      <c r="D78" s="119">
        <v>861099.22699999996</v>
      </c>
      <c r="E78" s="119">
        <v>820941.402</v>
      </c>
      <c r="F78" s="119">
        <v>838117.78300000005</v>
      </c>
      <c r="G78" s="119">
        <v>806572.02800000005</v>
      </c>
      <c r="H78" s="119">
        <v>797857.19499999995</v>
      </c>
      <c r="I78" s="119">
        <v>792777.49100000004</v>
      </c>
      <c r="J78" s="119">
        <v>776491.21900000004</v>
      </c>
      <c r="K78" s="119">
        <v>772015.26500000001</v>
      </c>
      <c r="L78" s="119">
        <v>758613.03099999996</v>
      </c>
      <c r="M78" s="119">
        <v>758208.86100000003</v>
      </c>
    </row>
    <row r="79" spans="1:13" x14ac:dyDescent="0.2">
      <c r="B79" s="146" t="s">
        <v>87</v>
      </c>
      <c r="C79" s="119">
        <v>136821.12400000001</v>
      </c>
      <c r="D79" s="119">
        <v>146491.15100000001</v>
      </c>
      <c r="E79" s="119">
        <v>154468.68799999999</v>
      </c>
      <c r="F79" s="119">
        <v>170558.79500000001</v>
      </c>
      <c r="G79" s="119">
        <v>168412.049</v>
      </c>
      <c r="H79" s="119">
        <v>185837.226</v>
      </c>
      <c r="I79" s="119">
        <v>199016.94200000001</v>
      </c>
      <c r="J79" s="119">
        <v>202516.46100000001</v>
      </c>
      <c r="K79" s="119">
        <v>211424.61900000001</v>
      </c>
      <c r="L79" s="119">
        <v>216677.64499999999</v>
      </c>
      <c r="M79" s="119">
        <v>226585.96299999999</v>
      </c>
    </row>
    <row r="80" spans="1:13" x14ac:dyDescent="0.2">
      <c r="B80" s="146" t="s">
        <v>84</v>
      </c>
      <c r="C80" s="119">
        <v>241713.68700000001</v>
      </c>
      <c r="D80" s="119">
        <v>242210.16099999999</v>
      </c>
      <c r="E80" s="119">
        <v>228316.47899999999</v>
      </c>
      <c r="F80" s="119">
        <v>234583</v>
      </c>
      <c r="G80" s="119">
        <v>232007.8</v>
      </c>
      <c r="H80" s="119">
        <v>224539.2</v>
      </c>
      <c r="I80" s="119">
        <v>223007.7</v>
      </c>
      <c r="J80" s="119">
        <v>223610.7</v>
      </c>
      <c r="K80" s="119">
        <v>220091.6</v>
      </c>
      <c r="L80" s="119">
        <v>213520.9</v>
      </c>
      <c r="M80" s="119">
        <v>210724.2</v>
      </c>
    </row>
    <row r="81" spans="2:13" x14ac:dyDescent="0.2">
      <c r="B81" s="146" t="s">
        <v>85</v>
      </c>
      <c r="C81" s="119">
        <v>179148.81899999999</v>
      </c>
      <c r="D81" s="119">
        <v>171520.33499999999</v>
      </c>
      <c r="E81" s="119">
        <v>160041.31</v>
      </c>
      <c r="F81" s="119">
        <v>157149.82399999999</v>
      </c>
      <c r="G81" s="119">
        <v>159971.58199999999</v>
      </c>
      <c r="H81" s="119">
        <v>160660.94099999999</v>
      </c>
      <c r="I81" s="119">
        <v>148326.70300000001</v>
      </c>
      <c r="J81" s="119">
        <v>142151.71100000001</v>
      </c>
      <c r="K81" s="119">
        <v>138895.72200000001</v>
      </c>
      <c r="L81" s="119">
        <v>127170.677</v>
      </c>
      <c r="M81" s="119">
        <v>124466.29399999999</v>
      </c>
    </row>
    <row r="82" spans="2:13" x14ac:dyDescent="0.2">
      <c r="B82" s="146" t="s">
        <v>3</v>
      </c>
      <c r="C82" s="119">
        <v>170080</v>
      </c>
      <c r="D82" s="119">
        <v>173040.128</v>
      </c>
      <c r="E82" s="119">
        <v>155817.342</v>
      </c>
      <c r="F82" s="119">
        <v>159289.73499999999</v>
      </c>
      <c r="G82" s="119">
        <v>142506.144</v>
      </c>
      <c r="H82" s="119">
        <v>133103.66500000001</v>
      </c>
      <c r="I82" s="119">
        <v>131259.24299999999</v>
      </c>
      <c r="J82" s="119">
        <v>118048.232</v>
      </c>
      <c r="K82" s="119">
        <v>107335.433</v>
      </c>
      <c r="L82" s="119">
        <v>107319.07399999999</v>
      </c>
      <c r="M82" s="119">
        <v>103090.952</v>
      </c>
    </row>
    <row r="83" spans="2:13" x14ac:dyDescent="0.2">
      <c r="B83" s="146" t="s">
        <v>4</v>
      </c>
      <c r="C83" s="119">
        <v>109195.11199999999</v>
      </c>
      <c r="D83" s="119">
        <v>101666.099</v>
      </c>
      <c r="E83" s="119">
        <v>95979.501000000004</v>
      </c>
      <c r="F83" s="119">
        <v>89843.486999999994</v>
      </c>
      <c r="G83" s="119">
        <v>78703.236999999994</v>
      </c>
      <c r="H83" s="119">
        <v>70916.365999999995</v>
      </c>
      <c r="I83" s="119">
        <v>66592.17</v>
      </c>
      <c r="J83" s="119">
        <v>65369.423999999999</v>
      </c>
      <c r="K83" s="119">
        <v>69910.936000000002</v>
      </c>
      <c r="L83" s="119">
        <v>68349.055999999997</v>
      </c>
      <c r="M83" s="119">
        <v>66747.297999999995</v>
      </c>
    </row>
    <row r="84" spans="2:13" x14ac:dyDescent="0.2">
      <c r="B84" s="146" t="s">
        <v>57</v>
      </c>
      <c r="C84" s="119">
        <v>25905.125</v>
      </c>
      <c r="D84" s="119">
        <v>26171.35</v>
      </c>
      <c r="E84" s="119">
        <v>26318.080000000002</v>
      </c>
      <c r="F84" s="119">
        <v>26692.936999999998</v>
      </c>
      <c r="G84" s="119">
        <v>24971.222000000002</v>
      </c>
      <c r="H84" s="119">
        <v>22799.796000000002</v>
      </c>
      <c r="I84" s="119">
        <v>24574.735000000001</v>
      </c>
      <c r="J84" s="119">
        <v>24794.690999999999</v>
      </c>
      <c r="K84" s="119">
        <v>24356.954000000002</v>
      </c>
      <c r="L84" s="119">
        <v>25575.678</v>
      </c>
      <c r="M84" s="119">
        <v>26594.15</v>
      </c>
    </row>
  </sheetData>
  <sortState ref="B10:M15">
    <sortCondition descending="1" ref="M10:M15"/>
  </sortState>
  <phoneticPr fontId="1" type="noConversion"/>
  <pageMargins left="0.75" right="0.75" top="1" bottom="1" header="0.5" footer="0.5"/>
  <pageSetup paperSize="150" orientation="portrait" horizontalDpi="2400" verticalDpi="24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/>
  <dimension ref="A2:AP60"/>
  <sheetViews>
    <sheetView showGridLines="0" zoomScaleNormal="100" workbookViewId="0">
      <selection activeCell="B6" sqref="B6:N51"/>
    </sheetView>
  </sheetViews>
  <sheetFormatPr defaultRowHeight="12" x14ac:dyDescent="0.2"/>
  <cols>
    <col min="1" max="1" width="9.28515625" style="30" customWidth="1"/>
    <col min="2" max="2" width="21.7109375" style="30" customWidth="1"/>
    <col min="3" max="8" width="9.28515625" style="30" customWidth="1"/>
    <col min="9" max="14" width="8.85546875" style="30" customWidth="1"/>
    <col min="15" max="17" width="11.42578125" style="30" customWidth="1"/>
    <col min="18" max="16384" width="9.140625" style="30"/>
  </cols>
  <sheetData>
    <row r="2" spans="2:42" s="2" customFormat="1" x14ac:dyDescent="0.2"/>
    <row r="3" spans="2:42" s="2" customFormat="1" x14ac:dyDescent="0.2">
      <c r="B3" s="2" t="s">
        <v>7</v>
      </c>
    </row>
    <row r="4" spans="2:42" s="2" customFormat="1" x14ac:dyDescent="0.2">
      <c r="B4" s="2" t="s">
        <v>0</v>
      </c>
    </row>
    <row r="5" spans="2:42" s="2" customFormat="1" x14ac:dyDescent="0.2"/>
    <row r="6" spans="2:42" s="60" customFormat="1" ht="15.75" x14ac:dyDescent="0.25">
      <c r="B6" s="160" t="s">
        <v>168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</row>
    <row r="7" spans="2:42" s="2" customFormat="1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</row>
    <row r="8" spans="2:42" s="41" customFormat="1" ht="15" customHeight="1" x14ac:dyDescent="0.2">
      <c r="B8" s="34"/>
      <c r="C8" s="220" t="s">
        <v>9</v>
      </c>
      <c r="D8" s="223"/>
      <c r="E8" s="223"/>
      <c r="F8" s="223"/>
      <c r="G8" s="223"/>
      <c r="H8" s="223"/>
      <c r="I8" s="225" t="s">
        <v>64</v>
      </c>
      <c r="J8" s="226"/>
      <c r="K8" s="226"/>
      <c r="L8" s="226"/>
      <c r="M8" s="226"/>
      <c r="N8" s="226"/>
      <c r="O8" s="42"/>
      <c r="P8" s="42"/>
      <c r="Q8" s="30"/>
    </row>
    <row r="9" spans="2:42" s="41" customFormat="1" x14ac:dyDescent="0.2">
      <c r="B9" s="27"/>
      <c r="C9" s="63">
        <v>2007</v>
      </c>
      <c r="D9" s="62">
        <v>2009</v>
      </c>
      <c r="E9" s="62">
        <v>2011</v>
      </c>
      <c r="F9" s="62">
        <v>2013</v>
      </c>
      <c r="G9" s="62">
        <v>2015</v>
      </c>
      <c r="H9" s="62">
        <v>2017</v>
      </c>
      <c r="I9" s="63">
        <v>2007</v>
      </c>
      <c r="J9" s="62">
        <v>2009</v>
      </c>
      <c r="K9" s="62">
        <v>2011</v>
      </c>
      <c r="L9" s="62">
        <v>2013</v>
      </c>
      <c r="M9" s="62">
        <v>2015</v>
      </c>
      <c r="N9" s="62">
        <v>2017</v>
      </c>
      <c r="O9" s="42"/>
      <c r="P9" s="42"/>
      <c r="Q9" s="30"/>
    </row>
    <row r="10" spans="2:42" s="31" customFormat="1" x14ac:dyDescent="0.2">
      <c r="B10" s="29" t="s">
        <v>60</v>
      </c>
      <c r="C10" s="54">
        <v>989.2959679999999</v>
      </c>
      <c r="D10" s="55">
        <v>939.31636600000002</v>
      </c>
      <c r="E10" s="55">
        <v>953.16346399999998</v>
      </c>
      <c r="F10" s="55">
        <v>915.66853900000001</v>
      </c>
      <c r="G10" s="55">
        <v>905.80237999999997</v>
      </c>
      <c r="H10" s="55">
        <v>947.77720399999998</v>
      </c>
      <c r="I10" s="104">
        <v>1.9774172196619841</v>
      </c>
      <c r="J10" s="105">
        <v>1.8667949446921004</v>
      </c>
      <c r="K10" s="105">
        <v>1.8910173873849832</v>
      </c>
      <c r="L10" s="105">
        <v>1.8052152842871827</v>
      </c>
      <c r="M10" s="122">
        <v>1.7754499447387266</v>
      </c>
      <c r="N10" s="122">
        <v>1.8497572847532997</v>
      </c>
      <c r="O10" s="37"/>
      <c r="P10" s="37"/>
      <c r="Q10" s="30"/>
    </row>
    <row r="11" spans="2:42" s="31" customFormat="1" x14ac:dyDescent="0.2">
      <c r="B11" s="53" t="s">
        <v>23</v>
      </c>
      <c r="C11" s="89">
        <v>51.339671000000003</v>
      </c>
      <c r="D11" s="90">
        <v>48.240299000000007</v>
      </c>
      <c r="E11" s="90">
        <v>48.361582000000013</v>
      </c>
      <c r="F11" s="90">
        <v>48.523601999999997</v>
      </c>
      <c r="G11" s="90">
        <v>49.974028999999994</v>
      </c>
      <c r="H11" s="90">
        <v>47.986245000000004</v>
      </c>
      <c r="I11" s="106">
        <v>4.8130042132337651</v>
      </c>
      <c r="J11" s="107">
        <v>4.4502510861488185</v>
      </c>
      <c r="K11" s="107">
        <v>4.3663837728962447</v>
      </c>
      <c r="L11" s="107">
        <v>4.3398887740098235</v>
      </c>
      <c r="M11" s="123">
        <v>4.4181338589283436</v>
      </c>
      <c r="N11" s="123">
        <v>4.2098407969618004</v>
      </c>
      <c r="Q11" s="30"/>
    </row>
    <row r="12" spans="2:42" s="31" customFormat="1" x14ac:dyDescent="0.2">
      <c r="B12" s="24" t="s">
        <v>45</v>
      </c>
      <c r="C12" s="91">
        <v>10.453086000000001</v>
      </c>
      <c r="D12" s="92">
        <v>8.0699620000000003</v>
      </c>
      <c r="E12" s="92">
        <v>7.0809479999999994</v>
      </c>
      <c r="F12" s="92">
        <v>6.5859299999999994</v>
      </c>
      <c r="G12" s="92">
        <v>6.8454159999999993</v>
      </c>
      <c r="H12" s="92">
        <v>7.4989710000000001</v>
      </c>
      <c r="I12" s="108">
        <v>1.3904074513414602</v>
      </c>
      <c r="J12" s="109">
        <v>1.0873371647664452</v>
      </c>
      <c r="K12" s="109">
        <v>0.96638890799571553</v>
      </c>
      <c r="L12" s="109">
        <v>0.90894612056264712</v>
      </c>
      <c r="M12" s="124">
        <v>0.95689442119023993</v>
      </c>
      <c r="N12" s="124">
        <v>1.0636786999892482</v>
      </c>
      <c r="Q12" s="30"/>
    </row>
    <row r="13" spans="2:42" s="31" customFormat="1" x14ac:dyDescent="0.2">
      <c r="B13" s="25" t="s">
        <v>78</v>
      </c>
      <c r="C13" s="93">
        <v>11.611654</v>
      </c>
      <c r="D13" s="88">
        <v>11.508852999999998</v>
      </c>
      <c r="E13" s="88">
        <v>12.575654</v>
      </c>
      <c r="F13" s="88">
        <v>11.982388</v>
      </c>
      <c r="G13" s="88">
        <v>13.494074999999999</v>
      </c>
      <c r="H13" s="88">
        <v>16.151337000000002</v>
      </c>
      <c r="I13" s="110">
        <v>1.1226124197581806</v>
      </c>
      <c r="J13" s="111">
        <v>1.1000531633838291</v>
      </c>
      <c r="K13" s="111">
        <v>1.197060571922465</v>
      </c>
      <c r="L13" s="111">
        <v>1.1398316600584508</v>
      </c>
      <c r="M13" s="125">
        <v>1.2785934943318749</v>
      </c>
      <c r="N13" s="125">
        <v>1.5222670382010275</v>
      </c>
      <c r="Q13" s="30"/>
    </row>
    <row r="14" spans="2:42" s="31" customFormat="1" x14ac:dyDescent="0.2">
      <c r="B14" s="25" t="s">
        <v>28</v>
      </c>
      <c r="C14" s="93">
        <v>-5.3582340000000022</v>
      </c>
      <c r="D14" s="88">
        <v>-4.0244020000000003</v>
      </c>
      <c r="E14" s="88">
        <v>-1.2422920000000013</v>
      </c>
      <c r="F14" s="88">
        <v>2.340465</v>
      </c>
      <c r="G14" s="88">
        <v>2.366938000000002</v>
      </c>
      <c r="H14" s="88">
        <v>2.185020999999999</v>
      </c>
      <c r="I14" s="110">
        <v>-0.97853150348506757</v>
      </c>
      <c r="J14" s="111">
        <v>-0.72711698367655353</v>
      </c>
      <c r="K14" s="111">
        <v>-0.22261238924859303</v>
      </c>
      <c r="L14" s="111">
        <v>0.41591740881623035</v>
      </c>
      <c r="M14" s="125">
        <v>0.41472470721893989</v>
      </c>
      <c r="N14" s="125">
        <v>0.37795350092282021</v>
      </c>
      <c r="Q14" s="30"/>
    </row>
    <row r="15" spans="2:42" s="31" customFormat="1" x14ac:dyDescent="0.2">
      <c r="B15" s="25" t="s">
        <v>33</v>
      </c>
      <c r="C15" s="93">
        <v>199.88613599999999</v>
      </c>
      <c r="D15" s="88">
        <v>197.67859099999998</v>
      </c>
      <c r="E15" s="88">
        <v>199.383071</v>
      </c>
      <c r="F15" s="88">
        <v>207.10852600000001</v>
      </c>
      <c r="G15" s="88">
        <v>198.46085099999999</v>
      </c>
      <c r="H15" s="88">
        <v>207.368605</v>
      </c>
      <c r="I15" s="110">
        <v>2.4311772638825317</v>
      </c>
      <c r="J15" s="111">
        <v>2.4165420154605264</v>
      </c>
      <c r="K15" s="111">
        <v>2.4821148193840497</v>
      </c>
      <c r="L15" s="111">
        <v>2.5642569211317188</v>
      </c>
      <c r="M15" s="125">
        <v>2.4150800010377766</v>
      </c>
      <c r="N15" s="125">
        <v>2.5046831318994673</v>
      </c>
      <c r="Q15" s="30"/>
    </row>
    <row r="16" spans="2:42" s="31" customFormat="1" x14ac:dyDescent="0.2">
      <c r="B16" s="25" t="s">
        <v>40</v>
      </c>
      <c r="C16" s="93">
        <v>1.6241880000000002</v>
      </c>
      <c r="D16" s="88">
        <v>1.2604850000000001</v>
      </c>
      <c r="E16" s="88">
        <v>0.80819000000000007</v>
      </c>
      <c r="F16" s="88">
        <v>0.90624099999999974</v>
      </c>
      <c r="G16" s="88">
        <v>0.55074999999999974</v>
      </c>
      <c r="H16" s="88">
        <v>0.24709700000000021</v>
      </c>
      <c r="I16" s="110">
        <v>1.2134933205821705</v>
      </c>
      <c r="J16" s="111">
        <v>0.94539447532044796</v>
      </c>
      <c r="K16" s="111">
        <v>0.60985483886789871</v>
      </c>
      <c r="L16" s="111">
        <v>0.68872770495030078</v>
      </c>
      <c r="M16" s="125">
        <v>0.41852084891150365</v>
      </c>
      <c r="N16" s="125">
        <v>0.18731773066097218</v>
      </c>
      <c r="Q16" s="30"/>
    </row>
    <row r="17" spans="2:17" s="31" customFormat="1" x14ac:dyDescent="0.2">
      <c r="B17" s="25" t="s">
        <v>24</v>
      </c>
      <c r="C17" s="93">
        <v>14.184609</v>
      </c>
      <c r="D17" s="88">
        <v>13.368341000000001</v>
      </c>
      <c r="E17" s="88">
        <v>12.609189000000001</v>
      </c>
      <c r="F17" s="88">
        <v>12.407897999999999</v>
      </c>
      <c r="G17" s="88">
        <v>12.711767</v>
      </c>
      <c r="H17" s="88">
        <v>9.9402829999999991</v>
      </c>
      <c r="I17" s="110">
        <v>3.1820001727322995</v>
      </c>
      <c r="J17" s="111">
        <v>2.9384663302727287</v>
      </c>
      <c r="K17" s="111">
        <v>2.7475267944672015</v>
      </c>
      <c r="L17" s="111">
        <v>2.6753544528803421</v>
      </c>
      <c r="M17" s="125">
        <v>2.6895890346034919</v>
      </c>
      <c r="N17" s="125">
        <v>2.0578625916902809</v>
      </c>
      <c r="Q17" s="30"/>
    </row>
    <row r="18" spans="2:17" s="31" customFormat="1" x14ac:dyDescent="0.2">
      <c r="B18" s="25" t="s">
        <v>37</v>
      </c>
      <c r="C18" s="93">
        <v>24.22785</v>
      </c>
      <c r="D18" s="88">
        <v>22.063038999999996</v>
      </c>
      <c r="E18" s="88">
        <v>19.477729</v>
      </c>
      <c r="F18" s="88">
        <v>16.029315</v>
      </c>
      <c r="G18" s="88">
        <v>18.217440000000003</v>
      </c>
      <c r="H18" s="88">
        <v>18.736430999999996</v>
      </c>
      <c r="I18" s="110">
        <v>2.1903976127881388</v>
      </c>
      <c r="J18" s="111">
        <v>1.9842131093094169</v>
      </c>
      <c r="K18" s="111">
        <v>1.7569020113461478</v>
      </c>
      <c r="L18" s="111">
        <v>1.466971549877288</v>
      </c>
      <c r="M18" s="125">
        <v>1.6893421470902328</v>
      </c>
      <c r="N18" s="125">
        <v>1.7443574323641799</v>
      </c>
      <c r="Q18" s="30"/>
    </row>
    <row r="19" spans="2:17" s="31" customFormat="1" x14ac:dyDescent="0.2">
      <c r="B19" s="25" t="s">
        <v>35</v>
      </c>
      <c r="C19" s="93">
        <v>124.09122300000001</v>
      </c>
      <c r="D19" s="88">
        <v>111.00430100000001</v>
      </c>
      <c r="E19" s="88">
        <v>105.4251</v>
      </c>
      <c r="F19" s="88">
        <v>90.075129000000018</v>
      </c>
      <c r="G19" s="88">
        <v>95.422769000000002</v>
      </c>
      <c r="H19" s="88">
        <v>101.913867</v>
      </c>
      <c r="I19" s="110">
        <v>2.7171908460584122</v>
      </c>
      <c r="J19" s="111">
        <v>2.3878764123499714</v>
      </c>
      <c r="K19" s="111">
        <v>2.2517964641072741</v>
      </c>
      <c r="L19" s="111">
        <v>1.9365914950613281</v>
      </c>
      <c r="M19" s="125">
        <v>2.0547494741559444</v>
      </c>
      <c r="N19" s="125">
        <v>2.1842533035872367</v>
      </c>
      <c r="Q19" s="30"/>
    </row>
    <row r="20" spans="2:17" s="31" customFormat="1" x14ac:dyDescent="0.2">
      <c r="B20" s="25" t="s">
        <v>34</v>
      </c>
      <c r="C20" s="93">
        <v>137.809347</v>
      </c>
      <c r="D20" s="88">
        <v>133.65367699999999</v>
      </c>
      <c r="E20" s="88">
        <v>131.38300899999999</v>
      </c>
      <c r="F20" s="88">
        <v>128.95287500000001</v>
      </c>
      <c r="G20" s="88">
        <v>120.39435399999999</v>
      </c>
      <c r="H20" s="88">
        <v>125.18377599999999</v>
      </c>
      <c r="I20" s="110">
        <v>2.1530290665925627</v>
      </c>
      <c r="J20" s="111">
        <v>2.0670591047883677</v>
      </c>
      <c r="K20" s="111">
        <v>2.0127003878227643</v>
      </c>
      <c r="L20" s="111">
        <v>1.9489301752955219</v>
      </c>
      <c r="M20" s="125">
        <v>1.8066815868948576</v>
      </c>
      <c r="N20" s="126">
        <v>1.8704758315305257</v>
      </c>
      <c r="Q20" s="30"/>
    </row>
    <row r="21" spans="2:17" s="31" customFormat="1" x14ac:dyDescent="0.2">
      <c r="B21" s="25" t="s">
        <v>47</v>
      </c>
      <c r="C21" s="93">
        <v>5.2745159999999993</v>
      </c>
      <c r="D21" s="88">
        <v>4.4061959999999996</v>
      </c>
      <c r="E21" s="88">
        <v>4.6082140000000003</v>
      </c>
      <c r="F21" s="88">
        <v>4.0609380000000002</v>
      </c>
      <c r="G21" s="88">
        <v>4.15076</v>
      </c>
      <c r="H21" s="88">
        <v>4.7250019999999999</v>
      </c>
      <c r="I21" s="110">
        <v>1.2232273577232848</v>
      </c>
      <c r="J21" s="111">
        <v>1.0240187485169703</v>
      </c>
      <c r="K21" s="111">
        <v>1.0776967360027541</v>
      </c>
      <c r="L21" s="111">
        <v>0.95623278560443858</v>
      </c>
      <c r="M21" s="125">
        <v>0.99047669954367668</v>
      </c>
      <c r="N21" s="125">
        <v>1.1508975901310756</v>
      </c>
      <c r="Q21" s="30"/>
    </row>
    <row r="22" spans="2:17" s="31" customFormat="1" x14ac:dyDescent="0.2">
      <c r="B22" s="25" t="s">
        <v>36</v>
      </c>
      <c r="C22" s="93">
        <v>157.71283799999998</v>
      </c>
      <c r="D22" s="88">
        <v>141.29857000000001</v>
      </c>
      <c r="E22" s="88">
        <v>141.30001899999999</v>
      </c>
      <c r="F22" s="88">
        <v>123.21596799999999</v>
      </c>
      <c r="G22" s="88">
        <v>121.421785</v>
      </c>
      <c r="H22" s="88">
        <v>124.56406</v>
      </c>
      <c r="I22" s="110">
        <v>2.6889191365299649</v>
      </c>
      <c r="J22" s="111">
        <v>2.3871976453917334</v>
      </c>
      <c r="K22" s="111">
        <v>2.3790202132002536</v>
      </c>
      <c r="L22" s="111">
        <v>2.0271562939619563</v>
      </c>
      <c r="M22" s="125">
        <v>2.0014948022148515</v>
      </c>
      <c r="N22" s="125">
        <v>2.059455651168947</v>
      </c>
      <c r="Q22" s="30"/>
    </row>
    <row r="23" spans="2:17" s="31" customFormat="1" x14ac:dyDescent="0.2">
      <c r="B23" s="25" t="s">
        <v>48</v>
      </c>
      <c r="C23" s="93">
        <v>2.913589</v>
      </c>
      <c r="D23" s="88">
        <v>2.9453850000000004</v>
      </c>
      <c r="E23" s="88">
        <v>2.6853539999999998</v>
      </c>
      <c r="F23" s="88">
        <v>2.344878</v>
      </c>
      <c r="G23" s="88">
        <v>2.4740789999999997</v>
      </c>
      <c r="H23" s="88">
        <v>2.7113640000000001</v>
      </c>
      <c r="I23" s="110">
        <v>3.7530144924922682</v>
      </c>
      <c r="J23" s="111">
        <v>3.5957040310569628</v>
      </c>
      <c r="K23" s="111">
        <v>3.1152201074000216</v>
      </c>
      <c r="L23" s="111">
        <v>2.7329580419580419</v>
      </c>
      <c r="M23" s="125">
        <v>2.9164488830263138</v>
      </c>
      <c r="N23" s="125">
        <v>3.1372958312312842</v>
      </c>
      <c r="Q23" s="30"/>
    </row>
    <row r="24" spans="2:17" s="31" customFormat="1" x14ac:dyDescent="0.2">
      <c r="B24" s="25" t="s">
        <v>31</v>
      </c>
      <c r="C24" s="93">
        <v>3.1638570000000001</v>
      </c>
      <c r="D24" s="88">
        <v>2.8895230000000001</v>
      </c>
      <c r="E24" s="88">
        <v>2.7488389999999998</v>
      </c>
      <c r="F24" s="88">
        <v>2.6299510000000001</v>
      </c>
      <c r="G24" s="88">
        <v>2.3717360000000003</v>
      </c>
      <c r="H24" s="88">
        <v>2.1197459999999997</v>
      </c>
      <c r="I24" s="110">
        <v>1.4434905397821891</v>
      </c>
      <c r="J24" s="111">
        <v>1.3626585943719041</v>
      </c>
      <c r="K24" s="111">
        <v>1.3442984761931775</v>
      </c>
      <c r="L24" s="111">
        <v>1.3140110159143188</v>
      </c>
      <c r="M24" s="125">
        <v>1.2045646502183647</v>
      </c>
      <c r="N24" s="125">
        <v>1.095827653215838</v>
      </c>
      <c r="Q24" s="30"/>
    </row>
    <row r="25" spans="2:17" s="31" customFormat="1" x14ac:dyDescent="0.2">
      <c r="B25" s="25" t="s">
        <v>30</v>
      </c>
      <c r="C25" s="93">
        <v>5.7465390000000003</v>
      </c>
      <c r="D25" s="88">
        <v>4.3088869999999995</v>
      </c>
      <c r="E25" s="88">
        <v>5.8846479999999994</v>
      </c>
      <c r="F25" s="88">
        <v>5.3668310000000004</v>
      </c>
      <c r="G25" s="88">
        <v>5.477875</v>
      </c>
      <c r="H25" s="88">
        <v>5.7057030000000015</v>
      </c>
      <c r="I25" s="110">
        <v>1.7887474494997051</v>
      </c>
      <c r="J25" s="111">
        <v>1.3713939890056446</v>
      </c>
      <c r="K25" s="111">
        <v>1.9591715521262358</v>
      </c>
      <c r="L25" s="111">
        <v>1.823299491213098</v>
      </c>
      <c r="M25" s="125">
        <v>1.8964047112780842</v>
      </c>
      <c r="N25" s="125">
        <v>2.0312937337414176</v>
      </c>
      <c r="Q25" s="30"/>
    </row>
    <row r="26" spans="2:17" s="31" customFormat="1" x14ac:dyDescent="0.2">
      <c r="B26" s="25" t="s">
        <v>22</v>
      </c>
      <c r="C26" s="93">
        <v>4.4800750000000011</v>
      </c>
      <c r="D26" s="88">
        <v>4.2599869999999997</v>
      </c>
      <c r="E26" s="88">
        <v>4.4459709999999992</v>
      </c>
      <c r="F26" s="88">
        <v>4.2125919999999999</v>
      </c>
      <c r="G26" s="88">
        <v>4.0093570000000005</v>
      </c>
      <c r="H26" s="88">
        <v>4.1380179999999998</v>
      </c>
      <c r="I26" s="110">
        <v>9.2601989669263496</v>
      </c>
      <c r="J26" s="111">
        <v>8.4849143339720268</v>
      </c>
      <c r="K26" s="111">
        <v>8.4708880391271446</v>
      </c>
      <c r="L26" s="111">
        <v>7.6637170717508365</v>
      </c>
      <c r="M26" s="125">
        <v>6.9576814883843623</v>
      </c>
      <c r="N26" s="125">
        <v>6.8737269624006441</v>
      </c>
      <c r="Q26" s="30"/>
    </row>
    <row r="27" spans="2:17" s="31" customFormat="1" x14ac:dyDescent="0.2">
      <c r="B27" s="25" t="s">
        <v>42</v>
      </c>
      <c r="C27" s="93">
        <v>16.654195000000001</v>
      </c>
      <c r="D27" s="88">
        <v>14.877308000000001</v>
      </c>
      <c r="E27" s="88">
        <v>13.102495999999999</v>
      </c>
      <c r="F27" s="88">
        <v>11.989107000000001</v>
      </c>
      <c r="G27" s="88">
        <v>13.57816</v>
      </c>
      <c r="H27" s="88">
        <v>16.694343</v>
      </c>
      <c r="I27" s="110">
        <v>1.6578925022505326</v>
      </c>
      <c r="J27" s="111">
        <v>1.4856028225170268</v>
      </c>
      <c r="K27" s="111">
        <v>1.3192302599949153</v>
      </c>
      <c r="L27" s="111">
        <v>1.2137960883292254</v>
      </c>
      <c r="M27" s="125">
        <v>1.3812299189714445</v>
      </c>
      <c r="N27" s="125">
        <v>1.707272407643359</v>
      </c>
      <c r="Q27" s="30"/>
    </row>
    <row r="28" spans="2:17" s="31" customFormat="1" x14ac:dyDescent="0.2">
      <c r="B28" s="25" t="s">
        <v>49</v>
      </c>
      <c r="C28" s="93">
        <v>1.800057</v>
      </c>
      <c r="D28" s="88">
        <v>2.0256290000000003</v>
      </c>
      <c r="E28" s="88">
        <v>2.300379</v>
      </c>
      <c r="F28" s="88">
        <v>2.1391370000000003</v>
      </c>
      <c r="G28" s="88">
        <v>2.2324809999999999</v>
      </c>
      <c r="H28" s="88">
        <v>3.0251969999999999</v>
      </c>
      <c r="I28" s="110">
        <v>4.4137218266344966</v>
      </c>
      <c r="J28" s="111">
        <v>4.8925045951109478</v>
      </c>
      <c r="K28" s="111">
        <v>5.509282809558707</v>
      </c>
      <c r="L28" s="111">
        <v>4.9814099817429867</v>
      </c>
      <c r="M28" s="125">
        <v>4.9564978963844455</v>
      </c>
      <c r="N28" s="125">
        <v>6.3594505792504119</v>
      </c>
      <c r="Q28" s="30"/>
    </row>
    <row r="29" spans="2:17" s="31" customFormat="1" x14ac:dyDescent="0.2">
      <c r="B29" s="25" t="s">
        <v>25</v>
      </c>
      <c r="C29" s="93">
        <v>37.339207999999985</v>
      </c>
      <c r="D29" s="88">
        <v>32.41881900000002</v>
      </c>
      <c r="E29" s="88">
        <v>28.029143999999999</v>
      </c>
      <c r="F29" s="88">
        <v>21.896312000000005</v>
      </c>
      <c r="G29" s="88">
        <v>42.670592000000006</v>
      </c>
      <c r="H29" s="88">
        <v>46.598269999999992</v>
      </c>
      <c r="I29" s="110">
        <v>2.2760316893237396</v>
      </c>
      <c r="J29" s="111">
        <v>1.9558878138622005</v>
      </c>
      <c r="K29" s="111">
        <v>1.675347338859897</v>
      </c>
      <c r="L29" s="111">
        <v>1.3010836048985792</v>
      </c>
      <c r="M29" s="125">
        <v>2.5131215280886177</v>
      </c>
      <c r="N29" s="125">
        <v>2.7121845164135157</v>
      </c>
      <c r="Q29" s="30"/>
    </row>
    <row r="30" spans="2:17" s="31" customFormat="1" x14ac:dyDescent="0.2">
      <c r="B30" s="25" t="s">
        <v>26</v>
      </c>
      <c r="C30" s="93">
        <v>23.370839</v>
      </c>
      <c r="D30" s="88">
        <v>21.273132999999998</v>
      </c>
      <c r="E30" s="88">
        <v>23.683940999999997</v>
      </c>
      <c r="F30" s="88">
        <v>20.900983</v>
      </c>
      <c r="G30" s="88">
        <v>20.296061000000002</v>
      </c>
      <c r="H30" s="88">
        <v>22.191863999999999</v>
      </c>
      <c r="I30" s="110">
        <v>2.8130560837285654</v>
      </c>
      <c r="J30" s="111">
        <v>2.5471793993110095</v>
      </c>
      <c r="K30" s="111">
        <v>2.8167935499501016</v>
      </c>
      <c r="L30" s="111">
        <v>2.4566888494844603</v>
      </c>
      <c r="M30" s="125">
        <v>2.3327542842220841</v>
      </c>
      <c r="N30" s="125">
        <v>2.515437812072566</v>
      </c>
      <c r="Q30" s="30"/>
    </row>
    <row r="31" spans="2:17" s="31" customFormat="1" x14ac:dyDescent="0.2">
      <c r="B31" s="25" t="s">
        <v>43</v>
      </c>
      <c r="C31" s="93">
        <v>25.120408999999995</v>
      </c>
      <c r="D31" s="88">
        <v>30.277116999999997</v>
      </c>
      <c r="E31" s="88">
        <v>34.643975999999995</v>
      </c>
      <c r="F31" s="88">
        <v>26.026630000000001</v>
      </c>
      <c r="G31" s="88">
        <v>28.677126999999999</v>
      </c>
      <c r="H31" s="88">
        <v>40.362736000000005</v>
      </c>
      <c r="I31" s="110">
        <v>0.65905776056606258</v>
      </c>
      <c r="J31" s="111">
        <v>0.79628701874127372</v>
      </c>
      <c r="K31" s="111">
        <v>0.91015566709696161</v>
      </c>
      <c r="L31" s="111">
        <v>0.68458963072509926</v>
      </c>
      <c r="M31" s="125">
        <v>0.75531301234178161</v>
      </c>
      <c r="N31" s="125">
        <v>1.0628293089389289</v>
      </c>
      <c r="Q31" s="30"/>
    </row>
    <row r="32" spans="2:17" s="31" customFormat="1" x14ac:dyDescent="0.2">
      <c r="B32" s="25" t="s">
        <v>39</v>
      </c>
      <c r="C32" s="93">
        <v>21.753121999999998</v>
      </c>
      <c r="D32" s="88">
        <v>20.877414000000002</v>
      </c>
      <c r="E32" s="88">
        <v>18.913965000000001</v>
      </c>
      <c r="F32" s="88">
        <v>16.896103</v>
      </c>
      <c r="G32" s="88">
        <v>18.48161</v>
      </c>
      <c r="H32" s="88">
        <v>19.780244000000003</v>
      </c>
      <c r="I32" s="110">
        <v>2.0612549260475759</v>
      </c>
      <c r="J32" s="111">
        <v>1.9745075390985314</v>
      </c>
      <c r="K32" s="111">
        <v>1.7940856529984923</v>
      </c>
      <c r="L32" s="111">
        <v>1.6203716570567974</v>
      </c>
      <c r="M32" s="125">
        <v>1.7871598720860857</v>
      </c>
      <c r="N32" s="125">
        <v>1.9220864934082871</v>
      </c>
      <c r="Q32" s="30"/>
    </row>
    <row r="33" spans="2:17" s="31" customFormat="1" x14ac:dyDescent="0.2">
      <c r="B33" s="25" t="s">
        <v>44</v>
      </c>
      <c r="C33" s="93">
        <v>12.447301</v>
      </c>
      <c r="D33" s="88">
        <v>6.8528030000000006</v>
      </c>
      <c r="E33" s="88">
        <v>7.5040910000000016</v>
      </c>
      <c r="F33" s="88">
        <v>5.7783330000000008</v>
      </c>
      <c r="G33" s="88">
        <v>5.2433920000000001</v>
      </c>
      <c r="H33" s="88">
        <v>7.7384260000000005</v>
      </c>
      <c r="I33" s="110">
        <v>0.60319958944457741</v>
      </c>
      <c r="J33" s="111">
        <v>0.33766494406441339</v>
      </c>
      <c r="K33" s="111">
        <v>0.37341224590211908</v>
      </c>
      <c r="L33" s="111">
        <v>0.28967979694105139</v>
      </c>
      <c r="M33" s="126">
        <v>0.26534599051596902</v>
      </c>
      <c r="N33" s="125">
        <v>0.39621996852021835</v>
      </c>
      <c r="Q33" s="30"/>
    </row>
    <row r="34" spans="2:17" s="31" customFormat="1" x14ac:dyDescent="0.2">
      <c r="B34" s="25" t="s">
        <v>38</v>
      </c>
      <c r="C34" s="93">
        <v>3.8899979999999994</v>
      </c>
      <c r="D34" s="88">
        <v>3.4652309999999997</v>
      </c>
      <c r="E34" s="88">
        <v>3.5160590000000003</v>
      </c>
      <c r="F34" s="88">
        <v>3.2543370000000005</v>
      </c>
      <c r="G34" s="88">
        <v>3.2360230000000003</v>
      </c>
      <c r="H34" s="88">
        <v>3.4939950000000004</v>
      </c>
      <c r="I34" s="110">
        <v>1.9350634168859986</v>
      </c>
      <c r="J34" s="111">
        <v>1.6928537510942969</v>
      </c>
      <c r="K34" s="111">
        <v>1.7105647493354403</v>
      </c>
      <c r="L34" s="111">
        <v>1.5789436146495659</v>
      </c>
      <c r="M34" s="125">
        <v>1.5676978065951359</v>
      </c>
      <c r="N34" s="125">
        <v>1.690468241987924</v>
      </c>
      <c r="Q34" s="30"/>
    </row>
    <row r="35" spans="2:17" s="31" customFormat="1" x14ac:dyDescent="0.2">
      <c r="B35" s="25" t="s">
        <v>41</v>
      </c>
      <c r="C35" s="93">
        <v>12.381390999999999</v>
      </c>
      <c r="D35" s="88">
        <v>11.297286</v>
      </c>
      <c r="E35" s="88">
        <v>11.336602999999998</v>
      </c>
      <c r="F35" s="88">
        <v>10.191542000000002</v>
      </c>
      <c r="G35" s="88">
        <v>9.7758389999999995</v>
      </c>
      <c r="H35" s="88">
        <v>11.184974</v>
      </c>
      <c r="I35" s="110">
        <v>2.3030587061463552</v>
      </c>
      <c r="J35" s="111">
        <v>2.0958120068788832</v>
      </c>
      <c r="K35" s="111">
        <v>2.0976919954066391</v>
      </c>
      <c r="L35" s="111">
        <v>1.881764765510163</v>
      </c>
      <c r="M35" s="125">
        <v>1.8015821970671468</v>
      </c>
      <c r="N35" s="125">
        <v>2.0548828613001366</v>
      </c>
      <c r="Q35" s="30"/>
    </row>
    <row r="36" spans="2:17" s="31" customFormat="1" x14ac:dyDescent="0.2">
      <c r="B36" s="25" t="s">
        <v>29</v>
      </c>
      <c r="C36" s="93">
        <v>20.196315999999999</v>
      </c>
      <c r="D36" s="88">
        <v>18.555112000000001</v>
      </c>
      <c r="E36" s="88">
        <v>19.210422999999999</v>
      </c>
      <c r="F36" s="88">
        <v>16.812459999999998</v>
      </c>
      <c r="G36" s="88">
        <v>15.801264999999999</v>
      </c>
      <c r="H36" s="88">
        <v>15.071598</v>
      </c>
      <c r="I36" s="110">
        <v>3.8102777029418444</v>
      </c>
      <c r="J36" s="111">
        <v>3.4673203988394126</v>
      </c>
      <c r="K36" s="111">
        <v>3.5566512449764103</v>
      </c>
      <c r="L36" s="111">
        <v>3.0841363572158409</v>
      </c>
      <c r="M36" s="125">
        <v>2.8796023478179098</v>
      </c>
      <c r="N36" s="125">
        <v>2.7337643044876505</v>
      </c>
      <c r="Q36" s="30"/>
    </row>
    <row r="37" spans="2:17" s="31" customFormat="1" x14ac:dyDescent="0.2">
      <c r="B37" s="25" t="s">
        <v>27</v>
      </c>
      <c r="C37" s="93">
        <v>19.107904000000001</v>
      </c>
      <c r="D37" s="88">
        <v>17.922944999999999</v>
      </c>
      <c r="E37" s="88">
        <v>19.175241999999997</v>
      </c>
      <c r="F37" s="88">
        <v>16.892399000000001</v>
      </c>
      <c r="G37" s="88">
        <v>14.690434999999997</v>
      </c>
      <c r="H37" s="88">
        <v>14.040561000000002</v>
      </c>
      <c r="I37" s="110">
        <v>2.080807568218717</v>
      </c>
      <c r="J37" s="111">
        <v>1.9188047510877686</v>
      </c>
      <c r="K37" s="111">
        <v>2.0220958772437201</v>
      </c>
      <c r="L37" s="111">
        <v>1.7514398336772814</v>
      </c>
      <c r="M37" s="125">
        <v>1.4912607500322046</v>
      </c>
      <c r="N37" s="125">
        <v>1.3873740371030656</v>
      </c>
      <c r="Q37" s="30"/>
    </row>
    <row r="38" spans="2:17" s="31" customFormat="1" x14ac:dyDescent="0.2">
      <c r="B38" s="28" t="s">
        <v>32</v>
      </c>
      <c r="C38" s="94">
        <v>46.074283999999984</v>
      </c>
      <c r="D38" s="95">
        <v>56.541874999999997</v>
      </c>
      <c r="E38" s="95">
        <v>74.211919999999992</v>
      </c>
      <c r="F38" s="95">
        <v>96.147668999999993</v>
      </c>
      <c r="G38" s="95">
        <v>72.775413999999998</v>
      </c>
      <c r="H38" s="95">
        <v>66.419470000000004</v>
      </c>
      <c r="I38" s="112">
        <v>0.74830358200422975</v>
      </c>
      <c r="J38" s="113">
        <v>0.90452242535725813</v>
      </c>
      <c r="K38" s="113">
        <v>1.1687820638976039</v>
      </c>
      <c r="L38" s="113">
        <v>1.4941083385807099</v>
      </c>
      <c r="M38" s="127">
        <v>1.1131305927324358</v>
      </c>
      <c r="N38" s="132">
        <v>1.0022013901890552</v>
      </c>
      <c r="Q38" s="30"/>
    </row>
    <row r="39" spans="2:17" s="31" customFormat="1" x14ac:dyDescent="0.2">
      <c r="B39" s="61" t="s">
        <v>69</v>
      </c>
      <c r="C39" s="96">
        <v>1.1375009999999999</v>
      </c>
      <c r="D39" s="97">
        <v>1.184194</v>
      </c>
      <c r="E39" s="97">
        <v>0.80341899999999999</v>
      </c>
      <c r="F39" s="97">
        <v>0.82257399999999992</v>
      </c>
      <c r="G39" s="97">
        <v>0.96390200000000004</v>
      </c>
      <c r="H39" s="97">
        <v>1.1064670000000001</v>
      </c>
      <c r="I39" s="114">
        <v>3.6058600325240358</v>
      </c>
      <c r="J39" s="115">
        <v>3.7282183672826874</v>
      </c>
      <c r="K39" s="115">
        <v>2.5140233122115307</v>
      </c>
      <c r="L39" s="115">
        <v>2.5257821543827972</v>
      </c>
      <c r="M39" s="128">
        <v>2.8987005644620467</v>
      </c>
      <c r="N39" s="128">
        <v>3.175396757067011</v>
      </c>
      <c r="Q39" s="30"/>
    </row>
    <row r="40" spans="2:17" s="31" customFormat="1" x14ac:dyDescent="0.2">
      <c r="B40" s="47" t="s">
        <v>46</v>
      </c>
      <c r="C40" s="98">
        <v>-186.98173499999999</v>
      </c>
      <c r="D40" s="99">
        <v>-186.95311999999998</v>
      </c>
      <c r="E40" s="99">
        <v>-169.38129699999999</v>
      </c>
      <c r="F40" s="99">
        <v>-161.42763399999998</v>
      </c>
      <c r="G40" s="99">
        <v>-176.14279999999999</v>
      </c>
      <c r="H40" s="99">
        <v>-183.79499100000001</v>
      </c>
      <c r="I40" s="116">
        <v>-39.471181217650788</v>
      </c>
      <c r="J40" s="117">
        <v>-38.481980668144715</v>
      </c>
      <c r="K40" s="117">
        <v>-33.972265020949202</v>
      </c>
      <c r="L40" s="117">
        <v>-31.603089681419423</v>
      </c>
      <c r="M40" s="129">
        <v>-33.803920800979363</v>
      </c>
      <c r="N40" s="129">
        <v>-34.706989116853009</v>
      </c>
      <c r="Q40" s="30"/>
    </row>
    <row r="41" spans="2:17" s="31" customFormat="1" x14ac:dyDescent="0.2">
      <c r="B41" s="24" t="s">
        <v>61</v>
      </c>
      <c r="C41" s="91">
        <v>0.62100900000000003</v>
      </c>
      <c r="D41" s="92">
        <v>0.41538600000000003</v>
      </c>
      <c r="E41" s="92">
        <v>0.41063499999999997</v>
      </c>
      <c r="F41" s="92">
        <v>0.23364299999999996</v>
      </c>
      <c r="G41" s="92">
        <v>0.30648200000000003</v>
      </c>
      <c r="H41" s="92">
        <v>0.41758499999999998</v>
      </c>
      <c r="I41" s="108">
        <v>1.008879964519132</v>
      </c>
      <c r="J41" s="109">
        <v>0.6710586897274804</v>
      </c>
      <c r="K41" s="109">
        <v>0.66198565873727244</v>
      </c>
      <c r="L41" s="109">
        <v>0.37592132848286697</v>
      </c>
      <c r="M41" s="130">
        <v>0.49256369953938983</v>
      </c>
      <c r="N41" s="124">
        <v>0.6709712561399449</v>
      </c>
      <c r="Q41" s="30"/>
    </row>
    <row r="42" spans="2:17" s="31" customFormat="1" x14ac:dyDescent="0.2">
      <c r="B42" s="79" t="s">
        <v>77</v>
      </c>
      <c r="C42" s="100">
        <v>1.4607589999999999</v>
      </c>
      <c r="D42" s="101">
        <v>1.2740100000000001</v>
      </c>
      <c r="E42" s="101">
        <v>1.4244189999999999</v>
      </c>
      <c r="F42" s="101">
        <v>1.3002899999999999</v>
      </c>
      <c r="G42" s="101">
        <v>1.395259</v>
      </c>
      <c r="H42" s="101">
        <v>1.5507580000000001</v>
      </c>
      <c r="I42" s="118">
        <v>0.714245759657966</v>
      </c>
      <c r="J42" s="119">
        <v>0.62064419828890616</v>
      </c>
      <c r="K42" s="119">
        <v>0.69153468744932733</v>
      </c>
      <c r="L42" s="119">
        <v>0.62944598355382431</v>
      </c>
      <c r="M42" s="125">
        <v>0.67362227571576583</v>
      </c>
      <c r="N42" s="130">
        <v>0.74724485749296121</v>
      </c>
      <c r="Q42" s="30"/>
    </row>
    <row r="43" spans="2:17" s="31" customFormat="1" x14ac:dyDescent="0.2">
      <c r="B43" s="25" t="s">
        <v>65</v>
      </c>
      <c r="C43" s="93">
        <v>1.011387</v>
      </c>
      <c r="D43" s="88">
        <v>1.0072190000000001</v>
      </c>
      <c r="E43" s="88">
        <v>0.80063400000000007</v>
      </c>
      <c r="F43" s="88">
        <v>0.60358899999999993</v>
      </c>
      <c r="G43" s="88">
        <v>0.280385</v>
      </c>
      <c r="H43" s="88">
        <v>0.92049200000000009</v>
      </c>
      <c r="I43" s="110">
        <v>0.34188507727161788</v>
      </c>
      <c r="J43" s="111">
        <v>0.34509472452216317</v>
      </c>
      <c r="K43" s="111">
        <v>0.2757946240589072</v>
      </c>
      <c r="L43" s="111">
        <v>0.20868145902667476</v>
      </c>
      <c r="M43" s="126">
        <v>9.7505139811211047E-2</v>
      </c>
      <c r="N43" s="125">
        <v>0.32069271622297696</v>
      </c>
      <c r="Q43" s="30"/>
    </row>
    <row r="44" spans="2:17" s="31" customFormat="1" x14ac:dyDescent="0.2">
      <c r="B44" s="25" t="s">
        <v>62</v>
      </c>
      <c r="C44" s="93">
        <v>6.0415869999999998</v>
      </c>
      <c r="D44" s="88">
        <v>4.9126609999999999</v>
      </c>
      <c r="E44" s="88">
        <v>4.9702129999999993</v>
      </c>
      <c r="F44" s="88">
        <v>3.6019759999999996</v>
      </c>
      <c r="G44" s="88">
        <v>4.1077839999999997</v>
      </c>
      <c r="H44" s="88">
        <v>5.3303020000000005</v>
      </c>
      <c r="I44" s="110">
        <v>0.82025405718845967</v>
      </c>
      <c r="J44" s="111">
        <v>0.67235228818791359</v>
      </c>
      <c r="K44" s="111">
        <v>0.68871480378219851</v>
      </c>
      <c r="L44" s="111">
        <v>0.50400132423662247</v>
      </c>
      <c r="M44" s="124">
        <v>0.58049294186342937</v>
      </c>
      <c r="N44" s="125">
        <v>0.76131466594605357</v>
      </c>
      <c r="Q44" s="30"/>
    </row>
    <row r="45" spans="2:17" s="31" customFormat="1" x14ac:dyDescent="0.2">
      <c r="B45" s="56" t="s">
        <v>50</v>
      </c>
      <c r="C45" s="100">
        <v>75.803304999999995</v>
      </c>
      <c r="D45" s="101">
        <v>70.354366999999996</v>
      </c>
      <c r="E45" s="101">
        <v>80.330017000000012</v>
      </c>
      <c r="F45" s="101">
        <v>86.532893999999999</v>
      </c>
      <c r="G45" s="101">
        <v>103.70248199999999</v>
      </c>
      <c r="H45" s="101">
        <v>116.709183</v>
      </c>
      <c r="I45" s="118">
        <v>1.0739102666105425</v>
      </c>
      <c r="J45" s="119">
        <v>0.96958510066631654</v>
      </c>
      <c r="K45" s="119">
        <v>1.0750191079152613</v>
      </c>
      <c r="L45" s="119">
        <v>1.1286722948222478</v>
      </c>
      <c r="M45" s="130">
        <v>1.3170065429528861</v>
      </c>
      <c r="N45" s="130">
        <v>1.4442324561064293</v>
      </c>
      <c r="Q45" s="30"/>
    </row>
    <row r="46" spans="2:17" s="31" customFormat="1" x14ac:dyDescent="0.2">
      <c r="B46" s="61" t="s">
        <v>73</v>
      </c>
      <c r="C46" s="96" t="s">
        <v>66</v>
      </c>
      <c r="D46" s="97" t="s">
        <v>66</v>
      </c>
      <c r="E46" s="97" t="s">
        <v>66</v>
      </c>
      <c r="F46" s="97" t="s">
        <v>66</v>
      </c>
      <c r="G46" s="97">
        <v>2.0832659999999996</v>
      </c>
      <c r="H46" s="97">
        <v>2.2986249999999999</v>
      </c>
      <c r="I46" s="114" t="s">
        <v>66</v>
      </c>
      <c r="J46" s="115" t="s">
        <v>66</v>
      </c>
      <c r="K46" s="115" t="s">
        <v>66</v>
      </c>
      <c r="L46" s="115" t="s">
        <v>66</v>
      </c>
      <c r="M46" s="128" t="s">
        <v>66</v>
      </c>
      <c r="N46" s="128" t="s">
        <v>66</v>
      </c>
      <c r="Q46" s="30"/>
    </row>
    <row r="47" spans="2:17" s="31" customFormat="1" x14ac:dyDescent="0.2">
      <c r="B47" s="134" t="s">
        <v>72</v>
      </c>
      <c r="C47" s="102">
        <v>0.59492600000000007</v>
      </c>
      <c r="D47" s="103">
        <v>0.63632300000000008</v>
      </c>
      <c r="E47" s="103">
        <v>0.69877200000000006</v>
      </c>
      <c r="F47" s="103">
        <v>0.50517699999999999</v>
      </c>
      <c r="G47" s="103">
        <v>0.69674599999999998</v>
      </c>
      <c r="H47" s="103">
        <v>0.76946799999999993</v>
      </c>
      <c r="I47" s="120">
        <v>0.27630636015603272</v>
      </c>
      <c r="J47" s="121">
        <v>0.28817579945174765</v>
      </c>
      <c r="K47" s="121" t="s">
        <v>66</v>
      </c>
      <c r="L47" s="121" t="s">
        <v>66</v>
      </c>
      <c r="M47" s="131">
        <v>0.39328540689680086</v>
      </c>
      <c r="N47" s="133">
        <v>0.4278373272038013</v>
      </c>
      <c r="Q47" s="30"/>
    </row>
    <row r="48" spans="2:17" s="31" customFormat="1" x14ac:dyDescent="0.2">
      <c r="B48" s="188" t="s">
        <v>75</v>
      </c>
      <c r="C48" s="96">
        <v>57.150036</v>
      </c>
      <c r="D48" s="97">
        <v>41.378044000000003</v>
      </c>
      <c r="E48" s="97">
        <v>47.683710999999995</v>
      </c>
      <c r="F48" s="97">
        <v>31.399606999999996</v>
      </c>
      <c r="G48" s="97">
        <v>30.002368999999998</v>
      </c>
      <c r="H48" s="97">
        <v>33.124967000000005</v>
      </c>
      <c r="I48" s="114">
        <v>1.2372197285050202</v>
      </c>
      <c r="J48" s="115">
        <v>0.90379426311205802</v>
      </c>
      <c r="K48" s="115">
        <v>1.0490708019720114</v>
      </c>
      <c r="L48" s="115">
        <v>0.69397693854828013</v>
      </c>
      <c r="M48" s="128">
        <v>0.70443178690911723</v>
      </c>
      <c r="N48" s="128">
        <v>0.78464008825308895</v>
      </c>
      <c r="Q48" s="30"/>
    </row>
    <row r="49" spans="1:17" s="31" customFormat="1" x14ac:dyDescent="0.2">
      <c r="B49" s="189" t="s">
        <v>76</v>
      </c>
      <c r="C49" s="103" t="s">
        <v>66</v>
      </c>
      <c r="D49" s="103" t="s">
        <v>66</v>
      </c>
      <c r="E49" s="103" t="s">
        <v>66</v>
      </c>
      <c r="F49" s="103">
        <v>2.5622150000000001</v>
      </c>
      <c r="G49" s="103">
        <v>3.4044889999999999</v>
      </c>
      <c r="H49" s="103">
        <v>3.5460149999999997</v>
      </c>
      <c r="I49" s="120" t="s">
        <v>66</v>
      </c>
      <c r="J49" s="121" t="s">
        <v>66</v>
      </c>
      <c r="K49" s="121" t="s">
        <v>66</v>
      </c>
      <c r="L49" s="121">
        <v>0.57058593501210775</v>
      </c>
      <c r="M49" s="131">
        <v>0.91508681862165353</v>
      </c>
      <c r="N49" s="133">
        <v>0.95076781013038003</v>
      </c>
      <c r="Q49" s="30"/>
    </row>
    <row r="50" spans="1:17" ht="15" customHeight="1" x14ac:dyDescent="0.2">
      <c r="B50" s="227" t="s">
        <v>71</v>
      </c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</row>
    <row r="51" spans="1:17" ht="15" customHeight="1" x14ac:dyDescent="0.2">
      <c r="B51" s="51" t="s">
        <v>114</v>
      </c>
      <c r="D51" s="37"/>
      <c r="E51" s="37"/>
      <c r="F51" s="37"/>
      <c r="G51" s="37"/>
      <c r="H51" s="37"/>
      <c r="I51" s="37"/>
    </row>
    <row r="52" spans="1:17" ht="12" customHeight="1" x14ac:dyDescent="0.2"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 spans="1:17" ht="12" customHeight="1" x14ac:dyDescent="0.2"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</row>
    <row r="54" spans="1:17" ht="12" customHeight="1" x14ac:dyDescent="0.2"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</row>
    <row r="55" spans="1:17" ht="12" customHeight="1" x14ac:dyDescent="0.2"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</row>
    <row r="56" spans="1:17" ht="12" customHeight="1" x14ac:dyDescent="0.2"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 spans="1:17" x14ac:dyDescent="0.2">
      <c r="A57" s="2" t="s">
        <v>58</v>
      </c>
    </row>
    <row r="58" spans="1:17" ht="12" customHeight="1" x14ac:dyDescent="0.2">
      <c r="A58" s="30" t="s">
        <v>111</v>
      </c>
    </row>
    <row r="59" spans="1:17" ht="12" customHeight="1" x14ac:dyDescent="0.2">
      <c r="A59" s="30" t="s">
        <v>112</v>
      </c>
      <c r="O59" s="1"/>
    </row>
    <row r="60" spans="1:17" x14ac:dyDescent="0.2">
      <c r="O60" s="1"/>
    </row>
  </sheetData>
  <mergeCells count="3">
    <mergeCell ref="I8:N8"/>
    <mergeCell ref="C8:H8"/>
    <mergeCell ref="B50:N50"/>
  </mergeCells>
  <phoneticPr fontId="1" type="noConversion"/>
  <pageMargins left="0.75" right="0.75" top="1" bottom="1" header="0.5" footer="0.5"/>
  <pageSetup paperSize="150" orientation="portrait" horizontalDpi="2400" verticalDpi="24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8"/>
  <dimension ref="A2:AL53"/>
  <sheetViews>
    <sheetView showGridLines="0" topLeftCell="A4" zoomScaleNormal="100" workbookViewId="0">
      <selection activeCell="P27" sqref="P27"/>
    </sheetView>
  </sheetViews>
  <sheetFormatPr defaultRowHeight="12" x14ac:dyDescent="0.2"/>
  <cols>
    <col min="1" max="1" width="9.28515625" style="30" customWidth="1"/>
    <col min="2" max="2" width="20.42578125" style="30" customWidth="1"/>
    <col min="3" max="13" width="11.140625" style="30" customWidth="1"/>
    <col min="14" max="14" width="3.42578125" style="30" customWidth="1"/>
    <col min="15" max="15" width="7.85546875" style="30" customWidth="1"/>
    <col min="16" max="16" width="4" style="30" bestFit="1" customWidth="1"/>
    <col min="17" max="17" width="5.5703125" style="30" customWidth="1"/>
    <col min="18" max="16384" width="9.140625" style="30"/>
  </cols>
  <sheetData>
    <row r="2" spans="2:38" s="2" customFormat="1" x14ac:dyDescent="0.2"/>
    <row r="3" spans="2:38" s="2" customFormat="1" x14ac:dyDescent="0.2">
      <c r="B3" s="2" t="s">
        <v>7</v>
      </c>
    </row>
    <row r="4" spans="2:38" s="2" customFormat="1" x14ac:dyDescent="0.2">
      <c r="B4" s="2" t="s">
        <v>0</v>
      </c>
    </row>
    <row r="5" spans="2:38" s="2" customFormat="1" x14ac:dyDescent="0.2">
      <c r="B5" s="5"/>
      <c r="C5" s="5"/>
    </row>
    <row r="6" spans="2:38" s="60" customFormat="1" ht="15" x14ac:dyDescent="0.25">
      <c r="B6" s="17" t="s">
        <v>115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</row>
    <row r="7" spans="2:38" s="2" customFormat="1" x14ac:dyDescent="0.2">
      <c r="B7" s="33" t="s">
        <v>150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</row>
    <row r="8" spans="2:38" s="41" customFormat="1" ht="26.25" customHeight="1" x14ac:dyDescent="0.2">
      <c r="B8" s="228"/>
      <c r="C8" s="230" t="s">
        <v>169</v>
      </c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42"/>
      <c r="O8" s="42"/>
      <c r="P8" s="42"/>
      <c r="Q8" s="42"/>
    </row>
    <row r="9" spans="2:38" s="41" customFormat="1" x14ac:dyDescent="0.2">
      <c r="B9" s="229"/>
      <c r="C9" s="64">
        <v>2007</v>
      </c>
      <c r="D9" s="65">
        <v>2008</v>
      </c>
      <c r="E9" s="65">
        <v>2009</v>
      </c>
      <c r="F9" s="65">
        <v>2010</v>
      </c>
      <c r="G9" s="65">
        <v>2011</v>
      </c>
      <c r="H9" s="65">
        <v>2012</v>
      </c>
      <c r="I9" s="65">
        <v>2013</v>
      </c>
      <c r="J9" s="65">
        <v>2014</v>
      </c>
      <c r="K9" s="65">
        <v>2015</v>
      </c>
      <c r="L9" s="65">
        <v>2016</v>
      </c>
      <c r="M9" s="65">
        <v>2017</v>
      </c>
      <c r="N9" s="43"/>
      <c r="O9" s="43"/>
      <c r="P9" s="43"/>
      <c r="Q9" s="43"/>
    </row>
    <row r="10" spans="2:38" x14ac:dyDescent="0.2">
      <c r="B10" s="24" t="s">
        <v>10</v>
      </c>
      <c r="C10" s="135">
        <v>25.21640116661591</v>
      </c>
      <c r="D10" s="81">
        <v>26.139579129105901</v>
      </c>
      <c r="E10" s="81">
        <v>31.107440993922079</v>
      </c>
      <c r="F10" s="81">
        <v>27.366732020014513</v>
      </c>
      <c r="G10" s="81">
        <v>26.722925963697744</v>
      </c>
      <c r="H10" s="81">
        <v>26.175972694944672</v>
      </c>
      <c r="I10" s="81">
        <v>30.039898483943677</v>
      </c>
      <c r="J10" s="81">
        <v>31.035147103485119</v>
      </c>
      <c r="K10" s="81">
        <v>29.76843770623627</v>
      </c>
      <c r="L10" s="81">
        <v>30.737878653413176</v>
      </c>
      <c r="M10" s="81">
        <v>38.911158552512155</v>
      </c>
      <c r="O10" s="37"/>
      <c r="P10" s="32"/>
      <c r="Q10" s="32"/>
    </row>
    <row r="11" spans="2:38" x14ac:dyDescent="0.2">
      <c r="B11" s="25" t="s">
        <v>54</v>
      </c>
      <c r="C11" s="136">
        <v>11.821890808176978</v>
      </c>
      <c r="D11" s="83">
        <v>11.871914056580973</v>
      </c>
      <c r="E11" s="83">
        <v>16.387951518151482</v>
      </c>
      <c r="F11" s="83">
        <v>18.726393461305186</v>
      </c>
      <c r="G11" s="83">
        <v>21.341372663014628</v>
      </c>
      <c r="H11" s="83">
        <v>22.167027894175973</v>
      </c>
      <c r="I11" s="83">
        <v>19.419107348005372</v>
      </c>
      <c r="J11" s="83">
        <v>19.765616001025784</v>
      </c>
      <c r="K11" s="83">
        <v>22.194808376122868</v>
      </c>
      <c r="L11" s="83">
        <v>21.117950830631642</v>
      </c>
      <c r="M11" s="83">
        <v>16.911727394545775</v>
      </c>
      <c r="O11" s="37"/>
      <c r="P11" s="32"/>
      <c r="Q11" s="32"/>
    </row>
    <row r="12" spans="2:38" x14ac:dyDescent="0.2">
      <c r="B12" s="25" t="s">
        <v>51</v>
      </c>
      <c r="C12" s="136">
        <v>9.7291570192136181</v>
      </c>
      <c r="D12" s="83">
        <v>14.716144116346427</v>
      </c>
      <c r="E12" s="83">
        <v>14.272600804170059</v>
      </c>
      <c r="F12" s="83">
        <v>17.628293740567251</v>
      </c>
      <c r="G12" s="83">
        <v>18.616083228758605</v>
      </c>
      <c r="H12" s="83">
        <v>22.930393075359895</v>
      </c>
      <c r="I12" s="83">
        <v>22.340867881864121</v>
      </c>
      <c r="J12" s="83">
        <v>20.493882074636204</v>
      </c>
      <c r="K12" s="83">
        <v>14.695037196356925</v>
      </c>
      <c r="L12" s="83">
        <v>13.224345885593326</v>
      </c>
      <c r="M12" s="83">
        <v>16.883842968678834</v>
      </c>
      <c r="O12" s="37"/>
      <c r="P12" s="37"/>
      <c r="Q12" s="37"/>
    </row>
    <row r="13" spans="2:38" x14ac:dyDescent="0.2">
      <c r="B13" s="25" t="s">
        <v>53</v>
      </c>
      <c r="C13" s="136">
        <v>14.153355473159191</v>
      </c>
      <c r="D13" s="83">
        <v>12.458843523586022</v>
      </c>
      <c r="E13" s="83">
        <v>7.9144337744670086</v>
      </c>
      <c r="F13" s="83">
        <v>11.33419564893183</v>
      </c>
      <c r="G13" s="83">
        <v>9.3827637880833414</v>
      </c>
      <c r="H13" s="83">
        <v>7.9998273677171632</v>
      </c>
      <c r="I13" s="83">
        <v>8.4635876396845529</v>
      </c>
      <c r="J13" s="83">
        <v>7.1568646577157269</v>
      </c>
      <c r="K13" s="83">
        <v>11.154151835385898</v>
      </c>
      <c r="L13" s="83">
        <v>16.308778578553689</v>
      </c>
      <c r="M13" s="83">
        <v>11.779971052814256</v>
      </c>
      <c r="O13" s="37"/>
      <c r="P13" s="37"/>
      <c r="Q13" s="37"/>
    </row>
    <row r="14" spans="2:38" x14ac:dyDescent="0.2">
      <c r="B14" s="25" t="s">
        <v>52</v>
      </c>
      <c r="C14" s="136">
        <v>20.206190432074226</v>
      </c>
      <c r="D14" s="83">
        <v>16.814378774732639</v>
      </c>
      <c r="E14" s="83">
        <v>15.569092096672305</v>
      </c>
      <c r="F14" s="83">
        <v>9.752425284752114</v>
      </c>
      <c r="G14" s="83">
        <v>8.2985016648034655</v>
      </c>
      <c r="H14" s="83">
        <v>6.5868491036155996</v>
      </c>
      <c r="I14" s="83">
        <v>6.1384712394508059</v>
      </c>
      <c r="J14" s="83">
        <v>7.9341467276257385</v>
      </c>
      <c r="K14" s="83">
        <v>7.4400578112716387</v>
      </c>
      <c r="L14" s="83">
        <v>5.2694912713208728</v>
      </c>
      <c r="M14" s="83">
        <v>4.8551465973146612</v>
      </c>
      <c r="O14" s="37"/>
      <c r="P14" s="37"/>
      <c r="Q14" s="33"/>
    </row>
    <row r="15" spans="2:38" x14ac:dyDescent="0.2">
      <c r="B15" s="25" t="s">
        <v>55</v>
      </c>
      <c r="C15" s="136">
        <v>7.8327863853952087</v>
      </c>
      <c r="D15" s="83">
        <v>7.2397878411027108</v>
      </c>
      <c r="E15" s="83">
        <v>6.744638636146794</v>
      </c>
      <c r="F15" s="83">
        <v>5.5015141080784744</v>
      </c>
      <c r="G15" s="83">
        <v>5.1035539984418614</v>
      </c>
      <c r="H15" s="83">
        <v>4.6490036609413474</v>
      </c>
      <c r="I15" s="83">
        <v>3.2873850287748914</v>
      </c>
      <c r="J15" s="83">
        <v>3.7306653758152231</v>
      </c>
      <c r="K15" s="83">
        <v>4.0152448385675541</v>
      </c>
      <c r="L15" s="83">
        <v>3.3545310754920949</v>
      </c>
      <c r="M15" s="83">
        <v>3.3864139716871802</v>
      </c>
      <c r="O15" s="37"/>
      <c r="P15" s="37"/>
      <c r="Q15" s="37"/>
    </row>
    <row r="16" spans="2:38" x14ac:dyDescent="0.2">
      <c r="B16" s="25" t="s">
        <v>56</v>
      </c>
      <c r="C16" s="136">
        <v>3.3152733250384578</v>
      </c>
      <c r="D16" s="83">
        <v>2.8180643655546112</v>
      </c>
      <c r="E16" s="83">
        <v>1.5183961913135617</v>
      </c>
      <c r="F16" s="83">
        <v>2.1216575557360029</v>
      </c>
      <c r="G16" s="83">
        <v>2.3329904746155052</v>
      </c>
      <c r="H16" s="83">
        <v>1.7612112653188521</v>
      </c>
      <c r="I16" s="83">
        <v>2.0249958233575835</v>
      </c>
      <c r="J16" s="83">
        <v>2.9439041180248959</v>
      </c>
      <c r="K16" s="83">
        <v>1.743092013430968</v>
      </c>
      <c r="L16" s="83">
        <v>2.3416823446351143</v>
      </c>
      <c r="M16" s="83">
        <v>2.5346696033443123</v>
      </c>
      <c r="O16" s="37"/>
      <c r="P16" s="37"/>
      <c r="Q16" s="37"/>
    </row>
    <row r="17" spans="1:17" x14ac:dyDescent="0.2">
      <c r="B17" s="25" t="s">
        <v>70</v>
      </c>
      <c r="C17" s="136">
        <v>0</v>
      </c>
      <c r="D17" s="83">
        <v>0</v>
      </c>
      <c r="E17" s="83">
        <v>0</v>
      </c>
      <c r="F17" s="83">
        <v>0</v>
      </c>
      <c r="G17" s="83">
        <v>5.513098455106949E-2</v>
      </c>
      <c r="H17" s="83">
        <v>4.6536554525381205E-2</v>
      </c>
      <c r="I17" s="83">
        <v>0.3212439804513163</v>
      </c>
      <c r="J17" s="83">
        <v>0.38045882010658383</v>
      </c>
      <c r="K17" s="83">
        <v>0.54215549669306606</v>
      </c>
      <c r="L17" s="83">
        <v>0.76285765439937814</v>
      </c>
      <c r="M17" s="83">
        <v>1.2267756367747922</v>
      </c>
      <c r="O17" s="37"/>
      <c r="P17" s="37"/>
      <c r="Q17" s="37"/>
    </row>
    <row r="18" spans="1:17" x14ac:dyDescent="0.2">
      <c r="B18" s="25" t="s">
        <v>13</v>
      </c>
      <c r="C18" s="136">
        <v>0.12809698570411446</v>
      </c>
      <c r="D18" s="83">
        <v>0.28696317921015269</v>
      </c>
      <c r="E18" s="83">
        <v>0.1948435507456279</v>
      </c>
      <c r="F18" s="83">
        <v>0.19593610806797021</v>
      </c>
      <c r="G18" s="83">
        <v>0.30873351348598915</v>
      </c>
      <c r="H18" s="83">
        <v>0.29722074041601559</v>
      </c>
      <c r="I18" s="83">
        <v>0.28857544719584166</v>
      </c>
      <c r="J18" s="83">
        <v>0.57351250874065518</v>
      </c>
      <c r="K18" s="83">
        <v>0.5995886876045281</v>
      </c>
      <c r="L18" s="83">
        <v>0.99457429873289049</v>
      </c>
      <c r="M18" s="83">
        <v>0.70721296309934722</v>
      </c>
      <c r="O18" s="37"/>
      <c r="P18" s="37"/>
      <c r="Q18" s="37"/>
    </row>
    <row r="19" spans="1:17" x14ac:dyDescent="0.2">
      <c r="B19" s="28" t="s">
        <v>17</v>
      </c>
      <c r="C19" s="137">
        <v>5.1400258044979168</v>
      </c>
      <c r="D19" s="85">
        <v>5.4708481639027591</v>
      </c>
      <c r="E19" s="85">
        <v>4.1646728136829729</v>
      </c>
      <c r="F19" s="85">
        <v>3.5451464739904543</v>
      </c>
      <c r="G19" s="85">
        <v>3.9826384537445367</v>
      </c>
      <c r="H19" s="85">
        <v>2.9611822178120843</v>
      </c>
      <c r="I19" s="85">
        <v>3.1201885651077284</v>
      </c>
      <c r="J19" s="85">
        <v>3.6107284830829491</v>
      </c>
      <c r="K19" s="85">
        <v>2.4089596836274505</v>
      </c>
      <c r="L19" s="85">
        <v>2.4539819749199463</v>
      </c>
      <c r="M19" s="85">
        <v>2.4279667214517233</v>
      </c>
      <c r="O19" s="37"/>
      <c r="P19" s="37"/>
      <c r="Q19" s="37"/>
    </row>
    <row r="20" spans="1:17" s="41" customFormat="1" ht="26.25" customHeight="1" x14ac:dyDescent="0.2">
      <c r="A20" s="30"/>
      <c r="B20" s="228"/>
      <c r="C20" s="230" t="s">
        <v>151</v>
      </c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6"/>
      <c r="O20" s="6"/>
      <c r="P20" s="6"/>
      <c r="Q20" s="6"/>
    </row>
    <row r="21" spans="1:17" s="41" customFormat="1" x14ac:dyDescent="0.2">
      <c r="A21" s="30"/>
      <c r="B21" s="229"/>
      <c r="C21" s="64">
        <v>2007</v>
      </c>
      <c r="D21" s="65">
        <v>2008</v>
      </c>
      <c r="E21" s="65">
        <v>2009</v>
      </c>
      <c r="F21" s="65">
        <v>2010</v>
      </c>
      <c r="G21" s="65">
        <v>2011</v>
      </c>
      <c r="H21" s="65">
        <v>2012</v>
      </c>
      <c r="I21" s="65">
        <v>2013</v>
      </c>
      <c r="J21" s="65">
        <v>2014</v>
      </c>
      <c r="K21" s="65">
        <v>2015</v>
      </c>
      <c r="L21" s="65">
        <v>2016</v>
      </c>
      <c r="M21" s="65">
        <v>2017</v>
      </c>
      <c r="N21" s="7"/>
      <c r="O21" s="7"/>
      <c r="P21" s="7"/>
      <c r="Q21" s="7"/>
    </row>
    <row r="22" spans="1:17" s="31" customFormat="1" x14ac:dyDescent="0.2">
      <c r="A22" s="30"/>
      <c r="B22" s="24" t="s">
        <v>10</v>
      </c>
      <c r="C22" s="135">
        <v>33.720134155043304</v>
      </c>
      <c r="D22" s="81">
        <v>31.824424917172909</v>
      </c>
      <c r="E22" s="81">
        <v>33.574857309231611</v>
      </c>
      <c r="F22" s="81">
        <v>34.715723709038272</v>
      </c>
      <c r="G22" s="81">
        <v>34.747500408827669</v>
      </c>
      <c r="H22" s="81">
        <v>33.649715472032852</v>
      </c>
      <c r="I22" s="81">
        <v>33.686909627121906</v>
      </c>
      <c r="J22" s="81">
        <v>30.394667526844756</v>
      </c>
      <c r="K22" s="81">
        <v>29.030208934689576</v>
      </c>
      <c r="L22" s="81">
        <v>31.903170947969098</v>
      </c>
      <c r="M22" s="81">
        <v>30.29128807396738</v>
      </c>
      <c r="N22" s="37"/>
      <c r="O22" s="37"/>
      <c r="P22" s="37"/>
      <c r="Q22" s="37"/>
    </row>
    <row r="23" spans="1:17" s="31" customFormat="1" x14ac:dyDescent="0.2">
      <c r="A23" s="30"/>
      <c r="B23" s="25" t="s">
        <v>46</v>
      </c>
      <c r="C23" s="136">
        <v>14.951846480596299</v>
      </c>
      <c r="D23" s="83">
        <v>14.976495340221645</v>
      </c>
      <c r="E23" s="83">
        <v>15.07233440749625</v>
      </c>
      <c r="F23" s="83">
        <v>13.677381085814135</v>
      </c>
      <c r="G23" s="83">
        <v>12.557093486989309</v>
      </c>
      <c r="H23" s="83">
        <v>11.342633966958495</v>
      </c>
      <c r="I23" s="83">
        <v>11.814721819981402</v>
      </c>
      <c r="J23" s="83">
        <v>13.136126894646056</v>
      </c>
      <c r="K23" s="83">
        <v>12.14148374468126</v>
      </c>
      <c r="L23" s="83">
        <v>12.454574755574372</v>
      </c>
      <c r="M23" s="83">
        <v>11.39670158752606</v>
      </c>
      <c r="N23" s="37"/>
      <c r="O23" s="37"/>
      <c r="P23" s="37"/>
      <c r="Q23" s="37"/>
    </row>
    <row r="24" spans="1:17" s="31" customFormat="1" x14ac:dyDescent="0.2">
      <c r="A24" s="30"/>
      <c r="B24" s="25" t="s">
        <v>15</v>
      </c>
      <c r="C24" s="136">
        <v>3.403516855223943</v>
      </c>
      <c r="D24" s="83">
        <v>3.3007680566126849</v>
      </c>
      <c r="E24" s="83">
        <v>3.775687655623488</v>
      </c>
      <c r="F24" s="83">
        <v>3.2373221773764032</v>
      </c>
      <c r="G24" s="83">
        <v>3.5598293890638786</v>
      </c>
      <c r="H24" s="83">
        <v>4.1027084483317866</v>
      </c>
      <c r="I24" s="83">
        <v>3.6440218079106028</v>
      </c>
      <c r="J24" s="83">
        <v>4.5762404699276082</v>
      </c>
      <c r="K24" s="83">
        <v>7.6474121702075539</v>
      </c>
      <c r="L24" s="83">
        <v>8.2633136002321113</v>
      </c>
      <c r="M24" s="83">
        <v>8.1645614914259941</v>
      </c>
      <c r="N24" s="37"/>
      <c r="O24" s="193"/>
      <c r="P24" s="37">
        <f>M24/C24</f>
        <v>2.3988603079472002</v>
      </c>
      <c r="Q24" s="33"/>
    </row>
    <row r="25" spans="1:17" s="31" customFormat="1" x14ac:dyDescent="0.2">
      <c r="A25" s="30"/>
      <c r="B25" s="25" t="s">
        <v>13</v>
      </c>
      <c r="C25" s="136">
        <v>4.6169667479980863</v>
      </c>
      <c r="D25" s="83">
        <v>4.7816639204450588</v>
      </c>
      <c r="E25" s="83">
        <v>5.319459460777205</v>
      </c>
      <c r="F25" s="83">
        <v>5.4847442568936842</v>
      </c>
      <c r="G25" s="83">
        <v>5.7096318615791732</v>
      </c>
      <c r="H25" s="83">
        <v>5.1125789218533084</v>
      </c>
      <c r="I25" s="83">
        <v>5.7438544406058183</v>
      </c>
      <c r="J25" s="83">
        <v>6.4120095521378335</v>
      </c>
      <c r="K25" s="83">
        <v>6.5567047612446752</v>
      </c>
      <c r="L25" s="83">
        <v>6.7757735571584439</v>
      </c>
      <c r="M25" s="83">
        <v>7.3798415970892375</v>
      </c>
      <c r="N25" s="37"/>
      <c r="O25" s="193"/>
      <c r="P25" s="37">
        <f t="shared" ref="P25:P31" si="0">M25/C25</f>
        <v>1.5984177491183214</v>
      </c>
      <c r="Q25" s="37"/>
    </row>
    <row r="26" spans="1:17" s="31" customFormat="1" x14ac:dyDescent="0.2">
      <c r="A26" s="30"/>
      <c r="B26" s="25" t="s">
        <v>12</v>
      </c>
      <c r="C26" s="136">
        <v>7.1764409403321974</v>
      </c>
      <c r="D26" s="83">
        <v>6.8152716617543074</v>
      </c>
      <c r="E26" s="83">
        <v>5.6787137293928724</v>
      </c>
      <c r="F26" s="83">
        <v>5.8766369808009191</v>
      </c>
      <c r="G26" s="83">
        <v>8.0382847074562882</v>
      </c>
      <c r="H26" s="83">
        <v>8.8029540361307586</v>
      </c>
      <c r="I26" s="83">
        <v>8.6755592362823588</v>
      </c>
      <c r="J26" s="83">
        <v>8.9419718571403877</v>
      </c>
      <c r="K26" s="83">
        <v>7.9085030402287888</v>
      </c>
      <c r="L26" s="83">
        <v>7.7876593338592928</v>
      </c>
      <c r="M26" s="83">
        <v>6.6211457426576414</v>
      </c>
      <c r="N26" s="37"/>
      <c r="O26" s="193"/>
      <c r="P26" s="37">
        <f t="shared" si="0"/>
        <v>0.92262248065698549</v>
      </c>
      <c r="Q26" s="33"/>
    </row>
    <row r="27" spans="1:17" s="31" customFormat="1" x14ac:dyDescent="0.2">
      <c r="A27" s="30"/>
      <c r="B27" s="25" t="s">
        <v>14</v>
      </c>
      <c r="C27" s="136">
        <v>2.7099429946823586</v>
      </c>
      <c r="D27" s="83">
        <v>3.9739138030160772</v>
      </c>
      <c r="E27" s="83">
        <v>4.4850887468641494</v>
      </c>
      <c r="F27" s="83">
        <v>4.1442199124640737</v>
      </c>
      <c r="G27" s="83">
        <v>6.0770558607976399</v>
      </c>
      <c r="H27" s="83">
        <v>8.1554825362241505</v>
      </c>
      <c r="I27" s="83">
        <v>8.1267160067781123</v>
      </c>
      <c r="J27" s="83">
        <v>9.1317411237692436</v>
      </c>
      <c r="K27" s="83">
        <v>8.3747922133094725</v>
      </c>
      <c r="L27" s="83">
        <v>5.699119897349985</v>
      </c>
      <c r="M27" s="83">
        <v>6.4074095639581952</v>
      </c>
      <c r="N27" s="37"/>
      <c r="O27" s="193"/>
      <c r="P27" s="37">
        <f t="shared" si="0"/>
        <v>2.3644075083982456</v>
      </c>
      <c r="Q27" s="37"/>
    </row>
    <row r="28" spans="1:17" s="31" customFormat="1" x14ac:dyDescent="0.2">
      <c r="A28" s="30"/>
      <c r="B28" s="25" t="s">
        <v>74</v>
      </c>
      <c r="C28" s="136">
        <v>6.1686415222638802</v>
      </c>
      <c r="D28" s="83">
        <v>5.3283910443742641</v>
      </c>
      <c r="E28" s="83">
        <v>4.6811095311611011</v>
      </c>
      <c r="F28" s="83">
        <v>5.6688171717766611</v>
      </c>
      <c r="G28" s="83">
        <v>5.7630778102572746</v>
      </c>
      <c r="H28" s="83">
        <v>1.251440911128038</v>
      </c>
      <c r="I28" s="83">
        <v>0</v>
      </c>
      <c r="J28" s="83">
        <v>9.0195095064538156E-2</v>
      </c>
      <c r="K28" s="83">
        <v>0</v>
      </c>
      <c r="L28" s="83">
        <v>2.8784012989574372</v>
      </c>
      <c r="M28" s="83">
        <v>5.2479298601095916</v>
      </c>
      <c r="N28" s="37"/>
      <c r="O28" s="193"/>
      <c r="P28" s="37">
        <f t="shared" si="0"/>
        <v>0.85074320515606994</v>
      </c>
      <c r="Q28" s="37"/>
    </row>
    <row r="29" spans="1:17" s="31" customFormat="1" x14ac:dyDescent="0.2">
      <c r="A29" s="30"/>
      <c r="B29" s="25" t="s">
        <v>11</v>
      </c>
      <c r="C29" s="136">
        <v>9.7197811633510103</v>
      </c>
      <c r="D29" s="83">
        <v>9.8732695144875198</v>
      </c>
      <c r="E29" s="83">
        <v>8.9465771259482807</v>
      </c>
      <c r="F29" s="83">
        <v>10.11854139130419</v>
      </c>
      <c r="G29" s="83">
        <v>2.7789154478305385</v>
      </c>
      <c r="H29" s="83">
        <v>8.1448546837433522</v>
      </c>
      <c r="I29" s="83">
        <v>5.6142628824995882</v>
      </c>
      <c r="J29" s="83">
        <v>3.3063596610065487</v>
      </c>
      <c r="K29" s="83">
        <v>2.4289914331098164</v>
      </c>
      <c r="L29" s="83">
        <v>2.3105854553167693</v>
      </c>
      <c r="M29" s="83">
        <v>5.1798641429350507</v>
      </c>
      <c r="N29" s="37"/>
      <c r="O29" s="193"/>
      <c r="P29" s="37">
        <f t="shared" si="0"/>
        <v>0.53291983182358305</v>
      </c>
      <c r="Q29" s="37"/>
    </row>
    <row r="30" spans="1:17" s="31" customFormat="1" x14ac:dyDescent="0.2">
      <c r="A30" s="30"/>
      <c r="B30" s="25" t="s">
        <v>173</v>
      </c>
      <c r="C30" s="136">
        <v>2.9612971038991565</v>
      </c>
      <c r="D30" s="83">
        <v>3.1623566536820911</v>
      </c>
      <c r="E30" s="83">
        <v>4.023738628143132</v>
      </c>
      <c r="F30" s="83">
        <v>4.3793738498033994</v>
      </c>
      <c r="G30" s="83">
        <v>4.8921320168693194</v>
      </c>
      <c r="H30" s="83">
        <v>3.8540073323404429</v>
      </c>
      <c r="I30" s="83">
        <v>4.7539659631013222</v>
      </c>
      <c r="J30" s="83">
        <v>4.4367264542043952</v>
      </c>
      <c r="K30" s="83">
        <v>5.1734914212692553</v>
      </c>
      <c r="L30" s="85">
        <v>4.5388664270732848</v>
      </c>
      <c r="M30" s="85">
        <v>4.4821951394875352</v>
      </c>
      <c r="N30" s="37"/>
      <c r="O30" s="193"/>
      <c r="P30" s="37">
        <f t="shared" si="0"/>
        <v>1.5135918424347912</v>
      </c>
      <c r="Q30" s="37"/>
    </row>
    <row r="31" spans="1:17" s="31" customFormat="1" x14ac:dyDescent="0.2">
      <c r="A31" s="30"/>
      <c r="B31" s="28" t="s">
        <v>17</v>
      </c>
      <c r="C31" s="137">
        <v>14.571432036609758</v>
      </c>
      <c r="D31" s="85">
        <v>15.963445088233447</v>
      </c>
      <c r="E31" s="85">
        <v>14.442433405361911</v>
      </c>
      <c r="F31" s="85">
        <v>12.697239464728264</v>
      </c>
      <c r="G31" s="85">
        <v>15.876479010328902</v>
      </c>
      <c r="H31" s="85">
        <v>15.58362369125682</v>
      </c>
      <c r="I31" s="85">
        <v>17.939988215718873</v>
      </c>
      <c r="J31" s="85">
        <v>19.573961365258643</v>
      </c>
      <c r="K31" s="85">
        <v>20.73841228125961</v>
      </c>
      <c r="L31" s="85">
        <v>17.388534726509224</v>
      </c>
      <c r="M31" s="85">
        <v>14.829062800843326</v>
      </c>
      <c r="N31" s="37"/>
      <c r="O31" s="37"/>
      <c r="P31" s="37">
        <f t="shared" si="0"/>
        <v>1.0176805384389322</v>
      </c>
      <c r="Q31" s="37"/>
    </row>
    <row r="32" spans="1:17" s="41" customFormat="1" ht="27" customHeight="1" x14ac:dyDescent="0.2">
      <c r="A32" s="30"/>
      <c r="B32" s="228"/>
      <c r="C32" s="230" t="s">
        <v>170</v>
      </c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42"/>
      <c r="O32" s="42"/>
      <c r="P32" s="42"/>
      <c r="Q32" s="42"/>
    </row>
    <row r="33" spans="1:17" s="41" customFormat="1" x14ac:dyDescent="0.2">
      <c r="A33" s="30"/>
      <c r="B33" s="229"/>
      <c r="C33" s="64">
        <v>2007</v>
      </c>
      <c r="D33" s="65">
        <v>2008</v>
      </c>
      <c r="E33" s="65">
        <v>2009</v>
      </c>
      <c r="F33" s="65">
        <v>2010</v>
      </c>
      <c r="G33" s="65">
        <v>2011</v>
      </c>
      <c r="H33" s="65">
        <v>2012</v>
      </c>
      <c r="I33" s="65">
        <v>2013</v>
      </c>
      <c r="J33" s="65">
        <v>2014</v>
      </c>
      <c r="K33" s="65">
        <v>2015</v>
      </c>
      <c r="L33" s="65">
        <v>2016</v>
      </c>
      <c r="M33" s="65">
        <v>2017</v>
      </c>
      <c r="N33" s="7"/>
      <c r="O33" s="7"/>
      <c r="P33" s="7"/>
      <c r="Q33" s="7"/>
    </row>
    <row r="34" spans="1:17" s="31" customFormat="1" x14ac:dyDescent="0.2">
      <c r="A34" s="30"/>
      <c r="B34" s="25" t="s">
        <v>10</v>
      </c>
      <c r="C34" s="136">
        <v>38.67557397631986</v>
      </c>
      <c r="D34" s="83">
        <v>37.406328040477582</v>
      </c>
      <c r="E34" s="83">
        <v>32.962446940472937</v>
      </c>
      <c r="F34" s="83">
        <v>31.929090017198654</v>
      </c>
      <c r="G34" s="83">
        <v>34.438875214295955</v>
      </c>
      <c r="H34" s="83">
        <v>34.893202162119756</v>
      </c>
      <c r="I34" s="83">
        <v>41.146874519842726</v>
      </c>
      <c r="J34" s="83">
        <v>37.414093843587096</v>
      </c>
      <c r="K34" s="83">
        <v>37.748040530383982</v>
      </c>
      <c r="L34" s="83">
        <v>39.836824408489775</v>
      </c>
      <c r="M34" s="83">
        <v>38.653745417795882</v>
      </c>
      <c r="N34" s="37"/>
      <c r="O34" s="37"/>
      <c r="P34" s="37"/>
      <c r="Q34" s="37"/>
    </row>
    <row r="35" spans="1:17" s="31" customFormat="1" x14ac:dyDescent="0.2">
      <c r="A35" s="30"/>
      <c r="B35" s="25" t="s">
        <v>46</v>
      </c>
      <c r="C35" s="136">
        <v>28.106969424696537</v>
      </c>
      <c r="D35" s="83">
        <v>28.476755218729078</v>
      </c>
      <c r="E35" s="83">
        <v>29.701152346284466</v>
      </c>
      <c r="F35" s="83">
        <v>27.927363873455025</v>
      </c>
      <c r="G35" s="83">
        <v>27.612929948355109</v>
      </c>
      <c r="H35" s="83">
        <v>31.808057679469787</v>
      </c>
      <c r="I35" s="83">
        <v>30.410847122359723</v>
      </c>
      <c r="J35" s="83">
        <v>32.093494027404617</v>
      </c>
      <c r="K35" s="83">
        <v>32.099913030362131</v>
      </c>
      <c r="L35" s="83">
        <v>25.065441801377336</v>
      </c>
      <c r="M35" s="83">
        <v>25.290518561978882</v>
      </c>
      <c r="N35" s="37"/>
      <c r="O35" s="37"/>
      <c r="P35" s="37"/>
      <c r="Q35" s="37"/>
    </row>
    <row r="36" spans="1:17" s="31" customFormat="1" x14ac:dyDescent="0.2">
      <c r="A36" s="30"/>
      <c r="B36" s="25" t="s">
        <v>16</v>
      </c>
      <c r="C36" s="136">
        <v>15.310551636018902</v>
      </c>
      <c r="D36" s="83">
        <v>14.737127127278654</v>
      </c>
      <c r="E36" s="83">
        <v>14.141773306036226</v>
      </c>
      <c r="F36" s="83">
        <v>13.926922650576337</v>
      </c>
      <c r="G36" s="83">
        <v>13.072982043853997</v>
      </c>
      <c r="H36" s="83">
        <v>13.313240130943266</v>
      </c>
      <c r="I36" s="83">
        <v>12.558811107468307</v>
      </c>
      <c r="J36" s="83">
        <v>12.008858362999412</v>
      </c>
      <c r="K36" s="83">
        <v>10.814940445849807</v>
      </c>
      <c r="L36" s="83">
        <v>12.466022493962155</v>
      </c>
      <c r="M36" s="83">
        <v>10.64631885182531</v>
      </c>
      <c r="N36" s="37"/>
      <c r="O36" s="193"/>
      <c r="P36" s="37"/>
      <c r="Q36" s="37"/>
    </row>
    <row r="37" spans="1:17" s="31" customFormat="1" x14ac:dyDescent="0.2">
      <c r="A37" s="30"/>
      <c r="B37" s="25" t="s">
        <v>18</v>
      </c>
      <c r="C37" s="136">
        <v>2.167752634154454</v>
      </c>
      <c r="D37" s="83">
        <v>2.3315621782418692</v>
      </c>
      <c r="E37" s="83">
        <v>5.9096584461284154</v>
      </c>
      <c r="F37" s="83">
        <v>9.695444835415147</v>
      </c>
      <c r="G37" s="83">
        <v>11.610414270131246</v>
      </c>
      <c r="H37" s="83">
        <v>8.3512665740506797</v>
      </c>
      <c r="I37" s="83">
        <v>6.5152533263512655</v>
      </c>
      <c r="J37" s="83">
        <v>6.8365049426507811</v>
      </c>
      <c r="K37" s="83">
        <v>7.6818534127343598</v>
      </c>
      <c r="L37" s="83">
        <v>5.6666745660596733</v>
      </c>
      <c r="M37" s="83">
        <v>5.1817523410917872</v>
      </c>
      <c r="N37" s="37"/>
      <c r="O37" s="193"/>
      <c r="P37" s="37"/>
      <c r="Q37" s="37"/>
    </row>
    <row r="38" spans="1:17" s="31" customFormat="1" x14ac:dyDescent="0.2">
      <c r="A38" s="30"/>
      <c r="B38" s="25" t="s">
        <v>14</v>
      </c>
      <c r="C38" s="136">
        <v>4.6291987051276458</v>
      </c>
      <c r="D38" s="83">
        <v>3.9811698266085429</v>
      </c>
      <c r="E38" s="83">
        <v>2.4046042793484537</v>
      </c>
      <c r="F38" s="83">
        <v>4.038902472039144</v>
      </c>
      <c r="G38" s="83">
        <v>4.3668386760365578</v>
      </c>
      <c r="H38" s="83">
        <v>3.1443446009063276</v>
      </c>
      <c r="I38" s="83">
        <v>1.7240950440864216</v>
      </c>
      <c r="J38" s="83">
        <v>1.4564257598266137</v>
      </c>
      <c r="K38" s="83">
        <v>1.9821838513430052</v>
      </c>
      <c r="L38" s="83">
        <v>2.0089619678801642</v>
      </c>
      <c r="M38" s="83">
        <v>2.5004325025373095</v>
      </c>
      <c r="N38" s="37"/>
      <c r="O38" s="193"/>
      <c r="P38" s="37"/>
      <c r="Q38" s="37"/>
    </row>
    <row r="39" spans="1:17" s="31" customFormat="1" x14ac:dyDescent="0.2">
      <c r="A39" s="30"/>
      <c r="B39" s="25" t="s">
        <v>11</v>
      </c>
      <c r="C39" s="136">
        <v>3.0184918356388506</v>
      </c>
      <c r="D39" s="83">
        <v>2.932326382505857</v>
      </c>
      <c r="E39" s="83">
        <v>2.8884205357372763</v>
      </c>
      <c r="F39" s="83">
        <v>2.6750975598165678</v>
      </c>
      <c r="G39" s="83">
        <v>0.68151181946716877</v>
      </c>
      <c r="H39" s="83">
        <v>1.9031050253974087</v>
      </c>
      <c r="I39" s="83">
        <v>1.7157253408702862</v>
      </c>
      <c r="J39" s="83">
        <v>2.0955553201482688</v>
      </c>
      <c r="K39" s="83">
        <v>2.1303932198044793</v>
      </c>
      <c r="L39" s="83">
        <v>1.2594824939247267</v>
      </c>
      <c r="M39" s="83">
        <v>1.0873559015842704</v>
      </c>
      <c r="N39" s="37"/>
      <c r="O39" s="193"/>
      <c r="P39" s="37"/>
      <c r="Q39" s="37"/>
    </row>
    <row r="40" spans="1:17" s="31" customFormat="1" x14ac:dyDescent="0.2">
      <c r="A40" s="30"/>
      <c r="B40" s="25" t="s">
        <v>63</v>
      </c>
      <c r="C40" s="136">
        <v>0</v>
      </c>
      <c r="D40" s="83">
        <v>0</v>
      </c>
      <c r="E40" s="83">
        <v>0</v>
      </c>
      <c r="F40" s="83">
        <v>2.2807649372853091E-2</v>
      </c>
      <c r="G40" s="83">
        <v>2.477368364338467E-2</v>
      </c>
      <c r="H40" s="83">
        <v>0.756303352663521</v>
      </c>
      <c r="I40" s="83">
        <v>0.48018144773515997</v>
      </c>
      <c r="J40" s="83">
        <v>0.45057864627451621</v>
      </c>
      <c r="K40" s="83">
        <v>0.33403146940749262</v>
      </c>
      <c r="L40" s="83">
        <v>0.52436091140150454</v>
      </c>
      <c r="M40" s="83">
        <v>0.92798373451215643</v>
      </c>
      <c r="N40" s="37"/>
      <c r="O40" s="193"/>
      <c r="P40" s="37"/>
      <c r="Q40" s="37"/>
    </row>
    <row r="41" spans="1:17" s="31" customFormat="1" x14ac:dyDescent="0.2">
      <c r="A41" s="30"/>
      <c r="B41" s="25" t="s">
        <v>51</v>
      </c>
      <c r="C41" s="136">
        <v>0</v>
      </c>
      <c r="D41" s="83">
        <v>0</v>
      </c>
      <c r="E41" s="83">
        <v>0</v>
      </c>
      <c r="F41" s="83">
        <v>0</v>
      </c>
      <c r="G41" s="83">
        <v>4.1745791332524616E-2</v>
      </c>
      <c r="H41" s="83">
        <v>0</v>
      </c>
      <c r="I41" s="83">
        <v>0</v>
      </c>
      <c r="J41" s="83">
        <v>0</v>
      </c>
      <c r="K41" s="83">
        <v>0</v>
      </c>
      <c r="L41" s="83">
        <v>6.5069573976816508E-2</v>
      </c>
      <c r="M41" s="83">
        <v>0.44884940880393448</v>
      </c>
      <c r="N41" s="37"/>
      <c r="O41" s="193"/>
      <c r="P41" s="37"/>
      <c r="Q41" s="37"/>
    </row>
    <row r="42" spans="1:17" s="31" customFormat="1" x14ac:dyDescent="0.2">
      <c r="B42" s="25" t="s">
        <v>19</v>
      </c>
      <c r="C42" s="136">
        <v>0.82554412084960527</v>
      </c>
      <c r="D42" s="83">
        <v>1.6587139317110886</v>
      </c>
      <c r="E42" s="83">
        <v>2.0448081854269522</v>
      </c>
      <c r="F42" s="83">
        <v>1.4450475255848199</v>
      </c>
      <c r="G42" s="83">
        <v>1.2172718148857125</v>
      </c>
      <c r="H42" s="83">
        <v>0.86255836791952856</v>
      </c>
      <c r="I42" s="83">
        <v>0.74694014821367871</v>
      </c>
      <c r="J42" s="83">
        <v>0.92229937631091896</v>
      </c>
      <c r="K42" s="83">
        <v>0.60441115084216546</v>
      </c>
      <c r="L42" s="83">
        <v>0.25608449458879068</v>
      </c>
      <c r="M42" s="83">
        <v>0.27448652253482386</v>
      </c>
      <c r="N42" s="37"/>
      <c r="O42" s="193"/>
      <c r="P42" s="37"/>
      <c r="Q42" s="37"/>
    </row>
    <row r="43" spans="1:17" s="31" customFormat="1" x14ac:dyDescent="0.2">
      <c r="B43" s="26" t="s">
        <v>17</v>
      </c>
      <c r="C43" s="138">
        <v>7.2659176671941506</v>
      </c>
      <c r="D43" s="87">
        <v>8.4760172944473311</v>
      </c>
      <c r="E43" s="87">
        <v>9.9471359605652676</v>
      </c>
      <c r="F43" s="87">
        <v>8.3393234165414505</v>
      </c>
      <c r="G43" s="87">
        <v>6.9326567379983395</v>
      </c>
      <c r="H43" s="87">
        <v>4.9679221065297234</v>
      </c>
      <c r="I43" s="87">
        <v>4.7012719430724275</v>
      </c>
      <c r="J43" s="87">
        <v>6.7221897207977817</v>
      </c>
      <c r="K43" s="87">
        <v>6.6042328892725726</v>
      </c>
      <c r="L43" s="87">
        <v>12.851077288339056</v>
      </c>
      <c r="M43" s="87">
        <v>14.988556757335644</v>
      </c>
      <c r="N43" s="37"/>
      <c r="O43" s="37"/>
      <c r="P43" s="37"/>
      <c r="Q43" s="37"/>
    </row>
    <row r="44" spans="1:17" x14ac:dyDescent="0.2">
      <c r="B44" s="50" t="s">
        <v>116</v>
      </c>
      <c r="C44" s="31"/>
    </row>
    <row r="45" spans="1:17" x14ac:dyDescent="0.2">
      <c r="N45" s="1"/>
      <c r="O45" s="1"/>
      <c r="P45" s="1"/>
      <c r="Q45" s="1"/>
    </row>
    <row r="46" spans="1:17" x14ac:dyDescent="0.2"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</row>
    <row r="47" spans="1:17" x14ac:dyDescent="0.2">
      <c r="A47" s="2" t="s">
        <v>58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</row>
    <row r="48" spans="1:17" x14ac:dyDescent="0.2">
      <c r="A48" s="40" t="s">
        <v>172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</row>
    <row r="49" spans="1:13" x14ac:dyDescent="0.2">
      <c r="A49" s="40" t="s">
        <v>171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</row>
    <row r="50" spans="1:13" x14ac:dyDescent="0.2">
      <c r="A50" s="40" t="s">
        <v>117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</row>
    <row r="51" spans="1:13" x14ac:dyDescent="0.2"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x14ac:dyDescent="0.2"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</row>
    <row r="53" spans="1:13" x14ac:dyDescent="0.2"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</row>
  </sheetData>
  <sortState ref="A36:T44">
    <sortCondition ref="A36"/>
  </sortState>
  <mergeCells count="6">
    <mergeCell ref="B8:B9"/>
    <mergeCell ref="B20:B21"/>
    <mergeCell ref="B32:B33"/>
    <mergeCell ref="C8:M8"/>
    <mergeCell ref="C20:M20"/>
    <mergeCell ref="C32:M32"/>
  </mergeCells>
  <phoneticPr fontId="1" type="noConversion"/>
  <pageMargins left="0.75" right="0.75" top="1" bottom="1" header="0.5" footer="0.5"/>
  <pageSetup paperSize="150" orientation="portrait" horizontalDpi="2400" verticalDpi="24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"/>
  <dimension ref="B2:AJ76"/>
  <sheetViews>
    <sheetView showGridLines="0" topLeftCell="A10" zoomScaleNormal="100" workbookViewId="0">
      <selection activeCell="B15" sqref="B15:E15"/>
    </sheetView>
  </sheetViews>
  <sheetFormatPr defaultRowHeight="12" x14ac:dyDescent="0.2"/>
  <cols>
    <col min="1" max="1" width="9.28515625" style="30" customWidth="1"/>
    <col min="2" max="2" width="16" style="30" customWidth="1"/>
    <col min="3" max="13" width="9.28515625" style="30" customWidth="1"/>
    <col min="14" max="14" width="12.7109375" style="30" customWidth="1"/>
    <col min="15" max="17" width="5.42578125" style="30" customWidth="1"/>
    <col min="18" max="16384" width="9.140625" style="30"/>
  </cols>
  <sheetData>
    <row r="2" spans="2:36" s="2" customFormat="1" x14ac:dyDescent="0.2"/>
    <row r="3" spans="2:36" s="2" customFormat="1" x14ac:dyDescent="0.2">
      <c r="B3" s="2" t="s">
        <v>7</v>
      </c>
    </row>
    <row r="4" spans="2:36" s="2" customFormat="1" x14ac:dyDescent="0.2">
      <c r="B4" s="2" t="s">
        <v>0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2:36" s="2" customFormat="1" x14ac:dyDescent="0.2"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2:36" s="60" customFormat="1" ht="15" x14ac:dyDescent="0.25">
      <c r="B6" s="17" t="s">
        <v>121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spans="2:36" s="2" customFormat="1" x14ac:dyDescent="0.2">
      <c r="B7" s="33" t="s">
        <v>128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spans="2:36" ht="14.25" x14ac:dyDescent="0.2"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2"/>
      <c r="O8" s="2"/>
      <c r="P8" s="2"/>
      <c r="Q8" s="2"/>
    </row>
    <row r="9" spans="2:36" s="31" customFormat="1" x14ac:dyDescent="0.2">
      <c r="B9" s="144"/>
      <c r="C9" s="168">
        <v>2007</v>
      </c>
      <c r="D9" s="144">
        <v>2008</v>
      </c>
      <c r="E9" s="144">
        <v>2009</v>
      </c>
      <c r="F9" s="144">
        <v>2010</v>
      </c>
      <c r="G9" s="144">
        <v>2011</v>
      </c>
      <c r="H9" s="144">
        <v>2012</v>
      </c>
      <c r="I9" s="144">
        <v>2013</v>
      </c>
      <c r="J9" s="144">
        <v>2014</v>
      </c>
      <c r="K9" s="144">
        <v>2015</v>
      </c>
      <c r="L9" s="144">
        <v>2016</v>
      </c>
      <c r="M9" s="144">
        <v>2017</v>
      </c>
      <c r="N9" s="4"/>
      <c r="O9" s="4"/>
      <c r="P9" s="4"/>
      <c r="Q9" s="4"/>
    </row>
    <row r="10" spans="2:36" s="31" customFormat="1" x14ac:dyDescent="0.2">
      <c r="B10" s="147" t="s">
        <v>20</v>
      </c>
      <c r="C10" s="169">
        <f>C73</f>
        <v>52.869</v>
      </c>
      <c r="D10" s="107">
        <f t="shared" ref="D10:M10" si="0">D73</f>
        <v>54.645000000000003</v>
      </c>
      <c r="E10" s="107">
        <f t="shared" si="0"/>
        <v>53.691000000000003</v>
      </c>
      <c r="F10" s="107">
        <f t="shared" si="0"/>
        <v>52.685000000000002</v>
      </c>
      <c r="G10" s="107">
        <f t="shared" si="0"/>
        <v>54.24</v>
      </c>
      <c r="H10" s="107">
        <f t="shared" si="0"/>
        <v>53.701999999999998</v>
      </c>
      <c r="I10" s="107">
        <f t="shared" si="0"/>
        <v>53.319000000000003</v>
      </c>
      <c r="J10" s="107">
        <f t="shared" si="0"/>
        <v>53.59</v>
      </c>
      <c r="K10" s="107">
        <f t="shared" si="0"/>
        <v>53.893000000000001</v>
      </c>
      <c r="L10" s="107">
        <f t="shared" si="0"/>
        <v>53.795999999999999</v>
      </c>
      <c r="M10" s="107">
        <f t="shared" si="0"/>
        <v>55.122</v>
      </c>
      <c r="N10" s="38"/>
      <c r="O10" s="194"/>
      <c r="P10" s="36"/>
      <c r="Q10" s="36"/>
    </row>
    <row r="11" spans="2:36" s="31" customFormat="1" x14ac:dyDescent="0.2">
      <c r="B11" s="148" t="s">
        <v>85</v>
      </c>
      <c r="C11" s="170">
        <f>C74</f>
        <v>42.029000000000003</v>
      </c>
      <c r="D11" s="111">
        <f t="shared" ref="D11:M11" si="1">D74</f>
        <v>45.713999999999999</v>
      </c>
      <c r="E11" s="111">
        <f t="shared" si="1"/>
        <v>41.39</v>
      </c>
      <c r="F11" s="111">
        <f t="shared" si="1"/>
        <v>39.631</v>
      </c>
      <c r="G11" s="111">
        <f t="shared" si="1"/>
        <v>42.978000000000002</v>
      </c>
      <c r="H11" s="111">
        <f t="shared" si="1"/>
        <v>43.792000000000002</v>
      </c>
      <c r="I11" s="111">
        <f t="shared" si="1"/>
        <v>45.03</v>
      </c>
      <c r="J11" s="111">
        <f t="shared" si="1"/>
        <v>46.9</v>
      </c>
      <c r="K11" s="111">
        <f t="shared" si="1"/>
        <v>42.683</v>
      </c>
      <c r="L11" s="111">
        <f t="shared" si="1"/>
        <v>41.462000000000003</v>
      </c>
      <c r="M11" s="111">
        <f t="shared" si="1"/>
        <v>43.94</v>
      </c>
      <c r="N11" s="38"/>
      <c r="O11" s="194"/>
      <c r="P11" s="36"/>
      <c r="Q11" s="36"/>
    </row>
    <row r="12" spans="2:36" s="31" customFormat="1" x14ac:dyDescent="0.2">
      <c r="B12" s="148" t="s">
        <v>152</v>
      </c>
      <c r="C12" s="170">
        <f>C75</f>
        <v>82.558999999999997</v>
      </c>
      <c r="D12" s="111">
        <f t="shared" ref="D12:M12" si="2">D75</f>
        <v>84.701999999999998</v>
      </c>
      <c r="E12" s="111">
        <f t="shared" si="2"/>
        <v>83.962999999999994</v>
      </c>
      <c r="F12" s="111">
        <f t="shared" si="2"/>
        <v>84.68</v>
      </c>
      <c r="G12" s="111">
        <f t="shared" si="2"/>
        <v>85.650999999999996</v>
      </c>
      <c r="H12" s="111">
        <f t="shared" si="2"/>
        <v>87.105999999999995</v>
      </c>
      <c r="I12" s="111">
        <f t="shared" si="2"/>
        <v>87.903999999999996</v>
      </c>
      <c r="J12" s="111">
        <f t="shared" si="2"/>
        <v>87.847999999999999</v>
      </c>
      <c r="K12" s="111">
        <f t="shared" si="2"/>
        <v>89.230999999999995</v>
      </c>
      <c r="L12" s="111">
        <f t="shared" si="2"/>
        <v>87.102000000000004</v>
      </c>
      <c r="M12" s="111">
        <f t="shared" si="2"/>
        <v>86.715999999999994</v>
      </c>
      <c r="N12" s="38"/>
      <c r="O12" s="194"/>
      <c r="P12" s="36"/>
      <c r="Q12" s="36"/>
    </row>
    <row r="13" spans="2:36" s="31" customFormat="1" x14ac:dyDescent="0.2">
      <c r="B13" s="149" t="s">
        <v>3</v>
      </c>
      <c r="C13" s="171">
        <f>C76</f>
        <v>59.545999999999999</v>
      </c>
      <c r="D13" s="117">
        <f t="shared" ref="D13:M13" si="3">D76</f>
        <v>61.716000000000001</v>
      </c>
      <c r="E13" s="117">
        <f t="shared" si="3"/>
        <v>63.628999999999998</v>
      </c>
      <c r="F13" s="117">
        <f t="shared" si="3"/>
        <v>62.491999999999997</v>
      </c>
      <c r="G13" s="117">
        <f t="shared" si="3"/>
        <v>67.195999999999998</v>
      </c>
      <c r="H13" s="117">
        <f t="shared" si="3"/>
        <v>65.84</v>
      </c>
      <c r="I13" s="117">
        <f t="shared" si="3"/>
        <v>65.433000000000007</v>
      </c>
      <c r="J13" s="117">
        <f t="shared" si="3"/>
        <v>67.513000000000005</v>
      </c>
      <c r="K13" s="117">
        <f t="shared" si="3"/>
        <v>69.006</v>
      </c>
      <c r="L13" s="117">
        <f t="shared" si="3"/>
        <v>70.394999999999996</v>
      </c>
      <c r="M13" s="117">
        <f t="shared" si="3"/>
        <v>74.322000000000003</v>
      </c>
      <c r="N13" s="38"/>
      <c r="O13" s="194"/>
      <c r="P13" s="36"/>
      <c r="Q13" s="36"/>
    </row>
    <row r="14" spans="2:36" x14ac:dyDescent="0.2">
      <c r="B14" s="4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2:36" x14ac:dyDescent="0.2">
      <c r="B15" s="49" t="s">
        <v>148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2:36" x14ac:dyDescent="0.2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1"/>
      <c r="O16" s="1"/>
      <c r="P16" s="1"/>
      <c r="Q16" s="1"/>
    </row>
    <row r="17" spans="2:13" x14ac:dyDescent="0.2">
      <c r="B17" s="31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2:13" x14ac:dyDescent="0.2">
      <c r="B18" s="4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2:13" x14ac:dyDescent="0.2">
      <c r="B19" s="4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2:13" x14ac:dyDescent="0.2">
      <c r="B20" s="4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2:13" x14ac:dyDescent="0.2">
      <c r="B21" s="4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2:13" x14ac:dyDescent="0.2">
      <c r="B22" s="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2:13" x14ac:dyDescent="0.2">
      <c r="B23" s="4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2:13" x14ac:dyDescent="0.2">
      <c r="B24" s="4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  <row r="25" spans="2:13" x14ac:dyDescent="0.2">
      <c r="B25" s="4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2:13" x14ac:dyDescent="0.2">
      <c r="B26" s="4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2:13" x14ac:dyDescent="0.2">
      <c r="B27" s="4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</row>
    <row r="28" spans="2:13" x14ac:dyDescent="0.2">
      <c r="B28" s="4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</row>
    <row r="29" spans="2:13" x14ac:dyDescent="0.2">
      <c r="B29" s="4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spans="2:13" x14ac:dyDescent="0.2">
      <c r="B30" s="4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spans="2:13" x14ac:dyDescent="0.2">
      <c r="B31" s="4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2:13" x14ac:dyDescent="0.2">
      <c r="B32" s="4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2:13" x14ac:dyDescent="0.2">
      <c r="B33" s="4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4" spans="2:13" x14ac:dyDescent="0.2">
      <c r="B34" s="4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2:13" x14ac:dyDescent="0.2">
      <c r="B35" s="4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  <row r="36" spans="2:13" x14ac:dyDescent="0.2">
      <c r="B36" s="4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7" spans="2:13" x14ac:dyDescent="0.2">
      <c r="B37" s="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2:13" x14ac:dyDescent="0.2">
      <c r="B38" s="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r="39" spans="2:13" x14ac:dyDescent="0.2">
      <c r="B39" s="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 spans="2:13" x14ac:dyDescent="0.2">
      <c r="B40" s="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63" spans="2:2" x14ac:dyDescent="0.2">
      <c r="B63" s="2" t="s">
        <v>124</v>
      </c>
    </row>
    <row r="65" spans="2:13" x14ac:dyDescent="0.2">
      <c r="B65" s="30" t="s">
        <v>88</v>
      </c>
      <c r="C65" s="153">
        <v>43606.47320601852</v>
      </c>
      <c r="E65" s="2" t="s">
        <v>58</v>
      </c>
    </row>
    <row r="66" spans="2:13" x14ac:dyDescent="0.2">
      <c r="B66" s="30" t="s">
        <v>89</v>
      </c>
      <c r="C66" s="153">
        <v>43633.412594351852</v>
      </c>
      <c r="E66" s="30" t="s">
        <v>147</v>
      </c>
    </row>
    <row r="67" spans="2:13" x14ac:dyDescent="0.2">
      <c r="B67" s="30" t="s">
        <v>90</v>
      </c>
      <c r="C67" s="30" t="s">
        <v>91</v>
      </c>
    </row>
    <row r="69" spans="2:13" x14ac:dyDescent="0.2">
      <c r="B69" s="52" t="s">
        <v>101</v>
      </c>
      <c r="C69" s="52" t="s">
        <v>82</v>
      </c>
    </row>
    <row r="70" spans="2:13" x14ac:dyDescent="0.2">
      <c r="B70" s="52" t="s">
        <v>95</v>
      </c>
      <c r="C70" s="52" t="s">
        <v>125</v>
      </c>
    </row>
    <row r="72" spans="2:13" x14ac:dyDescent="0.2">
      <c r="B72" s="144" t="s">
        <v>102</v>
      </c>
      <c r="C72" s="161">
        <v>2007</v>
      </c>
      <c r="D72" s="161">
        <v>2008</v>
      </c>
      <c r="E72" s="161">
        <v>2009</v>
      </c>
      <c r="F72" s="161">
        <v>2010</v>
      </c>
      <c r="G72" s="161">
        <v>2011</v>
      </c>
      <c r="H72" s="161">
        <v>2012</v>
      </c>
      <c r="I72" s="161">
        <v>2013</v>
      </c>
      <c r="J72" s="161">
        <v>2014</v>
      </c>
      <c r="K72" s="161">
        <v>2015</v>
      </c>
      <c r="L72" s="161">
        <v>2016</v>
      </c>
      <c r="M72" s="161">
        <v>2017</v>
      </c>
    </row>
    <row r="73" spans="2:13" x14ac:dyDescent="0.2">
      <c r="B73" s="147" t="s">
        <v>81</v>
      </c>
      <c r="C73" s="162">
        <v>52.869</v>
      </c>
      <c r="D73" s="162">
        <v>54.645000000000003</v>
      </c>
      <c r="E73" s="162">
        <v>53.691000000000003</v>
      </c>
      <c r="F73" s="162">
        <v>52.685000000000002</v>
      </c>
      <c r="G73" s="162">
        <v>54.24</v>
      </c>
      <c r="H73" s="162">
        <v>53.701999999999998</v>
      </c>
      <c r="I73" s="162">
        <v>53.319000000000003</v>
      </c>
      <c r="J73" s="162">
        <v>53.59</v>
      </c>
      <c r="K73" s="162">
        <v>53.893000000000001</v>
      </c>
      <c r="L73" s="162">
        <v>53.795999999999999</v>
      </c>
      <c r="M73" s="162">
        <v>55.122</v>
      </c>
    </row>
    <row r="74" spans="2:13" x14ac:dyDescent="0.2">
      <c r="B74" s="148" t="s">
        <v>85</v>
      </c>
      <c r="C74" s="163">
        <v>42.029000000000003</v>
      </c>
      <c r="D74" s="163">
        <v>45.713999999999999</v>
      </c>
      <c r="E74" s="163">
        <v>41.39</v>
      </c>
      <c r="F74" s="163">
        <v>39.631</v>
      </c>
      <c r="G74" s="163">
        <v>42.978000000000002</v>
      </c>
      <c r="H74" s="163">
        <v>43.792000000000002</v>
      </c>
      <c r="I74" s="163">
        <v>45.03</v>
      </c>
      <c r="J74" s="163">
        <v>46.9</v>
      </c>
      <c r="K74" s="163">
        <v>42.683</v>
      </c>
      <c r="L74" s="163">
        <v>41.462000000000003</v>
      </c>
      <c r="M74" s="163">
        <v>43.94</v>
      </c>
    </row>
    <row r="75" spans="2:13" x14ac:dyDescent="0.2">
      <c r="B75" s="148" t="s">
        <v>86</v>
      </c>
      <c r="C75" s="163">
        <v>82.558999999999997</v>
      </c>
      <c r="D75" s="163">
        <v>84.701999999999998</v>
      </c>
      <c r="E75" s="163">
        <v>83.962999999999994</v>
      </c>
      <c r="F75" s="163">
        <v>84.68</v>
      </c>
      <c r="G75" s="163">
        <v>85.650999999999996</v>
      </c>
      <c r="H75" s="163">
        <v>87.105999999999995</v>
      </c>
      <c r="I75" s="163">
        <v>87.903999999999996</v>
      </c>
      <c r="J75" s="163">
        <v>87.847999999999999</v>
      </c>
      <c r="K75" s="163">
        <v>89.230999999999995</v>
      </c>
      <c r="L75" s="163">
        <v>87.102000000000004</v>
      </c>
      <c r="M75" s="163">
        <v>86.715999999999994</v>
      </c>
    </row>
    <row r="76" spans="2:13" x14ac:dyDescent="0.2">
      <c r="B76" s="185" t="s">
        <v>3</v>
      </c>
      <c r="C76" s="186">
        <v>59.545999999999999</v>
      </c>
      <c r="D76" s="186">
        <v>61.716000000000001</v>
      </c>
      <c r="E76" s="186">
        <v>63.628999999999998</v>
      </c>
      <c r="F76" s="186">
        <v>62.491999999999997</v>
      </c>
      <c r="G76" s="186">
        <v>67.195999999999998</v>
      </c>
      <c r="H76" s="186">
        <v>65.84</v>
      </c>
      <c r="I76" s="186">
        <v>65.433000000000007</v>
      </c>
      <c r="J76" s="186">
        <v>67.513000000000005</v>
      </c>
      <c r="K76" s="186">
        <v>69.006</v>
      </c>
      <c r="L76" s="186">
        <v>70.394999999999996</v>
      </c>
      <c r="M76" s="186">
        <v>74.322000000000003</v>
      </c>
    </row>
  </sheetData>
  <phoneticPr fontId="1" type="noConversion"/>
  <pageMargins left="0.75" right="0.75" top="1" bottom="1" header="0.5" footer="0.5"/>
  <pageSetup paperSize="150" orientation="portrait" horizontalDpi="2400" verticalDpi="24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/>
  <dimension ref="A1:AP173"/>
  <sheetViews>
    <sheetView showGridLines="0" topLeftCell="A55" zoomScaleNormal="100" workbookViewId="0">
      <selection activeCell="B57" sqref="B57:M58"/>
    </sheetView>
  </sheetViews>
  <sheetFormatPr defaultRowHeight="12" x14ac:dyDescent="0.2"/>
  <cols>
    <col min="1" max="1" width="9.28515625" style="30" customWidth="1"/>
    <col min="2" max="2" width="36.140625" style="30" customWidth="1"/>
    <col min="3" max="9" width="9.140625" style="30"/>
    <col min="10" max="13" width="9.140625" style="30" customWidth="1"/>
    <col min="14" max="16384" width="9.140625" style="30"/>
  </cols>
  <sheetData>
    <row r="1" spans="1:42" x14ac:dyDescent="0.2">
      <c r="F1" s="1"/>
      <c r="G1" s="1"/>
      <c r="H1" s="1"/>
      <c r="I1" s="1"/>
      <c r="J1" s="1"/>
      <c r="K1" s="1"/>
      <c r="L1" s="1"/>
      <c r="M1" s="1"/>
    </row>
    <row r="2" spans="1:42" s="2" customFormat="1" x14ac:dyDescent="0.2">
      <c r="F2" s="8"/>
      <c r="G2" s="8"/>
      <c r="H2" s="8"/>
      <c r="I2" s="9"/>
      <c r="J2" s="9"/>
      <c r="K2" s="8"/>
      <c r="L2" s="9"/>
      <c r="M2" s="9"/>
    </row>
    <row r="3" spans="1:42" s="2" customFormat="1" x14ac:dyDescent="0.2">
      <c r="B3" s="2" t="s">
        <v>7</v>
      </c>
    </row>
    <row r="4" spans="1:42" s="2" customFormat="1" x14ac:dyDescent="0.2">
      <c r="B4" s="2" t="s">
        <v>0</v>
      </c>
      <c r="F4" s="8"/>
      <c r="G4" s="8"/>
      <c r="H4" s="8"/>
      <c r="I4" s="9"/>
      <c r="J4" s="10"/>
      <c r="K4" s="8"/>
      <c r="L4" s="10"/>
      <c r="M4" s="10"/>
    </row>
    <row r="5" spans="1:42" s="2" customFormat="1" x14ac:dyDescent="0.2">
      <c r="F5" s="11"/>
      <c r="G5" s="8"/>
      <c r="H5" s="8"/>
      <c r="I5" s="9"/>
      <c r="J5" s="9"/>
      <c r="K5" s="9"/>
      <c r="L5" s="9"/>
      <c r="M5" s="9"/>
    </row>
    <row r="6" spans="1:42" s="2" customFormat="1" ht="15" x14ac:dyDescent="0.25">
      <c r="B6" s="17" t="s">
        <v>127</v>
      </c>
      <c r="C6" s="17"/>
      <c r="D6" s="17"/>
      <c r="E6" s="17"/>
      <c r="F6" s="18"/>
      <c r="G6" s="19"/>
      <c r="H6" s="19"/>
      <c r="I6" s="20"/>
      <c r="J6" s="20"/>
      <c r="K6" s="20"/>
      <c r="L6" s="20"/>
      <c r="M6" s="20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</row>
    <row r="7" spans="1:42" s="2" customFormat="1" x14ac:dyDescent="0.2">
      <c r="B7" s="33" t="s">
        <v>128</v>
      </c>
      <c r="C7" s="33"/>
      <c r="D7" s="33"/>
      <c r="E7" s="33"/>
      <c r="F7" s="21"/>
      <c r="G7" s="22"/>
      <c r="H7" s="22"/>
      <c r="I7" s="23"/>
      <c r="J7" s="23"/>
      <c r="K7" s="23"/>
      <c r="L7" s="23"/>
      <c r="M7" s="2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</row>
    <row r="8" spans="1:42" x14ac:dyDescent="0.2">
      <c r="F8" s="12"/>
      <c r="G8" s="13"/>
      <c r="H8" s="1"/>
      <c r="I8" s="14"/>
      <c r="J8" s="14"/>
      <c r="K8" s="14"/>
      <c r="L8" s="14"/>
      <c r="M8" s="14"/>
    </row>
    <row r="9" spans="1:42" x14ac:dyDescent="0.2">
      <c r="F9" s="12"/>
      <c r="G9" s="13"/>
      <c r="H9" s="1"/>
      <c r="I9" s="14"/>
      <c r="J9" s="14"/>
      <c r="K9" s="14"/>
      <c r="L9" s="14"/>
      <c r="M9" s="14"/>
    </row>
    <row r="10" spans="1:42" x14ac:dyDescent="0.2">
      <c r="B10" s="144"/>
      <c r="C10" s="166">
        <v>2007</v>
      </c>
      <c r="D10" s="166">
        <v>2017</v>
      </c>
      <c r="E10" s="76">
        <v>2006</v>
      </c>
      <c r="F10" s="76">
        <v>2016</v>
      </c>
      <c r="G10" s="13"/>
      <c r="H10" s="1"/>
      <c r="I10" s="14"/>
      <c r="J10" s="14"/>
      <c r="K10" s="14"/>
      <c r="L10" s="14"/>
      <c r="M10" s="14"/>
    </row>
    <row r="11" spans="1:42" ht="12" customHeight="1" x14ac:dyDescent="0.2">
      <c r="A11" s="69"/>
      <c r="B11" s="172" t="s">
        <v>60</v>
      </c>
      <c r="C11" s="195">
        <v>52.869</v>
      </c>
      <c r="D11" s="173">
        <v>55.122</v>
      </c>
      <c r="E11" s="77">
        <f>C11</f>
        <v>52.869</v>
      </c>
      <c r="F11" s="77">
        <f>D11</f>
        <v>55.122</v>
      </c>
      <c r="G11" s="13"/>
      <c r="H11" s="1"/>
      <c r="I11" s="14"/>
      <c r="J11" s="14"/>
      <c r="K11" s="14"/>
      <c r="L11" s="14"/>
      <c r="M11" s="14"/>
    </row>
    <row r="12" spans="1:42" ht="12" customHeight="1" x14ac:dyDescent="0.2">
      <c r="B12" s="70"/>
      <c r="C12" s="119"/>
      <c r="D12" s="142"/>
      <c r="E12" s="197"/>
      <c r="F12" s="197"/>
      <c r="G12" s="13"/>
      <c r="H12" s="1"/>
      <c r="I12" s="14"/>
      <c r="J12" s="14"/>
      <c r="K12" s="14"/>
      <c r="L12" s="14"/>
      <c r="M12" s="14"/>
    </row>
    <row r="13" spans="1:42" ht="12" customHeight="1" x14ac:dyDescent="0.2">
      <c r="A13" s="38"/>
      <c r="B13" s="68" t="s">
        <v>49</v>
      </c>
      <c r="C13" s="196">
        <v>99.956000000000003</v>
      </c>
      <c r="D13" s="141">
        <v>102.94</v>
      </c>
      <c r="E13" s="198">
        <f t="shared" ref="E13:E40" si="0">C13</f>
        <v>99.956000000000003</v>
      </c>
      <c r="F13" s="198">
        <f t="shared" ref="F13:F40" si="1">D13</f>
        <v>102.94</v>
      </c>
      <c r="G13" s="13"/>
      <c r="H13" s="1"/>
      <c r="I13" s="14"/>
      <c r="J13" s="14"/>
      <c r="K13" s="14"/>
      <c r="L13" s="14"/>
      <c r="M13" s="14"/>
    </row>
    <row r="14" spans="1:42" ht="12" customHeight="1" x14ac:dyDescent="0.2">
      <c r="A14" s="38"/>
      <c r="B14" s="68" t="s">
        <v>48</v>
      </c>
      <c r="C14" s="196">
        <v>95.894000000000005</v>
      </c>
      <c r="D14" s="141">
        <v>96.331999999999994</v>
      </c>
      <c r="E14" s="198">
        <f t="shared" si="0"/>
        <v>95.894000000000005</v>
      </c>
      <c r="F14" s="198">
        <f t="shared" si="1"/>
        <v>96.331999999999994</v>
      </c>
      <c r="G14" s="16"/>
      <c r="H14" s="14"/>
      <c r="I14" s="14"/>
      <c r="J14" s="14"/>
      <c r="K14" s="14"/>
      <c r="L14" s="14"/>
      <c r="M14" s="14"/>
    </row>
    <row r="15" spans="1:42" ht="12" customHeight="1" x14ac:dyDescent="0.2">
      <c r="A15" s="38"/>
      <c r="B15" s="68" t="s">
        <v>22</v>
      </c>
      <c r="C15" s="196">
        <v>96.665000000000006</v>
      </c>
      <c r="D15" s="141">
        <v>95.4</v>
      </c>
      <c r="E15" s="198">
        <f t="shared" si="0"/>
        <v>96.665000000000006</v>
      </c>
      <c r="F15" s="198">
        <f t="shared" si="1"/>
        <v>95.4</v>
      </c>
      <c r="M15" s="38"/>
    </row>
    <row r="16" spans="1:42" ht="12" customHeight="1" x14ac:dyDescent="0.2">
      <c r="A16" s="38"/>
      <c r="B16" s="68" t="s">
        <v>39</v>
      </c>
      <c r="C16" s="196">
        <v>81.521000000000001</v>
      </c>
      <c r="D16" s="141">
        <v>79.866</v>
      </c>
      <c r="E16" s="198">
        <f t="shared" si="0"/>
        <v>81.521000000000001</v>
      </c>
      <c r="F16" s="198">
        <f t="shared" si="1"/>
        <v>79.866</v>
      </c>
      <c r="M16" s="38"/>
    </row>
    <row r="17" spans="1:13" ht="12" customHeight="1" x14ac:dyDescent="0.2">
      <c r="A17" s="38"/>
      <c r="B17" s="68" t="s">
        <v>36</v>
      </c>
      <c r="C17" s="196">
        <v>83.001999999999995</v>
      </c>
      <c r="D17" s="141">
        <v>76.978999999999999</v>
      </c>
      <c r="E17" s="198">
        <f t="shared" si="0"/>
        <v>83.001999999999995</v>
      </c>
      <c r="F17" s="198">
        <f t="shared" si="1"/>
        <v>76.978999999999999</v>
      </c>
      <c r="M17" s="38"/>
    </row>
    <row r="18" spans="1:13" ht="12" customHeight="1" x14ac:dyDescent="0.2">
      <c r="A18" s="38"/>
      <c r="B18" s="68" t="s">
        <v>30</v>
      </c>
      <c r="C18" s="196">
        <v>60.676000000000002</v>
      </c>
      <c r="D18" s="141">
        <v>75.606999999999999</v>
      </c>
      <c r="E18" s="198">
        <f t="shared" si="0"/>
        <v>60.676000000000002</v>
      </c>
      <c r="F18" s="198">
        <f t="shared" si="1"/>
        <v>75.606999999999999</v>
      </c>
      <c r="M18" s="38"/>
    </row>
    <row r="19" spans="1:13" ht="12" customHeight="1" x14ac:dyDescent="0.2">
      <c r="A19" s="38"/>
      <c r="B19" s="68" t="s">
        <v>23</v>
      </c>
      <c r="C19" s="196">
        <v>77.069000000000003</v>
      </c>
      <c r="D19" s="141">
        <v>74.843000000000004</v>
      </c>
      <c r="E19" s="198">
        <f t="shared" si="0"/>
        <v>77.069000000000003</v>
      </c>
      <c r="F19" s="198">
        <f t="shared" si="1"/>
        <v>74.843000000000004</v>
      </c>
      <c r="M19" s="38"/>
    </row>
    <row r="20" spans="1:13" ht="12" customHeight="1" x14ac:dyDescent="0.2">
      <c r="A20" s="38"/>
      <c r="B20" s="68" t="s">
        <v>35</v>
      </c>
      <c r="C20" s="196">
        <v>79.620999999999995</v>
      </c>
      <c r="D20" s="141">
        <v>73.942999999999998</v>
      </c>
      <c r="E20" s="198">
        <f t="shared" si="0"/>
        <v>79.620999999999995</v>
      </c>
      <c r="F20" s="198">
        <f t="shared" si="1"/>
        <v>73.942999999999998</v>
      </c>
      <c r="M20" s="38"/>
    </row>
    <row r="21" spans="1:13" ht="12" customHeight="1" x14ac:dyDescent="0.2">
      <c r="A21" s="38"/>
      <c r="B21" s="68" t="s">
        <v>37</v>
      </c>
      <c r="C21" s="196">
        <v>70.793999999999997</v>
      </c>
      <c r="D21" s="141">
        <v>71.064999999999998</v>
      </c>
      <c r="E21" s="198">
        <f t="shared" si="0"/>
        <v>70.793999999999997</v>
      </c>
      <c r="F21" s="198">
        <f t="shared" si="1"/>
        <v>71.064999999999998</v>
      </c>
      <c r="M21" s="38"/>
    </row>
    <row r="22" spans="1:13" ht="12" customHeight="1" x14ac:dyDescent="0.2">
      <c r="A22" s="38"/>
      <c r="B22" s="68" t="s">
        <v>24</v>
      </c>
      <c r="C22" s="196">
        <v>87.477000000000004</v>
      </c>
      <c r="D22" s="141">
        <v>67.141999999999996</v>
      </c>
      <c r="E22" s="198">
        <f t="shared" si="0"/>
        <v>87.477000000000004</v>
      </c>
      <c r="F22" s="198">
        <f t="shared" si="1"/>
        <v>67.141999999999996</v>
      </c>
      <c r="M22" s="38"/>
    </row>
    <row r="23" spans="1:13" ht="12" customHeight="1" x14ac:dyDescent="0.2">
      <c r="A23" s="38"/>
      <c r="B23" s="68" t="s">
        <v>41</v>
      </c>
      <c r="C23" s="196">
        <v>69.733000000000004</v>
      </c>
      <c r="D23" s="141">
        <v>64.846999999999994</v>
      </c>
      <c r="E23" s="198">
        <f t="shared" si="0"/>
        <v>69.733000000000004</v>
      </c>
      <c r="F23" s="198">
        <f t="shared" si="1"/>
        <v>64.846999999999994</v>
      </c>
      <c r="M23" s="38"/>
    </row>
    <row r="24" spans="1:13" ht="12" customHeight="1" x14ac:dyDescent="0.2">
      <c r="A24" s="38"/>
      <c r="B24" s="68" t="s">
        <v>26</v>
      </c>
      <c r="C24" s="196">
        <v>69.260999999999996</v>
      </c>
      <c r="D24" s="141">
        <v>64.427000000000007</v>
      </c>
      <c r="E24" s="198">
        <f t="shared" si="0"/>
        <v>69.260999999999996</v>
      </c>
      <c r="F24" s="198">
        <f t="shared" si="1"/>
        <v>64.427000000000007</v>
      </c>
      <c r="M24" s="38"/>
    </row>
    <row r="25" spans="1:13" ht="12" customHeight="1" x14ac:dyDescent="0.2">
      <c r="A25" s="38"/>
      <c r="B25" s="68" t="s">
        <v>33</v>
      </c>
      <c r="C25" s="196">
        <v>58.826999999999998</v>
      </c>
      <c r="D25" s="141">
        <v>63.908999999999999</v>
      </c>
      <c r="E25" s="198">
        <f t="shared" si="0"/>
        <v>58.826999999999998</v>
      </c>
      <c r="F25" s="198">
        <f t="shared" si="1"/>
        <v>63.908999999999999</v>
      </c>
      <c r="M25" s="38"/>
    </row>
    <row r="26" spans="1:13" ht="12" customHeight="1" x14ac:dyDescent="0.2">
      <c r="A26" s="38"/>
      <c r="B26" s="68" t="s">
        <v>42</v>
      </c>
      <c r="C26" s="196">
        <v>60.293999999999997</v>
      </c>
      <c r="D26" s="141">
        <v>62.573999999999998</v>
      </c>
      <c r="E26" s="198">
        <f t="shared" si="0"/>
        <v>60.293999999999997</v>
      </c>
      <c r="F26" s="198">
        <f t="shared" si="1"/>
        <v>62.573999999999998</v>
      </c>
      <c r="M26" s="38"/>
    </row>
    <row r="27" spans="1:13" ht="12" customHeight="1" x14ac:dyDescent="0.2">
      <c r="A27" s="38"/>
      <c r="B27" s="68" t="s">
        <v>47</v>
      </c>
      <c r="C27" s="196">
        <v>51.844999999999999</v>
      </c>
      <c r="D27" s="141">
        <v>53.253999999999998</v>
      </c>
      <c r="E27" s="198">
        <f t="shared" si="0"/>
        <v>51.844999999999999</v>
      </c>
      <c r="F27" s="198">
        <f t="shared" si="1"/>
        <v>53.253999999999998</v>
      </c>
      <c r="M27" s="38"/>
    </row>
    <row r="28" spans="1:13" ht="12" customHeight="1" x14ac:dyDescent="0.2">
      <c r="A28" s="38"/>
      <c r="B28" s="68" t="s">
        <v>25</v>
      </c>
      <c r="C28" s="196">
        <v>37.402000000000001</v>
      </c>
      <c r="D28" s="141">
        <v>51.811999999999998</v>
      </c>
      <c r="E28" s="198">
        <f t="shared" si="0"/>
        <v>37.402000000000001</v>
      </c>
      <c r="F28" s="198">
        <f t="shared" si="1"/>
        <v>51.811999999999998</v>
      </c>
      <c r="M28" s="38"/>
    </row>
    <row r="29" spans="1:13" ht="12" customHeight="1" x14ac:dyDescent="0.2">
      <c r="A29" s="38"/>
      <c r="B29" s="68" t="s">
        <v>38</v>
      </c>
      <c r="C29" s="196">
        <v>52.573</v>
      </c>
      <c r="D29" s="141">
        <v>50.381999999999998</v>
      </c>
      <c r="E29" s="198">
        <f t="shared" si="0"/>
        <v>52.573</v>
      </c>
      <c r="F29" s="198">
        <f t="shared" si="1"/>
        <v>50.381999999999998</v>
      </c>
      <c r="M29" s="38"/>
    </row>
    <row r="30" spans="1:13" ht="12" customHeight="1" x14ac:dyDescent="0.2">
      <c r="A30" s="38"/>
      <c r="B30" s="68" t="s">
        <v>34</v>
      </c>
      <c r="C30" s="196">
        <v>50.412999999999997</v>
      </c>
      <c r="D30" s="141">
        <v>48.593000000000004</v>
      </c>
      <c r="E30" s="198">
        <f t="shared" si="0"/>
        <v>50.412999999999997</v>
      </c>
      <c r="F30" s="198">
        <f t="shared" si="1"/>
        <v>48.593000000000004</v>
      </c>
      <c r="M30" s="38"/>
    </row>
    <row r="31" spans="1:13" ht="12" customHeight="1" x14ac:dyDescent="0.2">
      <c r="A31" s="38"/>
      <c r="B31" s="68" t="s">
        <v>31</v>
      </c>
      <c r="C31" s="196">
        <v>62.478000000000002</v>
      </c>
      <c r="D31" s="141">
        <v>44.055</v>
      </c>
      <c r="E31" s="198">
        <f t="shared" si="0"/>
        <v>62.478000000000002</v>
      </c>
      <c r="F31" s="198">
        <f t="shared" si="1"/>
        <v>44.055</v>
      </c>
    </row>
    <row r="32" spans="1:13" ht="12" customHeight="1" x14ac:dyDescent="0.2">
      <c r="A32" s="38"/>
      <c r="B32" s="68" t="s">
        <v>29</v>
      </c>
      <c r="C32" s="196">
        <v>53.488999999999997</v>
      </c>
      <c r="D32" s="141">
        <v>43.978000000000002</v>
      </c>
      <c r="E32" s="198">
        <f t="shared" si="0"/>
        <v>53.488999999999997</v>
      </c>
      <c r="F32" s="198">
        <f t="shared" si="1"/>
        <v>43.978000000000002</v>
      </c>
      <c r="M32" s="38"/>
    </row>
    <row r="33" spans="1:13" ht="12" customHeight="1" x14ac:dyDescent="0.2">
      <c r="A33" s="38"/>
      <c r="B33" s="68" t="s">
        <v>45</v>
      </c>
      <c r="C33" s="196">
        <v>51.222999999999999</v>
      </c>
      <c r="D33" s="141">
        <v>39.512999999999998</v>
      </c>
      <c r="E33" s="198">
        <f t="shared" si="0"/>
        <v>51.222999999999999</v>
      </c>
      <c r="F33" s="198">
        <f t="shared" si="1"/>
        <v>39.512999999999998</v>
      </c>
      <c r="M33" s="38"/>
    </row>
    <row r="34" spans="1:13" ht="12" customHeight="1" x14ac:dyDescent="0.2">
      <c r="A34" s="38"/>
      <c r="B34" s="68" t="s">
        <v>43</v>
      </c>
      <c r="C34" s="196">
        <v>25.795999999999999</v>
      </c>
      <c r="D34" s="141">
        <v>38.314</v>
      </c>
      <c r="E34" s="198">
        <f t="shared" si="0"/>
        <v>25.795999999999999</v>
      </c>
      <c r="F34" s="198">
        <f t="shared" si="1"/>
        <v>38.314</v>
      </c>
    </row>
    <row r="35" spans="1:13" ht="12" customHeight="1" x14ac:dyDescent="0.2">
      <c r="A35" s="38"/>
      <c r="B35" s="68" t="s">
        <v>78</v>
      </c>
      <c r="C35" s="196">
        <v>24.994</v>
      </c>
      <c r="D35" s="141">
        <v>37.188000000000002</v>
      </c>
      <c r="E35" s="198">
        <f t="shared" si="0"/>
        <v>24.994</v>
      </c>
      <c r="F35" s="198">
        <f t="shared" si="1"/>
        <v>37.188000000000002</v>
      </c>
      <c r="M35" s="38"/>
    </row>
    <row r="36" spans="1:13" ht="12" customHeight="1" x14ac:dyDescent="0.2">
      <c r="A36" s="38"/>
      <c r="B36" s="68" t="s">
        <v>32</v>
      </c>
      <c r="C36" s="196">
        <v>20.378</v>
      </c>
      <c r="D36" s="141">
        <v>35.347000000000001</v>
      </c>
      <c r="E36" s="198">
        <f t="shared" si="0"/>
        <v>20.378</v>
      </c>
      <c r="F36" s="198">
        <f t="shared" si="1"/>
        <v>35.347000000000001</v>
      </c>
      <c r="M36" s="38"/>
    </row>
    <row r="37" spans="1:13" ht="12" customHeight="1" x14ac:dyDescent="0.2">
      <c r="A37" s="38"/>
      <c r="B37" s="68" t="s">
        <v>27</v>
      </c>
      <c r="C37" s="196">
        <v>36.628</v>
      </c>
      <c r="D37" s="141">
        <v>26.568000000000001</v>
      </c>
      <c r="E37" s="198">
        <f t="shared" si="0"/>
        <v>36.628</v>
      </c>
      <c r="F37" s="198">
        <f t="shared" si="1"/>
        <v>26.568000000000001</v>
      </c>
    </row>
    <row r="38" spans="1:13" ht="12" customHeight="1" x14ac:dyDescent="0.2">
      <c r="A38" s="38"/>
      <c r="B38" s="68" t="s">
        <v>44</v>
      </c>
      <c r="C38" s="196">
        <v>31.242999999999999</v>
      </c>
      <c r="D38" s="141">
        <v>23.117999999999999</v>
      </c>
      <c r="E38" s="198">
        <f t="shared" si="0"/>
        <v>31.242999999999999</v>
      </c>
      <c r="F38" s="198">
        <f t="shared" si="1"/>
        <v>23.117999999999999</v>
      </c>
    </row>
    <row r="39" spans="1:13" ht="12" customHeight="1" x14ac:dyDescent="0.2">
      <c r="A39" s="38"/>
      <c r="B39" s="68" t="s">
        <v>28</v>
      </c>
      <c r="C39" s="196">
        <v>-24.533000000000001</v>
      </c>
      <c r="D39" s="141">
        <v>11.657999999999999</v>
      </c>
      <c r="E39" s="198">
        <f t="shared" si="0"/>
        <v>-24.533000000000001</v>
      </c>
      <c r="F39" s="198">
        <f t="shared" si="1"/>
        <v>11.657999999999999</v>
      </c>
    </row>
    <row r="40" spans="1:13" ht="12" customHeight="1" x14ac:dyDescent="0.2">
      <c r="A40" s="38"/>
      <c r="B40" s="68" t="s">
        <v>40</v>
      </c>
      <c r="C40" s="196">
        <v>27.053999999999998</v>
      </c>
      <c r="D40" s="141">
        <v>4.07</v>
      </c>
      <c r="E40" s="198">
        <f t="shared" si="0"/>
        <v>27.053999999999998</v>
      </c>
      <c r="F40" s="198">
        <f t="shared" si="1"/>
        <v>4.07</v>
      </c>
    </row>
    <row r="41" spans="1:13" ht="12" customHeight="1" x14ac:dyDescent="0.2">
      <c r="B41" s="70"/>
      <c r="C41" s="196"/>
      <c r="D41" s="143"/>
      <c r="E41" s="199"/>
      <c r="F41" s="200"/>
    </row>
    <row r="42" spans="1:13" ht="12" customHeight="1" x14ac:dyDescent="0.2">
      <c r="A42" s="69"/>
      <c r="B42" s="68" t="s">
        <v>69</v>
      </c>
      <c r="C42" s="196">
        <v>22.832000000000001</v>
      </c>
      <c r="D42" s="141">
        <v>18.646999999999998</v>
      </c>
      <c r="E42" s="203">
        <f>C42</f>
        <v>22.832000000000001</v>
      </c>
      <c r="F42" s="201">
        <f>D42</f>
        <v>18.646999999999998</v>
      </c>
    </row>
    <row r="43" spans="1:13" ht="12" customHeight="1" x14ac:dyDescent="0.2">
      <c r="A43" s="69"/>
      <c r="B43" s="68" t="s">
        <v>46</v>
      </c>
      <c r="C43" s="196">
        <v>-652.13900000000001</v>
      </c>
      <c r="D43" s="141">
        <v>-597.21900000000005</v>
      </c>
      <c r="E43" s="203">
        <f>C43+525</f>
        <v>-127.13900000000001</v>
      </c>
      <c r="F43" s="201">
        <f>D43+525</f>
        <v>-72.219000000000051</v>
      </c>
    </row>
    <row r="44" spans="1:13" ht="12" customHeight="1" x14ac:dyDescent="0.2">
      <c r="A44" s="73"/>
      <c r="B44" s="68"/>
      <c r="C44" s="196"/>
      <c r="D44" s="141"/>
      <c r="E44" s="198"/>
      <c r="F44" s="201"/>
    </row>
    <row r="45" spans="1:13" ht="12.75" x14ac:dyDescent="0.2">
      <c r="A45" s="69"/>
      <c r="B45" s="139" t="s">
        <v>50</v>
      </c>
      <c r="C45" s="196">
        <v>74.141000000000005</v>
      </c>
      <c r="D45" s="141">
        <v>77.159000000000006</v>
      </c>
      <c r="E45" s="198">
        <f t="shared" ref="E45:E49" si="2">C45</f>
        <v>74.141000000000005</v>
      </c>
      <c r="F45" s="198">
        <f t="shared" ref="F45:F49" si="3">D45</f>
        <v>77.159000000000006</v>
      </c>
    </row>
    <row r="46" spans="1:13" ht="12.75" x14ac:dyDescent="0.2">
      <c r="A46" s="69"/>
      <c r="B46" s="139" t="s">
        <v>77</v>
      </c>
      <c r="C46" s="196">
        <v>47.116999999999997</v>
      </c>
      <c r="D46" s="141">
        <v>56.14</v>
      </c>
      <c r="E46" s="198">
        <f t="shared" si="2"/>
        <v>47.116999999999997</v>
      </c>
      <c r="F46" s="198">
        <f t="shared" si="3"/>
        <v>56.14</v>
      </c>
    </row>
    <row r="47" spans="1:13" ht="12" customHeight="1" x14ac:dyDescent="0.2">
      <c r="A47" s="69"/>
      <c r="B47" s="68" t="s">
        <v>61</v>
      </c>
      <c r="C47" s="196">
        <v>54.290999999999997</v>
      </c>
      <c r="D47" s="141">
        <v>40.238999999999997</v>
      </c>
      <c r="E47" s="198">
        <f t="shared" si="2"/>
        <v>54.290999999999997</v>
      </c>
      <c r="F47" s="198">
        <f t="shared" si="3"/>
        <v>40.238999999999997</v>
      </c>
    </row>
    <row r="48" spans="1:13" ht="12" customHeight="1" x14ac:dyDescent="0.2">
      <c r="A48" s="69"/>
      <c r="B48" s="68" t="s">
        <v>65</v>
      </c>
      <c r="C48" s="196">
        <v>49.179000000000002</v>
      </c>
      <c r="D48" s="141">
        <v>38.273000000000003</v>
      </c>
      <c r="E48" s="198">
        <f t="shared" si="2"/>
        <v>49.179000000000002</v>
      </c>
      <c r="F48" s="198">
        <f t="shared" si="3"/>
        <v>38.273000000000003</v>
      </c>
    </row>
    <row r="49" spans="1:12" ht="12" customHeight="1" x14ac:dyDescent="0.2">
      <c r="A49" s="73"/>
      <c r="B49" s="68" t="s">
        <v>62</v>
      </c>
      <c r="C49" s="196">
        <v>36.392000000000003</v>
      </c>
      <c r="D49" s="141">
        <v>33.814999999999998</v>
      </c>
      <c r="E49" s="198">
        <f t="shared" si="2"/>
        <v>36.392000000000003</v>
      </c>
      <c r="F49" s="198">
        <f t="shared" si="3"/>
        <v>33.814999999999998</v>
      </c>
    </row>
    <row r="50" spans="1:12" ht="12" customHeight="1" x14ac:dyDescent="0.2">
      <c r="A50" s="73"/>
      <c r="B50" s="68"/>
      <c r="C50" s="196"/>
      <c r="D50" s="141"/>
      <c r="E50" s="198"/>
      <c r="F50" s="201"/>
    </row>
    <row r="51" spans="1:12" ht="12.75" x14ac:dyDescent="0.2">
      <c r="A51" s="73"/>
      <c r="B51" s="30" t="s">
        <v>73</v>
      </c>
      <c r="C51" s="196" t="s">
        <v>66</v>
      </c>
      <c r="D51" s="141">
        <v>34.030999999999999</v>
      </c>
      <c r="E51" s="198"/>
      <c r="F51" s="198">
        <f>D51</f>
        <v>34.030999999999999</v>
      </c>
    </row>
    <row r="52" spans="1:12" ht="12.75" x14ac:dyDescent="0.2">
      <c r="A52" s="73"/>
      <c r="B52" s="219" t="s">
        <v>72</v>
      </c>
      <c r="C52" s="196">
        <v>29.033999999999999</v>
      </c>
      <c r="D52" s="141">
        <v>29.957000000000001</v>
      </c>
      <c r="E52" s="198">
        <f t="shared" ref="E52:E55" si="4">C52</f>
        <v>29.033999999999999</v>
      </c>
      <c r="F52" s="198">
        <f t="shared" ref="F52:F55" si="5">D52</f>
        <v>29.957000000000001</v>
      </c>
    </row>
    <row r="53" spans="1:12" ht="12.75" x14ac:dyDescent="0.2">
      <c r="A53" s="73"/>
      <c r="B53" s="140"/>
      <c r="C53" s="196"/>
      <c r="D53" s="141"/>
      <c r="E53" s="198"/>
      <c r="F53" s="198"/>
    </row>
    <row r="54" spans="1:12" ht="12.75" x14ac:dyDescent="0.2">
      <c r="A54" s="73"/>
      <c r="B54" s="140" t="s">
        <v>76</v>
      </c>
      <c r="C54" s="196" t="s">
        <v>66</v>
      </c>
      <c r="D54" s="141">
        <v>72.426000000000002</v>
      </c>
      <c r="E54" s="198" t="str">
        <f t="shared" ref="E54" si="6">C54</f>
        <v>:</v>
      </c>
      <c r="F54" s="198">
        <f t="shared" ref="F54" si="7">D54</f>
        <v>72.426000000000002</v>
      </c>
    </row>
    <row r="55" spans="1:12" ht="12" customHeight="1" x14ac:dyDescent="0.2">
      <c r="A55" s="69"/>
      <c r="B55" s="71" t="s">
        <v>75</v>
      </c>
      <c r="C55" s="196">
        <v>40.904000000000003</v>
      </c>
      <c r="D55" s="141">
        <v>37.137</v>
      </c>
      <c r="E55" s="198">
        <f t="shared" si="4"/>
        <v>40.904000000000003</v>
      </c>
      <c r="F55" s="198">
        <f t="shared" si="5"/>
        <v>37.137</v>
      </c>
    </row>
    <row r="56" spans="1:12" ht="12.75" x14ac:dyDescent="0.2">
      <c r="A56" s="69"/>
      <c r="C56" s="14"/>
      <c r="D56" s="72"/>
      <c r="E56" s="202"/>
      <c r="F56" s="202"/>
    </row>
    <row r="57" spans="1:12" ht="12.75" x14ac:dyDescent="0.2">
      <c r="A57" s="73"/>
      <c r="B57" s="31" t="s">
        <v>71</v>
      </c>
      <c r="C57" s="37"/>
      <c r="D57" s="37"/>
      <c r="E57" s="37"/>
      <c r="F57" s="37"/>
      <c r="G57" s="37"/>
      <c r="H57" s="37"/>
      <c r="I57" s="37"/>
      <c r="J57" s="37"/>
      <c r="K57" s="75"/>
      <c r="L57" s="75"/>
    </row>
    <row r="58" spans="1:12" x14ac:dyDescent="0.2">
      <c r="B58" s="49" t="s">
        <v>122</v>
      </c>
      <c r="C58" s="14"/>
      <c r="G58" s="1"/>
    </row>
    <row r="59" spans="1:12" x14ac:dyDescent="0.2">
      <c r="B59" s="1"/>
      <c r="C59" s="1"/>
      <c r="D59" s="1"/>
    </row>
    <row r="60" spans="1:12" x14ac:dyDescent="0.2">
      <c r="C60" s="1"/>
      <c r="D60" s="1"/>
    </row>
    <row r="61" spans="1:12" x14ac:dyDescent="0.2">
      <c r="B61" s="1"/>
      <c r="C61" s="15"/>
      <c r="D61" s="1"/>
    </row>
    <row r="62" spans="1:12" x14ac:dyDescent="0.2">
      <c r="B62" s="1"/>
      <c r="C62" s="15"/>
      <c r="D62" s="1"/>
    </row>
    <row r="63" spans="1:12" x14ac:dyDescent="0.2">
      <c r="B63" s="1"/>
      <c r="C63" s="15"/>
      <c r="D63" s="1"/>
    </row>
    <row r="64" spans="1:12" x14ac:dyDescent="0.2">
      <c r="B64" s="1"/>
      <c r="C64" s="15"/>
      <c r="D64" s="1"/>
    </row>
    <row r="65" spans="2:4" x14ac:dyDescent="0.2">
      <c r="B65" s="1"/>
      <c r="C65" s="15"/>
      <c r="D65" s="1"/>
    </row>
    <row r="66" spans="2:4" x14ac:dyDescent="0.2">
      <c r="B66" s="1"/>
      <c r="C66" s="15"/>
      <c r="D66" s="1"/>
    </row>
    <row r="67" spans="2:4" x14ac:dyDescent="0.2">
      <c r="C67" s="38"/>
      <c r="D67" s="1"/>
    </row>
    <row r="68" spans="2:4" x14ac:dyDescent="0.2">
      <c r="C68" s="38"/>
      <c r="D68" s="1"/>
    </row>
    <row r="69" spans="2:4" x14ac:dyDescent="0.2">
      <c r="C69" s="38"/>
      <c r="D69" s="1"/>
    </row>
    <row r="70" spans="2:4" x14ac:dyDescent="0.2">
      <c r="C70" s="38"/>
      <c r="D70" s="1"/>
    </row>
    <row r="71" spans="2:4" x14ac:dyDescent="0.2">
      <c r="C71" s="38"/>
      <c r="D71" s="1"/>
    </row>
    <row r="72" spans="2:4" x14ac:dyDescent="0.2">
      <c r="C72" s="38"/>
      <c r="D72" s="1"/>
    </row>
    <row r="73" spans="2:4" x14ac:dyDescent="0.2">
      <c r="C73" s="38"/>
      <c r="D73" s="1"/>
    </row>
    <row r="74" spans="2:4" x14ac:dyDescent="0.2">
      <c r="C74" s="38"/>
      <c r="D74" s="1"/>
    </row>
    <row r="75" spans="2:4" x14ac:dyDescent="0.2">
      <c r="C75" s="38"/>
      <c r="D75" s="1"/>
    </row>
    <row r="76" spans="2:4" x14ac:dyDescent="0.2">
      <c r="C76" s="38"/>
      <c r="D76" s="1"/>
    </row>
    <row r="77" spans="2:4" x14ac:dyDescent="0.2">
      <c r="C77" s="38"/>
      <c r="D77" s="1"/>
    </row>
    <row r="78" spans="2:4" x14ac:dyDescent="0.2">
      <c r="C78" s="38"/>
      <c r="D78" s="1"/>
    </row>
    <row r="79" spans="2:4" x14ac:dyDescent="0.2">
      <c r="C79" s="38"/>
      <c r="D79" s="1"/>
    </row>
    <row r="80" spans="2:4" x14ac:dyDescent="0.2">
      <c r="C80" s="38"/>
      <c r="D80" s="1"/>
    </row>
    <row r="81" spans="3:4" x14ac:dyDescent="0.2">
      <c r="C81" s="38"/>
      <c r="D81" s="1"/>
    </row>
    <row r="82" spans="3:4" x14ac:dyDescent="0.2">
      <c r="C82" s="38"/>
      <c r="D82" s="1"/>
    </row>
    <row r="83" spans="3:4" x14ac:dyDescent="0.2">
      <c r="C83" s="38"/>
      <c r="D83" s="1"/>
    </row>
    <row r="84" spans="3:4" x14ac:dyDescent="0.2">
      <c r="C84" s="38"/>
      <c r="D84" s="1"/>
    </row>
    <row r="85" spans="3:4" x14ac:dyDescent="0.2">
      <c r="C85" s="38"/>
      <c r="D85" s="1"/>
    </row>
    <row r="86" spans="3:4" x14ac:dyDescent="0.2">
      <c r="C86" s="38"/>
      <c r="D86" s="1"/>
    </row>
    <row r="87" spans="3:4" x14ac:dyDescent="0.2">
      <c r="C87" s="38"/>
      <c r="D87" s="1"/>
    </row>
    <row r="88" spans="3:4" x14ac:dyDescent="0.2">
      <c r="C88" s="38"/>
      <c r="D88" s="1"/>
    </row>
    <row r="89" spans="3:4" x14ac:dyDescent="0.2">
      <c r="C89" s="38"/>
      <c r="D89" s="1"/>
    </row>
    <row r="90" spans="3:4" x14ac:dyDescent="0.2">
      <c r="C90" s="38"/>
      <c r="D90" s="1"/>
    </row>
    <row r="91" spans="3:4" x14ac:dyDescent="0.2">
      <c r="C91" s="38"/>
      <c r="D91" s="1"/>
    </row>
    <row r="92" spans="3:4" x14ac:dyDescent="0.2">
      <c r="C92" s="38"/>
      <c r="D92" s="1"/>
    </row>
    <row r="93" spans="3:4" x14ac:dyDescent="0.2">
      <c r="C93" s="38"/>
      <c r="D93" s="1"/>
    </row>
    <row r="94" spans="3:4" x14ac:dyDescent="0.2">
      <c r="C94" s="38"/>
      <c r="D94" s="1"/>
    </row>
    <row r="95" spans="3:4" x14ac:dyDescent="0.2">
      <c r="D95" s="1"/>
    </row>
    <row r="96" spans="3:4" x14ac:dyDescent="0.2">
      <c r="D96" s="1"/>
    </row>
    <row r="97" spans="2:4" x14ac:dyDescent="0.2">
      <c r="D97" s="1"/>
    </row>
    <row r="98" spans="2:4" x14ac:dyDescent="0.2">
      <c r="D98" s="1"/>
    </row>
    <row r="99" spans="2:4" x14ac:dyDescent="0.2">
      <c r="D99" s="1"/>
    </row>
    <row r="100" spans="2:4" x14ac:dyDescent="0.2">
      <c r="B100" s="1"/>
      <c r="C100" s="1"/>
      <c r="D100" s="1"/>
    </row>
    <row r="101" spans="2:4" x14ac:dyDescent="0.2">
      <c r="B101" s="1"/>
      <c r="C101" s="1"/>
    </row>
    <row r="102" spans="2:4" x14ac:dyDescent="0.2">
      <c r="B102" s="1"/>
      <c r="C102" s="1"/>
    </row>
    <row r="105" spans="2:4" ht="15" customHeight="1" x14ac:dyDescent="0.2">
      <c r="B105" s="218" t="s">
        <v>166</v>
      </c>
    </row>
    <row r="116" spans="2:5" x14ac:dyDescent="0.2">
      <c r="B116" s="2" t="s">
        <v>124</v>
      </c>
    </row>
    <row r="118" spans="2:5" ht="12.75" x14ac:dyDescent="0.2">
      <c r="B118" s="30" t="s">
        <v>88</v>
      </c>
      <c r="C118" s="204">
        <v>43649.341585648144</v>
      </c>
      <c r="E118" s="2" t="s">
        <v>67</v>
      </c>
    </row>
    <row r="119" spans="2:5" ht="12.75" x14ac:dyDescent="0.2">
      <c r="B119" s="30" t="s">
        <v>89</v>
      </c>
      <c r="C119" s="204">
        <v>43670.408209050926</v>
      </c>
      <c r="E119" s="164" t="s">
        <v>123</v>
      </c>
    </row>
    <row r="120" spans="2:5" x14ac:dyDescent="0.2">
      <c r="B120" s="30" t="s">
        <v>90</v>
      </c>
      <c r="C120" s="30" t="s">
        <v>91</v>
      </c>
    </row>
    <row r="122" spans="2:5" x14ac:dyDescent="0.2">
      <c r="B122" s="30" t="s">
        <v>118</v>
      </c>
      <c r="C122" s="30" t="s">
        <v>81</v>
      </c>
    </row>
    <row r="123" spans="2:5" x14ac:dyDescent="0.2">
      <c r="B123" s="30" t="s">
        <v>95</v>
      </c>
      <c r="C123" s="30" t="s">
        <v>125</v>
      </c>
    </row>
    <row r="125" spans="2:5" x14ac:dyDescent="0.2">
      <c r="B125" s="144" t="s">
        <v>126</v>
      </c>
      <c r="C125" s="161">
        <v>2007</v>
      </c>
      <c r="D125" s="161">
        <v>2017</v>
      </c>
    </row>
    <row r="126" spans="2:5" x14ac:dyDescent="0.2">
      <c r="B126" s="165" t="s">
        <v>82</v>
      </c>
      <c r="C126" s="165">
        <v>52.869</v>
      </c>
      <c r="D126" s="165">
        <v>55.122</v>
      </c>
    </row>
    <row r="128" spans="2:5" x14ac:dyDescent="0.2">
      <c r="B128" s="30" t="s">
        <v>49</v>
      </c>
      <c r="C128" s="30">
        <v>99.956000000000003</v>
      </c>
      <c r="D128" s="30">
        <v>102.94</v>
      </c>
    </row>
    <row r="129" spans="2:4" x14ac:dyDescent="0.2">
      <c r="B129" s="30" t="s">
        <v>48</v>
      </c>
      <c r="C129" s="30">
        <v>95.894000000000005</v>
      </c>
      <c r="D129" s="30">
        <v>96.331999999999994</v>
      </c>
    </row>
    <row r="130" spans="2:4" x14ac:dyDescent="0.2">
      <c r="B130" s="30" t="s">
        <v>22</v>
      </c>
      <c r="C130" s="30">
        <v>96.665000000000006</v>
      </c>
      <c r="D130" s="30">
        <v>95.4</v>
      </c>
    </row>
    <row r="131" spans="2:4" x14ac:dyDescent="0.2">
      <c r="B131" s="30" t="s">
        <v>39</v>
      </c>
      <c r="C131" s="30">
        <v>81.521000000000001</v>
      </c>
      <c r="D131" s="30">
        <v>79.866</v>
      </c>
    </row>
    <row r="132" spans="2:4" x14ac:dyDescent="0.2">
      <c r="B132" s="30" t="s">
        <v>36</v>
      </c>
      <c r="C132" s="30">
        <v>83.001999999999995</v>
      </c>
      <c r="D132" s="30">
        <v>76.978999999999999</v>
      </c>
    </row>
    <row r="133" spans="2:4" x14ac:dyDescent="0.2">
      <c r="B133" s="30" t="s">
        <v>30</v>
      </c>
      <c r="C133" s="30">
        <v>60.676000000000002</v>
      </c>
      <c r="D133" s="30">
        <v>75.606999999999999</v>
      </c>
    </row>
    <row r="134" spans="2:4" x14ac:dyDescent="0.2">
      <c r="B134" s="30" t="s">
        <v>23</v>
      </c>
      <c r="C134" s="30">
        <v>77.069000000000003</v>
      </c>
      <c r="D134" s="30">
        <v>74.843000000000004</v>
      </c>
    </row>
    <row r="135" spans="2:4" x14ac:dyDescent="0.2">
      <c r="B135" s="30" t="s">
        <v>35</v>
      </c>
      <c r="C135" s="30">
        <v>79.620999999999995</v>
      </c>
      <c r="D135" s="30">
        <v>73.942999999999998</v>
      </c>
    </row>
    <row r="136" spans="2:4" x14ac:dyDescent="0.2">
      <c r="B136" s="30" t="s">
        <v>37</v>
      </c>
      <c r="C136" s="30">
        <v>70.793999999999997</v>
      </c>
      <c r="D136" s="30">
        <v>71.064999999999998</v>
      </c>
    </row>
    <row r="137" spans="2:4" x14ac:dyDescent="0.2">
      <c r="B137" s="30" t="s">
        <v>24</v>
      </c>
      <c r="C137" s="30">
        <v>87.477000000000004</v>
      </c>
      <c r="D137" s="30">
        <v>67.141999999999996</v>
      </c>
    </row>
    <row r="138" spans="2:4" x14ac:dyDescent="0.2">
      <c r="B138" s="30" t="s">
        <v>41</v>
      </c>
      <c r="C138" s="30">
        <v>69.733000000000004</v>
      </c>
      <c r="D138" s="30">
        <v>64.846999999999994</v>
      </c>
    </row>
    <row r="139" spans="2:4" x14ac:dyDescent="0.2">
      <c r="B139" s="30" t="s">
        <v>26</v>
      </c>
      <c r="C139" s="30">
        <v>69.260999999999996</v>
      </c>
      <c r="D139" s="30">
        <v>64.427000000000007</v>
      </c>
    </row>
    <row r="140" spans="2:4" x14ac:dyDescent="0.2">
      <c r="B140" s="30" t="s">
        <v>33</v>
      </c>
      <c r="C140" s="30">
        <v>58.826999999999998</v>
      </c>
      <c r="D140" s="30">
        <v>63.908999999999999</v>
      </c>
    </row>
    <row r="141" spans="2:4" x14ac:dyDescent="0.2">
      <c r="B141" s="30" t="s">
        <v>42</v>
      </c>
      <c r="C141" s="30">
        <v>60.293999999999997</v>
      </c>
      <c r="D141" s="30">
        <v>62.573999999999998</v>
      </c>
    </row>
    <row r="142" spans="2:4" x14ac:dyDescent="0.2">
      <c r="B142" s="30" t="s">
        <v>47</v>
      </c>
      <c r="C142" s="30">
        <v>51.844999999999999</v>
      </c>
      <c r="D142" s="30">
        <v>53.253999999999998</v>
      </c>
    </row>
    <row r="143" spans="2:4" x14ac:dyDescent="0.2">
      <c r="B143" s="30" t="s">
        <v>25</v>
      </c>
      <c r="C143" s="30">
        <v>37.402000000000001</v>
      </c>
      <c r="D143" s="30">
        <v>51.811999999999998</v>
      </c>
    </row>
    <row r="144" spans="2:4" x14ac:dyDescent="0.2">
      <c r="B144" s="30" t="s">
        <v>38</v>
      </c>
      <c r="C144" s="30">
        <v>52.573</v>
      </c>
      <c r="D144" s="30">
        <v>50.381999999999998</v>
      </c>
    </row>
    <row r="145" spans="2:4" x14ac:dyDescent="0.2">
      <c r="B145" s="30" t="s">
        <v>34</v>
      </c>
      <c r="C145" s="30">
        <v>50.412999999999997</v>
      </c>
      <c r="D145" s="30">
        <v>48.593000000000004</v>
      </c>
    </row>
    <row r="146" spans="2:4" x14ac:dyDescent="0.2">
      <c r="B146" s="30" t="s">
        <v>31</v>
      </c>
      <c r="C146" s="30">
        <v>62.478000000000002</v>
      </c>
      <c r="D146" s="30">
        <v>44.055</v>
      </c>
    </row>
    <row r="147" spans="2:4" x14ac:dyDescent="0.2">
      <c r="B147" s="30" t="s">
        <v>29</v>
      </c>
      <c r="C147" s="30">
        <v>53.488999999999997</v>
      </c>
      <c r="D147" s="30">
        <v>43.978000000000002</v>
      </c>
    </row>
    <row r="148" spans="2:4" x14ac:dyDescent="0.2">
      <c r="B148" s="30" t="s">
        <v>45</v>
      </c>
      <c r="C148" s="30">
        <v>51.222999999999999</v>
      </c>
      <c r="D148" s="30">
        <v>39.512999999999998</v>
      </c>
    </row>
    <row r="149" spans="2:4" x14ac:dyDescent="0.2">
      <c r="B149" s="30" t="s">
        <v>43</v>
      </c>
      <c r="C149" s="30">
        <v>25.795999999999999</v>
      </c>
      <c r="D149" s="30">
        <v>38.314</v>
      </c>
    </row>
    <row r="150" spans="2:4" x14ac:dyDescent="0.2">
      <c r="B150" s="30" t="s">
        <v>78</v>
      </c>
      <c r="C150" s="30">
        <v>24.994</v>
      </c>
      <c r="D150" s="30">
        <v>37.188000000000002</v>
      </c>
    </row>
    <row r="151" spans="2:4" x14ac:dyDescent="0.2">
      <c r="B151" s="30" t="s">
        <v>32</v>
      </c>
      <c r="C151" s="30">
        <v>20.378</v>
      </c>
      <c r="D151" s="30">
        <v>35.347000000000001</v>
      </c>
    </row>
    <row r="152" spans="2:4" x14ac:dyDescent="0.2">
      <c r="B152" s="30" t="s">
        <v>27</v>
      </c>
      <c r="C152" s="30">
        <v>36.628</v>
      </c>
      <c r="D152" s="30">
        <v>26.568000000000001</v>
      </c>
    </row>
    <row r="153" spans="2:4" x14ac:dyDescent="0.2">
      <c r="B153" s="30" t="s">
        <v>44</v>
      </c>
      <c r="C153" s="30">
        <v>31.242999999999999</v>
      </c>
      <c r="D153" s="30">
        <v>23.117999999999999</v>
      </c>
    </row>
    <row r="154" spans="2:4" x14ac:dyDescent="0.2">
      <c r="B154" s="30" t="s">
        <v>28</v>
      </c>
      <c r="C154" s="30">
        <v>-24.533000000000001</v>
      </c>
      <c r="D154" s="30">
        <v>11.657999999999999</v>
      </c>
    </row>
    <row r="155" spans="2:4" x14ac:dyDescent="0.2">
      <c r="B155" s="30" t="s">
        <v>40</v>
      </c>
      <c r="C155" s="30">
        <v>27.053999999999998</v>
      </c>
      <c r="D155" s="30">
        <v>4.07</v>
      </c>
    </row>
    <row r="157" spans="2:4" x14ac:dyDescent="0.2">
      <c r="B157" s="30" t="s">
        <v>69</v>
      </c>
      <c r="C157" s="30">
        <v>22.832000000000001</v>
      </c>
      <c r="D157" s="30">
        <v>18.646999999999998</v>
      </c>
    </row>
    <row r="158" spans="2:4" x14ac:dyDescent="0.2">
      <c r="B158" s="30" t="s">
        <v>46</v>
      </c>
      <c r="C158" s="30">
        <v>-652.13900000000001</v>
      </c>
      <c r="D158" s="30">
        <v>-597.21900000000005</v>
      </c>
    </row>
    <row r="160" spans="2:4" x14ac:dyDescent="0.2">
      <c r="B160" s="30" t="s">
        <v>50</v>
      </c>
      <c r="C160" s="30">
        <v>74.141000000000005</v>
      </c>
      <c r="D160" s="30">
        <v>77.159000000000006</v>
      </c>
    </row>
    <row r="161" spans="2:4" x14ac:dyDescent="0.2">
      <c r="B161" s="30" t="s">
        <v>77</v>
      </c>
      <c r="C161" s="30">
        <v>47.116999999999997</v>
      </c>
      <c r="D161" s="30">
        <v>56.14</v>
      </c>
    </row>
    <row r="162" spans="2:4" x14ac:dyDescent="0.2">
      <c r="B162" s="30" t="s">
        <v>61</v>
      </c>
      <c r="C162" s="30">
        <v>54.290999999999997</v>
      </c>
      <c r="D162" s="30">
        <v>40.238999999999997</v>
      </c>
    </row>
    <row r="163" spans="2:4" x14ac:dyDescent="0.2">
      <c r="B163" s="30" t="s">
        <v>65</v>
      </c>
      <c r="C163" s="30">
        <v>49.179000000000002</v>
      </c>
      <c r="D163" s="30">
        <v>38.273000000000003</v>
      </c>
    </row>
    <row r="164" spans="2:4" x14ac:dyDescent="0.2">
      <c r="B164" s="30" t="s">
        <v>62</v>
      </c>
      <c r="C164" s="30">
        <v>36.392000000000003</v>
      </c>
      <c r="D164" s="30">
        <v>33.814999999999998</v>
      </c>
    </row>
    <row r="166" spans="2:4" x14ac:dyDescent="0.2">
      <c r="B166" s="30" t="s">
        <v>73</v>
      </c>
      <c r="C166" s="30" t="s">
        <v>66</v>
      </c>
      <c r="D166" s="30">
        <v>34.030999999999999</v>
      </c>
    </row>
    <row r="167" spans="2:4" x14ac:dyDescent="0.2">
      <c r="B167" s="30" t="s">
        <v>83</v>
      </c>
      <c r="C167" s="30">
        <v>29.033999999999999</v>
      </c>
      <c r="D167" s="30">
        <v>29.957000000000001</v>
      </c>
    </row>
    <row r="169" spans="2:4" x14ac:dyDescent="0.2">
      <c r="B169" s="30" t="s">
        <v>76</v>
      </c>
      <c r="C169" s="30" t="s">
        <v>66</v>
      </c>
      <c r="D169" s="30">
        <v>72.426000000000002</v>
      </c>
    </row>
    <row r="170" spans="2:4" x14ac:dyDescent="0.2">
      <c r="B170" s="30" t="s">
        <v>75</v>
      </c>
      <c r="C170" s="30">
        <v>40.904000000000003</v>
      </c>
      <c r="D170" s="30">
        <v>37.137</v>
      </c>
    </row>
    <row r="172" spans="2:4" x14ac:dyDescent="0.2">
      <c r="B172" s="30" t="s">
        <v>119</v>
      </c>
    </row>
    <row r="173" spans="2:4" x14ac:dyDescent="0.2">
      <c r="B173" s="30" t="s">
        <v>66</v>
      </c>
      <c r="C173" s="30" t="s">
        <v>120</v>
      </c>
    </row>
  </sheetData>
  <sortState ref="B170:D170">
    <sortCondition descending="1" ref="D169"/>
  </sortState>
  <phoneticPr fontId="1" type="noConversion"/>
  <pageMargins left="0.75" right="0.75" top="1" bottom="1" header="0.5" footer="0.5"/>
  <pageSetup paperSize="150" orientation="portrait" horizontalDpi="2400" verticalDpi="24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Figures &amp; Tables</vt:lpstr>
      <vt:lpstr>Table 1</vt:lpstr>
      <vt:lpstr>Figure 1</vt:lpstr>
      <vt:lpstr>Figure 2</vt:lpstr>
      <vt:lpstr>Table 2</vt:lpstr>
      <vt:lpstr>Table 3</vt:lpstr>
      <vt:lpstr>Figure 3</vt:lpstr>
      <vt:lpstr>Figure 4</vt:lpstr>
    </vt:vector>
  </TitlesOfParts>
  <Company>INFORMA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Da Silva</dc:creator>
  <cp:lastModifiedBy>Daniel Ganea</cp:lastModifiedBy>
  <cp:lastPrinted>2012-04-03T08:52:09Z</cp:lastPrinted>
  <dcterms:created xsi:type="dcterms:W3CDTF">1996-10-14T23:33:28Z</dcterms:created>
  <dcterms:modified xsi:type="dcterms:W3CDTF">2019-08-01T11:37:50Z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1090608926</vt:i4>
  </property>
  <property fmtid="{D5CDD505-2E9C-101B-9397-08002B2CF9AE}" pid="3" name="_NewReviewCycle">
    <vt:lpwstr/>
  </property>
  <property fmtid="{D5CDD505-2E9C-101B-9397-08002B2CF9AE}" pid="4" name="_EmailSubject">
    <vt:lpwstr>YB continued</vt:lpwstr>
  </property>
  <property fmtid="{D5CDD505-2E9C-101B-9397-08002B2CF9AE}" pid="5" name="_AuthorEmail">
    <vt:lpwstr>Andrew.Redpath@informa.lu</vt:lpwstr>
  </property>
  <property fmtid="{D5CDD505-2E9C-101B-9397-08002B2CF9AE}" pid="6" name="_AuthorEmailDisplayName">
    <vt:lpwstr>Andrew Redpath</vt:lpwstr>
  </property>
  <property fmtid="{D5CDD505-2E9C-101B-9397-08002B2CF9AE}" pid="7" name="_ReviewingToolsShownOnce">
    <vt:lpwstr/>
  </property>
</Properties>
</file>