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1" activeTab="1"/>
  </bookViews>
  <sheets>
    <sheet name="汇总 (2)" sheetId="4" state="hidden" r:id="rId1"/>
    <sheet name="汇总" sheetId="3" r:id="rId2"/>
    <sheet name="教学用品采购清单" sheetId="1" r:id="rId3"/>
    <sheet name="培训餐费" sheetId="2" state="hidden" r:id="rId4"/>
  </sheets>
  <definedNames>
    <definedName name="_xlnm._FilterDatabase" localSheetId="2" hidden="1">教学用品采购清单!$A$1:$J$44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<sst xmlns="http://schemas.openxmlformats.org/spreadsheetml/2006/main" count="287" uniqueCount="109">
  <si>
    <t xml:space="preserve">     培训服务清单（2025.8.11-8.14）</t>
  </si>
  <si>
    <t>第八期服务代理商乘用L2认证培训（北京专场）</t>
  </si>
  <si>
    <t>序号</t>
  </si>
  <si>
    <t>项目</t>
  </si>
  <si>
    <t>单价（元）</t>
  </si>
  <si>
    <t>数量</t>
  </si>
  <si>
    <t>金额（元）</t>
  </si>
  <si>
    <t>含税价（6%）</t>
  </si>
  <si>
    <t>备注</t>
  </si>
  <si>
    <t>餐费</t>
  </si>
  <si>
    <t>瓶装水</t>
  </si>
  <si>
    <t>水果</t>
  </si>
  <si>
    <t>场地费</t>
  </si>
  <si>
    <t>防静电工作台（实操桌）</t>
  </si>
  <si>
    <t>铁皮通玻文件柜</t>
  </si>
  <si>
    <t>货架</t>
  </si>
  <si>
    <t>插线板</t>
  </si>
  <si>
    <t>插线板（带4个USB插口）</t>
  </si>
  <si>
    <t>讲师小蜜蜂</t>
  </si>
  <si>
    <t>白板笔（黑）</t>
  </si>
  <si>
    <t>白板笔（红）</t>
  </si>
  <si>
    <t>支架式白板</t>
  </si>
  <si>
    <t>白板擦</t>
  </si>
  <si>
    <t>充电型翻页笔</t>
  </si>
  <si>
    <t>5号电池</t>
  </si>
  <si>
    <t>HDMI高清连接线</t>
  </si>
  <si>
    <t>标签打印机</t>
  </si>
  <si>
    <t>标签纸</t>
  </si>
  <si>
    <t>透明胶</t>
  </si>
  <si>
    <t>手电筒</t>
  </si>
  <si>
    <t>纸胶带</t>
  </si>
  <si>
    <t>装饰假花</t>
  </si>
  <si>
    <t>抽纸</t>
  </si>
  <si>
    <t>喷雾酒精250ml</t>
  </si>
  <si>
    <t>黑色签字笔</t>
  </si>
  <si>
    <t>万用表替换针</t>
  </si>
  <si>
    <t>酒精2L</t>
  </si>
  <si>
    <t>学员笔记本</t>
  </si>
  <si>
    <t>9V电池方块电池</t>
  </si>
  <si>
    <t>A4夹板</t>
  </si>
  <si>
    <t>强力型粘钩</t>
  </si>
  <si>
    <t>一次性袋子</t>
  </si>
  <si>
    <t>物料盒</t>
  </si>
  <si>
    <t>讲台</t>
  </si>
  <si>
    <t>去除</t>
  </si>
  <si>
    <t>功放+音响</t>
  </si>
  <si>
    <t>话筒</t>
  </si>
  <si>
    <t>垃圾桶</t>
  </si>
  <si>
    <t>打印材料</t>
  </si>
  <si>
    <t>护栏</t>
  </si>
  <si>
    <t>培训条幅</t>
  </si>
  <si>
    <t>结算费</t>
  </si>
  <si>
    <t>会议服务</t>
  </si>
  <si>
    <t>名称</t>
  </si>
  <si>
    <t>单位</t>
  </si>
  <si>
    <t>单价</t>
  </si>
  <si>
    <t>培训室</t>
  </si>
  <si>
    <t>实操室</t>
  </si>
  <si>
    <t>总数量</t>
  </si>
  <si>
    <t>总计</t>
  </si>
  <si>
    <t>参考图片</t>
  </si>
  <si>
    <t>张</t>
  </si>
  <si>
    <t>尺寸：长200cm*宽80cm*高75cm,支持三大件设备实操教学；</t>
  </si>
  <si>
    <t>个</t>
  </si>
  <si>
    <t>尺寸：高1800cm*宽850cm*深390cm*4层，加厚版，存放实操道具&amp;备件等；</t>
  </si>
  <si>
    <t>尺寸：长200cm*宽60cm*高200cm*4层；存放库存工装&amp;备件等；</t>
  </si>
  <si>
    <t>40、/63</t>
  </si>
  <si>
    <t>公牛牌，3米、5米各4个</t>
  </si>
  <si>
    <t>公牛牌，给小蜜蜂集中充电；</t>
  </si>
  <si>
    <t>台</t>
  </si>
  <si>
    <t>USB充电型，推荐索爱品牌，讲师实操课使用</t>
  </si>
  <si>
    <t>盒</t>
  </si>
  <si>
    <t>/</t>
  </si>
  <si>
    <t>尺寸：长120cm*高80cm</t>
  </si>
  <si>
    <t>USB充电型，单价200元以下，实操教学使用</t>
  </si>
  <si>
    <t>根</t>
  </si>
  <si>
    <t>绿联牌，3米，连接移动一体机</t>
  </si>
  <si>
    <t>推荐：精臣D110；</t>
  </si>
  <si>
    <t>包</t>
  </si>
  <si>
    <t>精臣D110的标签纸，蓝色或黄色均可；</t>
  </si>
  <si>
    <t>卷</t>
  </si>
  <si>
    <t>50元以下，充电式；</t>
  </si>
  <si>
    <t>主席台装饰假花，200元以下；</t>
  </si>
  <si>
    <t>箱</t>
  </si>
  <si>
    <t>购买2箱，30小包左右；</t>
  </si>
  <si>
    <t>瓶</t>
  </si>
  <si>
    <t>带喷嘴，擦拭白板；</t>
  </si>
  <si>
    <t>4盒，盒/12支</t>
  </si>
  <si>
    <t>套</t>
  </si>
  <si>
    <t>山水动力品牌，便于万用表测量狭小位置电压及电流；</t>
  </si>
  <si>
    <t>单瓶装1升装，拆装课使用；</t>
  </si>
  <si>
    <t>酒精1L</t>
  </si>
  <si>
    <t>本</t>
  </si>
  <si>
    <t>单本10元以下，普通本子；</t>
  </si>
  <si>
    <t>粒</t>
  </si>
  <si>
    <t>替换万用表电池；</t>
  </si>
  <si>
    <t>塑料盒子</t>
  </si>
  <si>
    <t>以上合计：</t>
  </si>
  <si>
    <t>培训餐费：</t>
  </si>
  <si>
    <t>合计：</t>
  </si>
  <si>
    <t>金额/元</t>
  </si>
  <si>
    <t>农夫山泉</t>
  </si>
  <si>
    <t>216瓶</t>
  </si>
  <si>
    <t>12瓶（江雨晴）</t>
  </si>
  <si>
    <t>72份</t>
  </si>
  <si>
    <t>四种</t>
  </si>
  <si>
    <t>电费</t>
  </si>
  <si>
    <t>150/天</t>
  </si>
  <si>
    <t>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</si>
</sst>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6"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b/>
      <sz val="18"/>
      <color theme="1"/>
      <name val="等线"/>
      <charset val="134"/>
      <scheme val="minor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3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190500</xdr:colOff>
      <xdr:row>0</xdr:row>
      <xdr:rowOff>635</xdr:rowOff>
    </xdr:from>
    <xdr:to>
      <xdr:col>14</xdr:col>
      <xdr:colOff>37465</xdr:colOff>
      <xdr:row>46</xdr:row>
      <xdr:rowOff>95885</xdr:rowOff>
    </xdr:to>
    <xdr:pic>
      <xdr:nvPicPr>
        <xdr:cNvPr id="2" name="图片 1" descr="b49b0bf27f9143dcd380a8c5462b3a4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12050" y="635"/>
          <a:ext cx="4647565" cy="103378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</xdr:colOff>
      <xdr:row>0</xdr:row>
      <xdr:rowOff>9525</xdr:rowOff>
    </xdr:from>
    <xdr:to>
      <xdr:col>20</xdr:col>
      <xdr:colOff>574040</xdr:colOff>
      <xdr:row>46</xdr:row>
      <xdr:rowOff>92075</xdr:rowOff>
    </xdr:to>
    <xdr:pic>
      <xdr:nvPicPr>
        <xdr:cNvPr id="3" name="图片 2" descr="ff1a7c27399274ba0cd8b3fd1d33253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60250" y="9525"/>
          <a:ext cx="4650740" cy="1032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57150</xdr:colOff>
      <xdr:row>1</xdr:row>
      <xdr:rowOff>19050</xdr:rowOff>
    </xdr:from>
    <xdr:to>
      <xdr:col>9</xdr:col>
      <xdr:colOff>692150</xdr:colOff>
      <xdr:row>1</xdr:row>
      <xdr:rowOff>654050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9300" y="336550"/>
          <a:ext cx="635000" cy="63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50799</xdr:colOff>
      <xdr:row>2</xdr:row>
      <xdr:rowOff>14144</xdr:rowOff>
    </xdr:from>
    <xdr:to>
      <xdr:col>9</xdr:col>
      <xdr:colOff>738216</xdr:colOff>
      <xdr:row>2</xdr:row>
      <xdr:rowOff>729058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32315" y="1004570"/>
          <a:ext cx="687705" cy="71501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3</xdr:row>
      <xdr:rowOff>50800</xdr:rowOff>
    </xdr:from>
    <xdr:to>
      <xdr:col>9</xdr:col>
      <xdr:colOff>853834</xdr:colOff>
      <xdr:row>3</xdr:row>
      <xdr:rowOff>908050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607550" y="1771650"/>
          <a:ext cx="828040" cy="857250"/>
        </a:xfrm>
        <a:prstGeom prst="rect">
          <a:avLst/>
        </a:prstGeom>
      </xdr:spPr>
    </xdr:pic>
    <xdr:clientData/>
  </xdr:twoCellAnchor>
  <xdr:twoCellAnchor editAs="oneCell">
    <xdr:from>
      <xdr:col>9</xdr:col>
      <xdr:colOff>31750</xdr:colOff>
      <xdr:row>6</xdr:row>
      <xdr:rowOff>25402</xdr:rowOff>
    </xdr:from>
    <xdr:to>
      <xdr:col>9</xdr:col>
      <xdr:colOff>793749</xdr:colOff>
      <xdr:row>6</xdr:row>
      <xdr:rowOff>1041400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3900" y="3194050"/>
          <a:ext cx="761365" cy="1016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882</xdr:rowOff>
    </xdr:from>
    <xdr:to>
      <xdr:col>9</xdr:col>
      <xdr:colOff>1047750</xdr:colOff>
      <xdr:row>9</xdr:row>
      <xdr:rowOff>1073149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0" y="4744085"/>
          <a:ext cx="1047750" cy="1071880"/>
        </a:xfrm>
        <a:prstGeom prst="rect">
          <a:avLst/>
        </a:prstGeom>
      </xdr:spPr>
    </xdr:pic>
    <xdr:clientData/>
  </xdr:twoCellAnchor>
  <xdr:twoCellAnchor editAs="oneCell">
    <xdr:from>
      <xdr:col>9</xdr:col>
      <xdr:colOff>6350</xdr:colOff>
      <xdr:row>19</xdr:row>
      <xdr:rowOff>6350</xdr:rowOff>
    </xdr:from>
    <xdr:to>
      <xdr:col>9</xdr:col>
      <xdr:colOff>1028700</xdr:colOff>
      <xdr:row>19</xdr:row>
      <xdr:rowOff>1028700</xdr:rowOff>
    </xdr:to>
    <xdr:pic>
      <xdr:nvPicPr>
        <xdr:cNvPr id="7" name="图片 6"/>
        <xdr:cNvPicPr>
          <a:picLocks noChangeAspect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8500" y="8312150"/>
          <a:ext cx="1022350" cy="1022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pane ySplit="3" topLeftCell="A31" activePane="bottomLeft" state="frozen"/>
      <selection/>
      <selection pane="bottomLeft" activeCell="E56" sqref="D56:E57"/>
    </sheetView>
  </sheetViews>
  <sheetFormatPr defaultColWidth="9" defaultRowHeight="14.25" outlineLevelCol="6"/>
  <cols>
    <col min="1" max="1" width="5.08333333333333" customWidth="1"/>
    <col min="2" max="2" width="22.4166666666667" customWidth="1"/>
    <col min="3" max="3" width="14.4166666666667" customWidth="1"/>
    <col min="4" max="4" width="7.41666666666667" customWidth="1"/>
    <col min="5" max="6" width="15.4166666666667" customWidth="1"/>
    <col min="7" max="7" width="15.9166666666667" customWidth="1"/>
  </cols>
  <sheetData>
    <row r="1" ht="31" customHeight="1" spans="1:7">
      <c r="A1" s="21" t="s">
        <v>0</v>
      </c>
      <c r="B1" s="21"/>
      <c r="C1" s="22"/>
      <c r="D1" s="21"/>
      <c r="E1" s="22"/>
      <c r="F1" s="21"/>
      <c r="G1" s="21"/>
    </row>
    <row r="2" ht="27.5" customHeight="1" spans="1:7">
      <c r="A2" s="21" t="s">
        <v>1</v>
      </c>
      <c r="B2" s="21"/>
      <c r="C2" s="22"/>
      <c r="D2" s="21"/>
      <c r="E2" s="22"/>
      <c r="F2" s="21"/>
      <c r="G2" s="21"/>
    </row>
    <row r="3" ht="17" customHeight="1" spans="1:7">
      <c r="A3" s="23" t="s">
        <v>2</v>
      </c>
      <c r="B3" s="23" t="s">
        <v>3</v>
      </c>
      <c r="C3" s="24" t="s">
        <v>4</v>
      </c>
      <c r="D3" s="23" t="s">
        <v>5</v>
      </c>
      <c r="E3" s="24" t="s">
        <v>6</v>
      </c>
      <c r="F3" s="23" t="s">
        <v>7</v>
      </c>
      <c r="G3" s="23" t="s">
        <v>8</v>
      </c>
    </row>
    <row r="4" ht="17" customHeight="1" spans="1:7">
      <c r="A4" s="23">
        <v>1</v>
      </c>
      <c r="B4" s="23" t="s">
        <v>9</v>
      </c>
      <c r="C4" s="24">
        <f t="shared" ref="C4:C7" si="0">E4/D4</f>
        <v>16.4444444444444</v>
      </c>
      <c r="D4" s="23">
        <v>72</v>
      </c>
      <c r="E4" s="24">
        <v>1184</v>
      </c>
      <c r="F4" s="23">
        <f t="shared" ref="F4:F47" si="1">E4*1.06</f>
        <v>1255.04</v>
      </c>
      <c r="G4" s="23"/>
    </row>
    <row r="5" ht="17" customHeight="1" spans="1:7">
      <c r="A5" s="23">
        <v>2</v>
      </c>
      <c r="B5" s="23" t="s">
        <v>10</v>
      </c>
      <c r="C5" s="24">
        <f t="shared" si="0"/>
        <v>1.01052631578947</v>
      </c>
      <c r="D5" s="23">
        <v>228</v>
      </c>
      <c r="E5" s="24">
        <v>230.4</v>
      </c>
      <c r="F5" s="23">
        <f t="shared" si="1"/>
        <v>244.224</v>
      </c>
      <c r="G5" s="23"/>
    </row>
    <row r="6" ht="17" customHeight="1" spans="1:7">
      <c r="A6" s="23">
        <v>3</v>
      </c>
      <c r="B6" s="23" t="s">
        <v>11</v>
      </c>
      <c r="C6" s="24">
        <f t="shared" si="0"/>
        <v>322.7</v>
      </c>
      <c r="D6" s="23">
        <v>2</v>
      </c>
      <c r="E6" s="24">
        <v>645.4</v>
      </c>
      <c r="F6" s="23">
        <f t="shared" si="1"/>
        <v>684.124</v>
      </c>
      <c r="G6" s="23"/>
    </row>
    <row r="7" ht="17" customHeight="1" spans="1:7">
      <c r="A7" s="23">
        <v>4</v>
      </c>
      <c r="B7" s="23" t="s">
        <v>12</v>
      </c>
      <c r="C7" s="24">
        <f t="shared" si="0"/>
        <v>825</v>
      </c>
      <c r="D7" s="23">
        <v>2</v>
      </c>
      <c r="E7" s="24">
        <v>1650</v>
      </c>
      <c r="F7" s="23">
        <f t="shared" si="1"/>
        <v>1749</v>
      </c>
      <c r="G7" s="23"/>
    </row>
    <row r="8" ht="17" customHeight="1" spans="1:7">
      <c r="A8" s="23">
        <v>8</v>
      </c>
      <c r="B8" s="23" t="s">
        <v>13</v>
      </c>
      <c r="C8" s="35">
        <v>261</v>
      </c>
      <c r="D8" s="23">
        <v>3</v>
      </c>
      <c r="E8" s="24">
        <f t="shared" ref="E8:E47" si="2">C8*D8</f>
        <v>783</v>
      </c>
      <c r="F8" s="26">
        <f t="shared" si="1"/>
        <v>829.98</v>
      </c>
      <c r="G8" s="23"/>
    </row>
    <row r="9" ht="17" customHeight="1" spans="1:7">
      <c r="A9" s="23">
        <v>9</v>
      </c>
      <c r="B9" s="23" t="s">
        <v>14</v>
      </c>
      <c r="C9" s="35">
        <v>551.5</v>
      </c>
      <c r="D9" s="23">
        <v>4</v>
      </c>
      <c r="E9" s="24">
        <f t="shared" si="2"/>
        <v>2206</v>
      </c>
      <c r="F9" s="26">
        <f t="shared" si="1"/>
        <v>2338.36</v>
      </c>
      <c r="G9" s="23"/>
    </row>
    <row r="10" ht="17" customHeight="1" spans="1:7">
      <c r="A10" s="23">
        <v>10</v>
      </c>
      <c r="B10" s="23" t="s">
        <v>15</v>
      </c>
      <c r="C10" s="35">
        <v>429</v>
      </c>
      <c r="D10" s="23">
        <v>3</v>
      </c>
      <c r="E10" s="24">
        <f t="shared" si="2"/>
        <v>1287</v>
      </c>
      <c r="F10" s="26">
        <f t="shared" si="1"/>
        <v>1364.22</v>
      </c>
      <c r="G10" s="23"/>
    </row>
    <row r="11" ht="17" customHeight="1" spans="1:7">
      <c r="A11" s="23">
        <v>11</v>
      </c>
      <c r="B11" s="23" t="s">
        <v>16</v>
      </c>
      <c r="C11" s="24">
        <v>51.5</v>
      </c>
      <c r="D11" s="23">
        <v>10</v>
      </c>
      <c r="E11" s="24">
        <f t="shared" si="2"/>
        <v>515</v>
      </c>
      <c r="F11" s="26">
        <f t="shared" si="1"/>
        <v>545.9</v>
      </c>
      <c r="G11" s="27"/>
    </row>
    <row r="12" ht="17" customHeight="1" spans="1:7">
      <c r="A12" s="23">
        <v>12</v>
      </c>
      <c r="B12" s="23" t="s">
        <v>17</v>
      </c>
      <c r="C12" s="24">
        <v>45.9</v>
      </c>
      <c r="D12" s="23">
        <v>1</v>
      </c>
      <c r="E12" s="24">
        <f t="shared" si="2"/>
        <v>45.9</v>
      </c>
      <c r="F12" s="26">
        <f t="shared" si="1"/>
        <v>48.654</v>
      </c>
      <c r="G12" s="28"/>
    </row>
    <row r="13" ht="17" customHeight="1" spans="1:7">
      <c r="A13" s="23">
        <v>13</v>
      </c>
      <c r="B13" s="23" t="s">
        <v>18</v>
      </c>
      <c r="C13" s="24">
        <v>69</v>
      </c>
      <c r="D13" s="23">
        <v>3</v>
      </c>
      <c r="E13" s="24">
        <f t="shared" si="2"/>
        <v>207</v>
      </c>
      <c r="F13" s="26">
        <f t="shared" si="1"/>
        <v>219.42</v>
      </c>
      <c r="G13" s="28"/>
    </row>
    <row r="14" ht="17" customHeight="1" spans="1:7">
      <c r="A14" s="23">
        <v>14</v>
      </c>
      <c r="B14" s="23" t="s">
        <v>19</v>
      </c>
      <c r="C14" s="24">
        <v>9</v>
      </c>
      <c r="D14" s="23">
        <v>2</v>
      </c>
      <c r="E14" s="24">
        <f t="shared" si="2"/>
        <v>18</v>
      </c>
      <c r="F14" s="26">
        <f t="shared" si="1"/>
        <v>19.08</v>
      </c>
      <c r="G14" s="28"/>
    </row>
    <row r="15" ht="17" customHeight="1" spans="1:7">
      <c r="A15" s="23">
        <v>15</v>
      </c>
      <c r="B15" s="23" t="s">
        <v>20</v>
      </c>
      <c r="C15" s="24">
        <v>9</v>
      </c>
      <c r="D15" s="23">
        <v>1</v>
      </c>
      <c r="E15" s="24">
        <f t="shared" si="2"/>
        <v>9</v>
      </c>
      <c r="F15" s="26">
        <f t="shared" si="1"/>
        <v>9.54</v>
      </c>
      <c r="G15" s="28"/>
    </row>
    <row r="16" ht="17" customHeight="1" spans="1:7">
      <c r="A16" s="23">
        <v>16</v>
      </c>
      <c r="B16" s="23" t="s">
        <v>21</v>
      </c>
      <c r="C16" s="24">
        <v>159</v>
      </c>
      <c r="D16" s="23">
        <v>3</v>
      </c>
      <c r="E16" s="24">
        <f t="shared" si="2"/>
        <v>477</v>
      </c>
      <c r="F16" s="26">
        <f t="shared" si="1"/>
        <v>505.62</v>
      </c>
      <c r="G16" s="28"/>
    </row>
    <row r="17" ht="17" customHeight="1" spans="1:7">
      <c r="A17" s="23">
        <v>17</v>
      </c>
      <c r="B17" s="23" t="s">
        <v>22</v>
      </c>
      <c r="C17" s="24">
        <v>5.5</v>
      </c>
      <c r="D17" s="23">
        <v>4</v>
      </c>
      <c r="E17" s="24">
        <f t="shared" si="2"/>
        <v>22</v>
      </c>
      <c r="F17" s="26">
        <f t="shared" si="1"/>
        <v>23.32</v>
      </c>
      <c r="G17" s="28"/>
    </row>
    <row r="18" ht="17" customHeight="1" spans="1:7">
      <c r="A18" s="23">
        <v>18</v>
      </c>
      <c r="B18" s="23" t="s">
        <v>23</v>
      </c>
      <c r="C18" s="24">
        <v>159</v>
      </c>
      <c r="D18" s="23">
        <v>3</v>
      </c>
      <c r="E18" s="24">
        <f t="shared" si="2"/>
        <v>477</v>
      </c>
      <c r="F18" s="26">
        <f t="shared" si="1"/>
        <v>505.62</v>
      </c>
      <c r="G18" s="28"/>
    </row>
    <row r="19" ht="17" customHeight="1" spans="1:7">
      <c r="A19" s="23">
        <v>19</v>
      </c>
      <c r="B19" s="23" t="s">
        <v>24</v>
      </c>
      <c r="C19" s="24">
        <v>2.15</v>
      </c>
      <c r="D19" s="23">
        <v>24</v>
      </c>
      <c r="E19" s="24">
        <f t="shared" si="2"/>
        <v>51.6</v>
      </c>
      <c r="F19" s="26">
        <f t="shared" si="1"/>
        <v>54.696</v>
      </c>
      <c r="G19" s="28"/>
    </row>
    <row r="20" ht="17" customHeight="1" spans="1:7">
      <c r="A20" s="23">
        <v>20</v>
      </c>
      <c r="B20" s="23" t="s">
        <v>25</v>
      </c>
      <c r="C20" s="24">
        <v>39.9</v>
      </c>
      <c r="D20" s="23">
        <v>1</v>
      </c>
      <c r="E20" s="24">
        <f t="shared" si="2"/>
        <v>39.9</v>
      </c>
      <c r="F20" s="26">
        <f t="shared" si="1"/>
        <v>42.294</v>
      </c>
      <c r="G20" s="28"/>
    </row>
    <row r="21" ht="17" customHeight="1" spans="1:7">
      <c r="A21" s="23">
        <v>21</v>
      </c>
      <c r="B21" s="23" t="s">
        <v>26</v>
      </c>
      <c r="C21" s="24">
        <v>79.02</v>
      </c>
      <c r="D21" s="23">
        <v>1</v>
      </c>
      <c r="E21" s="24">
        <f t="shared" si="2"/>
        <v>79.02</v>
      </c>
      <c r="F21" s="26">
        <f t="shared" si="1"/>
        <v>83.7612</v>
      </c>
      <c r="G21" s="28"/>
    </row>
    <row r="22" ht="17" customHeight="1" spans="1:7">
      <c r="A22" s="23">
        <v>22</v>
      </c>
      <c r="B22" s="23" t="s">
        <v>27</v>
      </c>
      <c r="C22" s="24">
        <v>25</v>
      </c>
      <c r="D22" s="23">
        <v>5</v>
      </c>
      <c r="E22" s="24">
        <f t="shared" si="2"/>
        <v>125</v>
      </c>
      <c r="F22" s="26">
        <f t="shared" si="1"/>
        <v>132.5</v>
      </c>
      <c r="G22" s="28"/>
    </row>
    <row r="23" ht="17" customHeight="1" spans="1:7">
      <c r="A23" s="23">
        <v>23</v>
      </c>
      <c r="B23" s="23" t="s">
        <v>28</v>
      </c>
      <c r="C23" s="24">
        <v>5</v>
      </c>
      <c r="D23" s="23">
        <v>3</v>
      </c>
      <c r="E23" s="24">
        <f t="shared" si="2"/>
        <v>15</v>
      </c>
      <c r="F23" s="26">
        <f t="shared" si="1"/>
        <v>15.9</v>
      </c>
      <c r="G23" s="28"/>
    </row>
    <row r="24" ht="17" customHeight="1" spans="1:7">
      <c r="A24" s="23">
        <v>24</v>
      </c>
      <c r="B24" s="23" t="s">
        <v>29</v>
      </c>
      <c r="C24" s="24">
        <v>39.92</v>
      </c>
      <c r="D24" s="23">
        <v>3</v>
      </c>
      <c r="E24" s="24">
        <f t="shared" si="2"/>
        <v>119.76</v>
      </c>
      <c r="F24" s="26">
        <f t="shared" si="1"/>
        <v>126.9456</v>
      </c>
      <c r="G24" s="28"/>
    </row>
    <row r="25" ht="17" customHeight="1" spans="1:7">
      <c r="A25" s="23">
        <v>25</v>
      </c>
      <c r="B25" s="23" t="s">
        <v>30</v>
      </c>
      <c r="C25" s="24">
        <v>3</v>
      </c>
      <c r="D25" s="23">
        <v>3</v>
      </c>
      <c r="E25" s="24">
        <f t="shared" si="2"/>
        <v>9</v>
      </c>
      <c r="F25" s="26">
        <f t="shared" si="1"/>
        <v>9.54</v>
      </c>
      <c r="G25" s="28"/>
    </row>
    <row r="26" ht="17" customHeight="1" spans="1:7">
      <c r="A26" s="23">
        <v>26</v>
      </c>
      <c r="B26" s="23" t="s">
        <v>31</v>
      </c>
      <c r="C26" s="24">
        <v>146.34</v>
      </c>
      <c r="D26" s="23">
        <v>1</v>
      </c>
      <c r="E26" s="24">
        <f t="shared" si="2"/>
        <v>146.34</v>
      </c>
      <c r="F26" s="26">
        <f t="shared" si="1"/>
        <v>155.1204</v>
      </c>
      <c r="G26" s="28"/>
    </row>
    <row r="27" ht="17" customHeight="1" spans="1:7">
      <c r="A27" s="23">
        <v>27</v>
      </c>
      <c r="B27" s="23" t="s">
        <v>32</v>
      </c>
      <c r="C27" s="24">
        <v>40</v>
      </c>
      <c r="D27" s="23">
        <v>2</v>
      </c>
      <c r="E27" s="24">
        <f t="shared" si="2"/>
        <v>80</v>
      </c>
      <c r="F27" s="26">
        <f t="shared" si="1"/>
        <v>84.8</v>
      </c>
      <c r="G27" s="28"/>
    </row>
    <row r="28" ht="17" customHeight="1" spans="1:7">
      <c r="A28" s="23">
        <v>28</v>
      </c>
      <c r="B28" s="23" t="s">
        <v>33</v>
      </c>
      <c r="C28" s="24">
        <v>8.27</v>
      </c>
      <c r="D28" s="23">
        <v>3</v>
      </c>
      <c r="E28" s="24">
        <f t="shared" si="2"/>
        <v>24.81</v>
      </c>
      <c r="F28" s="26">
        <f t="shared" si="1"/>
        <v>26.2986</v>
      </c>
      <c r="G28" s="28"/>
    </row>
    <row r="29" ht="17" customHeight="1" spans="1:7">
      <c r="A29" s="23">
        <v>29</v>
      </c>
      <c r="B29" s="23" t="s">
        <v>34</v>
      </c>
      <c r="C29" s="24">
        <v>8.91</v>
      </c>
      <c r="D29" s="23">
        <v>4</v>
      </c>
      <c r="E29" s="24">
        <f t="shared" si="2"/>
        <v>35.64</v>
      </c>
      <c r="F29" s="26">
        <f t="shared" si="1"/>
        <v>37.7784</v>
      </c>
      <c r="G29" s="28"/>
    </row>
    <row r="30" ht="17" customHeight="1" spans="1:7">
      <c r="A30" s="23">
        <v>30</v>
      </c>
      <c r="B30" s="23" t="s">
        <v>35</v>
      </c>
      <c r="C30" s="24">
        <v>27.9</v>
      </c>
      <c r="D30" s="23">
        <v>4</v>
      </c>
      <c r="E30" s="24">
        <f t="shared" si="2"/>
        <v>111.6</v>
      </c>
      <c r="F30" s="26">
        <f t="shared" si="1"/>
        <v>118.296</v>
      </c>
      <c r="G30" s="28"/>
    </row>
    <row r="31" ht="17" customHeight="1" spans="1:7">
      <c r="A31" s="23">
        <v>31</v>
      </c>
      <c r="B31" s="23" t="s">
        <v>36</v>
      </c>
      <c r="C31" s="24">
        <v>42.3</v>
      </c>
      <c r="D31" s="23">
        <v>1</v>
      </c>
      <c r="E31" s="24">
        <f t="shared" si="2"/>
        <v>42.3</v>
      </c>
      <c r="F31" s="26">
        <f t="shared" si="1"/>
        <v>44.838</v>
      </c>
      <c r="G31" s="28"/>
    </row>
    <row r="32" ht="17" customHeight="1" spans="1:7">
      <c r="A32" s="23">
        <v>32</v>
      </c>
      <c r="B32" s="23" t="s">
        <v>37</v>
      </c>
      <c r="C32" s="24">
        <v>5.63</v>
      </c>
      <c r="D32" s="23">
        <v>60</v>
      </c>
      <c r="E32" s="24">
        <f t="shared" si="2"/>
        <v>337.8</v>
      </c>
      <c r="F32" s="26">
        <f t="shared" si="1"/>
        <v>358.068</v>
      </c>
      <c r="G32" s="28"/>
    </row>
    <row r="33" ht="17" customHeight="1" spans="1:7">
      <c r="A33" s="23">
        <v>33</v>
      </c>
      <c r="B33" s="23" t="s">
        <v>38</v>
      </c>
      <c r="C33" s="24">
        <v>9.18</v>
      </c>
      <c r="D33" s="23">
        <v>5</v>
      </c>
      <c r="E33" s="24">
        <f t="shared" si="2"/>
        <v>45.9</v>
      </c>
      <c r="F33" s="26">
        <f t="shared" si="1"/>
        <v>48.654</v>
      </c>
      <c r="G33" s="28"/>
    </row>
    <row r="34" ht="17" customHeight="1" spans="1:7">
      <c r="A34" s="23">
        <v>34</v>
      </c>
      <c r="B34" s="23" t="s">
        <v>39</v>
      </c>
      <c r="C34" s="24">
        <v>4.5</v>
      </c>
      <c r="D34" s="23">
        <v>10</v>
      </c>
      <c r="E34" s="24">
        <f t="shared" si="2"/>
        <v>45</v>
      </c>
      <c r="F34" s="26">
        <f t="shared" si="1"/>
        <v>47.7</v>
      </c>
      <c r="G34" s="28"/>
    </row>
    <row r="35" ht="17" customHeight="1" spans="1:7">
      <c r="A35" s="23">
        <v>35</v>
      </c>
      <c r="B35" s="23" t="s">
        <v>40</v>
      </c>
      <c r="C35" s="24">
        <v>0.89</v>
      </c>
      <c r="D35" s="23">
        <v>20</v>
      </c>
      <c r="E35" s="24">
        <f t="shared" si="2"/>
        <v>17.8</v>
      </c>
      <c r="F35" s="26">
        <f t="shared" si="1"/>
        <v>18.868</v>
      </c>
      <c r="G35" s="28"/>
    </row>
    <row r="36" ht="17" customHeight="1" spans="1:7">
      <c r="A36" s="23">
        <v>36</v>
      </c>
      <c r="B36" s="23" t="s">
        <v>41</v>
      </c>
      <c r="C36" s="24">
        <v>34</v>
      </c>
      <c r="D36" s="23">
        <v>1</v>
      </c>
      <c r="E36" s="24">
        <f t="shared" si="2"/>
        <v>34</v>
      </c>
      <c r="F36" s="26">
        <f t="shared" si="1"/>
        <v>36.04</v>
      </c>
      <c r="G36" s="28"/>
    </row>
    <row r="37" ht="17" customHeight="1" spans="1:7">
      <c r="A37" s="23">
        <v>37</v>
      </c>
      <c r="B37" s="29" t="s">
        <v>42</v>
      </c>
      <c r="C37" s="24">
        <v>12.9</v>
      </c>
      <c r="D37" s="23">
        <v>12</v>
      </c>
      <c r="E37" s="24">
        <f t="shared" si="2"/>
        <v>154.8</v>
      </c>
      <c r="F37" s="26">
        <f t="shared" si="1"/>
        <v>164.088</v>
      </c>
      <c r="G37" s="28"/>
    </row>
    <row r="38" ht="17" customHeight="1" spans="1:7">
      <c r="A38" s="23">
        <v>38</v>
      </c>
      <c r="B38" s="36" t="s">
        <v>43</v>
      </c>
      <c r="C38" s="35">
        <v>244.32</v>
      </c>
      <c r="D38" s="36">
        <v>2</v>
      </c>
      <c r="E38" s="36">
        <f t="shared" si="2"/>
        <v>488.64</v>
      </c>
      <c r="F38" s="37">
        <f t="shared" si="1"/>
        <v>517.9584</v>
      </c>
      <c r="G38" s="28" t="s">
        <v>44</v>
      </c>
    </row>
    <row r="39" ht="17" customHeight="1" spans="1:7">
      <c r="A39" s="23">
        <v>39</v>
      </c>
      <c r="B39" s="36" t="s">
        <v>45</v>
      </c>
      <c r="C39" s="35">
        <v>615.2</v>
      </c>
      <c r="D39" s="36">
        <v>1</v>
      </c>
      <c r="E39" s="36">
        <f t="shared" si="2"/>
        <v>615.2</v>
      </c>
      <c r="F39" s="37">
        <f t="shared" si="1"/>
        <v>652.112</v>
      </c>
      <c r="G39" s="28" t="s">
        <v>44</v>
      </c>
    </row>
    <row r="40" ht="17" customHeight="1" spans="1:7">
      <c r="A40" s="23">
        <v>40</v>
      </c>
      <c r="B40" s="36" t="s">
        <v>46</v>
      </c>
      <c r="C40" s="35">
        <v>199</v>
      </c>
      <c r="D40" s="36">
        <v>2</v>
      </c>
      <c r="E40" s="36">
        <f t="shared" si="2"/>
        <v>398</v>
      </c>
      <c r="F40" s="37">
        <f t="shared" si="1"/>
        <v>421.88</v>
      </c>
      <c r="G40" s="28" t="s">
        <v>44</v>
      </c>
    </row>
    <row r="41" ht="17" customHeight="1" spans="1:7">
      <c r="A41" s="23">
        <v>41</v>
      </c>
      <c r="B41" s="23" t="s">
        <v>47</v>
      </c>
      <c r="C41" s="24">
        <v>8.03</v>
      </c>
      <c r="D41" s="23">
        <v>4</v>
      </c>
      <c r="E41" s="24">
        <f t="shared" si="2"/>
        <v>32.12</v>
      </c>
      <c r="F41" s="26">
        <f t="shared" si="1"/>
        <v>34.0472</v>
      </c>
      <c r="G41" s="28"/>
    </row>
    <row r="42" ht="17" customHeight="1" spans="1:7">
      <c r="A42" s="23">
        <v>42</v>
      </c>
      <c r="B42" s="23" t="s">
        <v>48</v>
      </c>
      <c r="C42" s="24">
        <v>2</v>
      </c>
      <c r="D42" s="23">
        <v>84</v>
      </c>
      <c r="E42" s="24">
        <f t="shared" si="2"/>
        <v>168</v>
      </c>
      <c r="F42" s="26">
        <f t="shared" si="1"/>
        <v>178.08</v>
      </c>
      <c r="G42" s="28"/>
    </row>
    <row r="43" ht="17" customHeight="1" spans="1:7">
      <c r="A43" s="23">
        <v>43</v>
      </c>
      <c r="B43" s="23" t="s">
        <v>49</v>
      </c>
      <c r="C43" s="24">
        <v>54.25</v>
      </c>
      <c r="D43" s="23">
        <v>8</v>
      </c>
      <c r="E43" s="24">
        <f t="shared" si="2"/>
        <v>434</v>
      </c>
      <c r="F43" s="26">
        <f t="shared" si="1"/>
        <v>460.04</v>
      </c>
      <c r="G43" s="28"/>
    </row>
    <row r="44" ht="17" customHeight="1" spans="1:7">
      <c r="A44" s="23">
        <v>44</v>
      </c>
      <c r="B44" s="36" t="s">
        <v>45</v>
      </c>
      <c r="C44" s="35">
        <v>692.1</v>
      </c>
      <c r="D44" s="36">
        <v>1</v>
      </c>
      <c r="E44" s="36">
        <f t="shared" si="2"/>
        <v>692.1</v>
      </c>
      <c r="F44" s="37">
        <f t="shared" si="1"/>
        <v>733.626</v>
      </c>
      <c r="G44" s="28" t="s">
        <v>44</v>
      </c>
    </row>
    <row r="45" ht="17" customHeight="1" spans="1:7">
      <c r="A45" s="23">
        <v>45</v>
      </c>
      <c r="B45" s="36" t="s">
        <v>46</v>
      </c>
      <c r="C45" s="35">
        <f>385.92/2</f>
        <v>192.96</v>
      </c>
      <c r="D45" s="36">
        <v>2</v>
      </c>
      <c r="E45" s="36">
        <f t="shared" si="2"/>
        <v>385.92</v>
      </c>
      <c r="F45" s="37">
        <f t="shared" si="1"/>
        <v>409.0752</v>
      </c>
      <c r="G45" s="28" t="s">
        <v>44</v>
      </c>
    </row>
    <row r="46" ht="17" customHeight="1" spans="1:7">
      <c r="A46" s="23">
        <v>46</v>
      </c>
      <c r="B46" s="23" t="s">
        <v>50</v>
      </c>
      <c r="C46" s="24">
        <v>66</v>
      </c>
      <c r="D46" s="23">
        <v>1</v>
      </c>
      <c r="E46" s="24">
        <f t="shared" si="2"/>
        <v>66</v>
      </c>
      <c r="F46" s="26">
        <f t="shared" si="1"/>
        <v>69.96</v>
      </c>
      <c r="G46" s="28"/>
    </row>
    <row r="47" ht="17" customHeight="1" spans="1:7">
      <c r="A47" s="23">
        <v>47</v>
      </c>
      <c r="B47" s="23" t="s">
        <v>24</v>
      </c>
      <c r="C47" s="24">
        <v>60.9</v>
      </c>
      <c r="D47" s="23">
        <v>1</v>
      </c>
      <c r="E47" s="24">
        <f t="shared" si="2"/>
        <v>60.9</v>
      </c>
      <c r="F47" s="26">
        <f t="shared" si="1"/>
        <v>64.554</v>
      </c>
      <c r="G47" s="28"/>
    </row>
    <row r="48" ht="17" customHeight="1" spans="1:7">
      <c r="A48" s="30"/>
      <c r="B48" s="31" t="s">
        <v>51</v>
      </c>
      <c r="C48" s="32"/>
      <c r="D48" s="33"/>
      <c r="E48" s="32"/>
      <c r="F48" s="34">
        <f>SUM(F8:F47)</f>
        <v>11557.233</v>
      </c>
      <c r="G48" s="31" t="s">
        <v>52</v>
      </c>
    </row>
  </sheetData>
  <mergeCells count="2">
    <mergeCell ref="A1:G1"/>
    <mergeCell ref="A2:G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tabSelected="1" workbookViewId="0">
      <pane ySplit="3" topLeftCell="A4" activePane="bottomLeft" state="frozen"/>
      <selection/>
      <selection pane="bottomLeft" activeCell="O17" sqref="O17:O18"/>
    </sheetView>
  </sheetViews>
  <sheetFormatPr defaultColWidth="9" defaultRowHeight="14.25" outlineLevelCol="6"/>
  <cols>
    <col min="1" max="1" width="5.08333333333333" customWidth="1"/>
    <col min="2" max="2" width="22.4166666666667" customWidth="1"/>
    <col min="3" max="3" width="14.4166666666667" customWidth="1"/>
    <col min="4" max="4" width="7.41666666666667" customWidth="1"/>
    <col min="5" max="6" width="15.4166666666667" customWidth="1"/>
    <col min="7" max="7" width="15.9166666666667" customWidth="1"/>
  </cols>
  <sheetData>
    <row r="1" ht="31" customHeight="1" spans="1:7">
      <c r="A1" s="21" t="s">
        <v>0</v>
      </c>
      <c r="B1" s="21"/>
      <c r="C1" s="22"/>
      <c r="D1" s="21"/>
      <c r="E1" s="22"/>
      <c r="F1" s="21"/>
      <c r="G1" s="21"/>
    </row>
    <row r="2" ht="27.5" customHeight="1" spans="1:7">
      <c r="A2" s="21" t="s">
        <v>1</v>
      </c>
      <c r="B2" s="21"/>
      <c r="C2" s="22"/>
      <c r="D2" s="21"/>
      <c r="E2" s="22"/>
      <c r="F2" s="21"/>
      <c r="G2" s="21"/>
    </row>
    <row r="3" ht="17" customHeight="1" spans="1:7">
      <c r="A3" s="23" t="s">
        <v>2</v>
      </c>
      <c r="B3" s="23" t="s">
        <v>3</v>
      </c>
      <c r="C3" s="24" t="s">
        <v>4</v>
      </c>
      <c r="D3" s="23" t="s">
        <v>5</v>
      </c>
      <c r="E3" s="24" t="s">
        <v>6</v>
      </c>
      <c r="F3" s="23" t="s">
        <v>7</v>
      </c>
      <c r="G3" s="23" t="s">
        <v>8</v>
      </c>
    </row>
    <row r="4" ht="17" customHeight="1" spans="1:7">
      <c r="A4" s="23">
        <v>1</v>
      </c>
      <c r="B4" s="23" t="s">
        <v>9</v>
      </c>
      <c r="C4" s="24">
        <f>E4/D4</f>
        <v>16.4444444444444</v>
      </c>
      <c r="D4" s="23">
        <v>72</v>
      </c>
      <c r="E4" s="24">
        <v>1184</v>
      </c>
      <c r="F4" s="23">
        <f>E4*1.06</f>
        <v>1255.04</v>
      </c>
      <c r="G4" s="23"/>
    </row>
    <row r="5" ht="17" customHeight="1" spans="1:7">
      <c r="A5" s="23">
        <v>2</v>
      </c>
      <c r="B5" s="23" t="s">
        <v>10</v>
      </c>
      <c r="C5" s="24">
        <f>E5/D5</f>
        <v>1.01052631578947</v>
      </c>
      <c r="D5" s="23">
        <v>228</v>
      </c>
      <c r="E5" s="24">
        <v>230.4</v>
      </c>
      <c r="F5" s="23">
        <f>E5*1.06</f>
        <v>244.224</v>
      </c>
      <c r="G5" s="23"/>
    </row>
    <row r="6" ht="17" customHeight="1" spans="1:7">
      <c r="A6" s="23">
        <v>3</v>
      </c>
      <c r="B6" s="23" t="s">
        <v>11</v>
      </c>
      <c r="C6" s="24">
        <f>E6/D6</f>
        <v>322.7</v>
      </c>
      <c r="D6" s="23">
        <v>2</v>
      </c>
      <c r="E6" s="24">
        <v>645.4</v>
      </c>
      <c r="F6" s="23">
        <f>E6*1.06</f>
        <v>684.124</v>
      </c>
      <c r="G6" s="23"/>
    </row>
    <row r="7" ht="17" customHeight="1" spans="1:7">
      <c r="A7" s="23">
        <v>4</v>
      </c>
      <c r="B7" s="23" t="s">
        <v>12</v>
      </c>
      <c r="C7" s="24">
        <f>E7/D7</f>
        <v>825</v>
      </c>
      <c r="D7" s="23">
        <v>2</v>
      </c>
      <c r="E7" s="24">
        <v>1650</v>
      </c>
      <c r="F7" s="23">
        <f>E7*1.06</f>
        <v>1749</v>
      </c>
      <c r="G7" s="23"/>
    </row>
    <row r="8" ht="17" customHeight="1" spans="1:7">
      <c r="A8" s="23">
        <v>8</v>
      </c>
      <c r="B8" s="23" t="s">
        <v>13</v>
      </c>
      <c r="C8" s="25">
        <v>261</v>
      </c>
      <c r="D8" s="23">
        <v>3</v>
      </c>
      <c r="E8" s="24">
        <f>C8*D8</f>
        <v>783</v>
      </c>
      <c r="F8" s="26">
        <f t="shared" ref="F8:F47" si="0">E8*1.06</f>
        <v>829.98</v>
      </c>
      <c r="G8" s="23"/>
    </row>
    <row r="9" ht="17" customHeight="1" spans="1:7">
      <c r="A9" s="23">
        <v>9</v>
      </c>
      <c r="B9" s="23" t="s">
        <v>14</v>
      </c>
      <c r="C9" s="25">
        <v>551.5</v>
      </c>
      <c r="D9" s="23">
        <v>4</v>
      </c>
      <c r="E9" s="24">
        <f t="shared" ref="E9:E47" si="1">C9*D9</f>
        <v>2206</v>
      </c>
      <c r="F9" s="26">
        <f t="shared" si="0"/>
        <v>2338.36</v>
      </c>
      <c r="G9" s="23"/>
    </row>
    <row r="10" ht="17" customHeight="1" spans="1:7">
      <c r="A10" s="23">
        <v>10</v>
      </c>
      <c r="B10" s="23" t="s">
        <v>15</v>
      </c>
      <c r="C10" s="25">
        <v>429</v>
      </c>
      <c r="D10" s="23">
        <v>3</v>
      </c>
      <c r="E10" s="24">
        <f t="shared" si="1"/>
        <v>1287</v>
      </c>
      <c r="F10" s="26">
        <f t="shared" si="0"/>
        <v>1364.22</v>
      </c>
      <c r="G10" s="23"/>
    </row>
    <row r="11" ht="17" customHeight="1" spans="1:7">
      <c r="A11" s="23">
        <v>11</v>
      </c>
      <c r="B11" s="23" t="s">
        <v>16</v>
      </c>
      <c r="C11" s="24">
        <v>51.5</v>
      </c>
      <c r="D11" s="23">
        <v>10</v>
      </c>
      <c r="E11" s="24">
        <f t="shared" si="1"/>
        <v>515</v>
      </c>
      <c r="F11" s="26">
        <f t="shared" si="0"/>
        <v>545.9</v>
      </c>
      <c r="G11" s="27"/>
    </row>
    <row r="12" ht="17" customHeight="1" spans="1:7">
      <c r="A12" s="23">
        <v>12</v>
      </c>
      <c r="B12" s="23" t="s">
        <v>17</v>
      </c>
      <c r="C12" s="24">
        <v>45.9</v>
      </c>
      <c r="D12" s="23">
        <v>1</v>
      </c>
      <c r="E12" s="24">
        <f t="shared" si="1"/>
        <v>45.9</v>
      </c>
      <c r="F12" s="26">
        <f t="shared" si="0"/>
        <v>48.654</v>
      </c>
      <c r="G12" s="28"/>
    </row>
    <row r="13" ht="17" customHeight="1" spans="1:7">
      <c r="A13" s="23">
        <v>13</v>
      </c>
      <c r="B13" s="23" t="s">
        <v>18</v>
      </c>
      <c r="C13" s="24">
        <v>69</v>
      </c>
      <c r="D13" s="23">
        <v>3</v>
      </c>
      <c r="E13" s="24">
        <f t="shared" si="1"/>
        <v>207</v>
      </c>
      <c r="F13" s="26">
        <f t="shared" si="0"/>
        <v>219.42</v>
      </c>
      <c r="G13" s="28"/>
    </row>
    <row r="14" ht="17" customHeight="1" spans="1:7">
      <c r="A14" s="23">
        <v>14</v>
      </c>
      <c r="B14" s="23" t="s">
        <v>19</v>
      </c>
      <c r="C14" s="24">
        <v>9</v>
      </c>
      <c r="D14" s="23">
        <v>2</v>
      </c>
      <c r="E14" s="24">
        <f t="shared" si="1"/>
        <v>18</v>
      </c>
      <c r="F14" s="26">
        <f t="shared" si="0"/>
        <v>19.08</v>
      </c>
      <c r="G14" s="28"/>
    </row>
    <row r="15" ht="17" customHeight="1" spans="1:7">
      <c r="A15" s="23">
        <v>15</v>
      </c>
      <c r="B15" s="23" t="s">
        <v>20</v>
      </c>
      <c r="C15" s="24">
        <v>9</v>
      </c>
      <c r="D15" s="23">
        <v>1</v>
      </c>
      <c r="E15" s="24">
        <f t="shared" si="1"/>
        <v>9</v>
      </c>
      <c r="F15" s="26">
        <f t="shared" si="0"/>
        <v>9.54</v>
      </c>
      <c r="G15" s="28"/>
    </row>
    <row r="16" ht="17" customHeight="1" spans="1:7">
      <c r="A16" s="23">
        <v>16</v>
      </c>
      <c r="B16" s="23" t="s">
        <v>21</v>
      </c>
      <c r="C16" s="24">
        <v>159</v>
      </c>
      <c r="D16" s="23">
        <v>3</v>
      </c>
      <c r="E16" s="24">
        <f t="shared" si="1"/>
        <v>477</v>
      </c>
      <c r="F16" s="26">
        <f t="shared" si="0"/>
        <v>505.62</v>
      </c>
      <c r="G16" s="28"/>
    </row>
    <row r="17" ht="17" customHeight="1" spans="1:7">
      <c r="A17" s="23">
        <v>17</v>
      </c>
      <c r="B17" s="23" t="s">
        <v>22</v>
      </c>
      <c r="C17" s="24">
        <v>5.5</v>
      </c>
      <c r="D17" s="23">
        <v>4</v>
      </c>
      <c r="E17" s="24">
        <f t="shared" si="1"/>
        <v>22</v>
      </c>
      <c r="F17" s="26">
        <f t="shared" si="0"/>
        <v>23.32</v>
      </c>
      <c r="G17" s="28"/>
    </row>
    <row r="18" ht="17" customHeight="1" spans="1:7">
      <c r="A18" s="23">
        <v>18</v>
      </c>
      <c r="B18" s="23" t="s">
        <v>23</v>
      </c>
      <c r="C18" s="24">
        <v>159</v>
      </c>
      <c r="D18" s="23">
        <v>3</v>
      </c>
      <c r="E18" s="24">
        <f t="shared" si="1"/>
        <v>477</v>
      </c>
      <c r="F18" s="26">
        <f t="shared" si="0"/>
        <v>505.62</v>
      </c>
      <c r="G18" s="28"/>
    </row>
    <row r="19" ht="17" customHeight="1" spans="1:7">
      <c r="A19" s="23">
        <v>19</v>
      </c>
      <c r="B19" s="23" t="s">
        <v>24</v>
      </c>
      <c r="C19" s="24">
        <v>2.15</v>
      </c>
      <c r="D19" s="23">
        <v>24</v>
      </c>
      <c r="E19" s="24">
        <f t="shared" si="1"/>
        <v>51.6</v>
      </c>
      <c r="F19" s="26">
        <f t="shared" si="0"/>
        <v>54.696</v>
      </c>
      <c r="G19" s="28"/>
    </row>
    <row r="20" ht="17" customHeight="1" spans="1:7">
      <c r="A20" s="23">
        <v>20</v>
      </c>
      <c r="B20" s="23" t="s">
        <v>25</v>
      </c>
      <c r="C20" s="24">
        <v>39.9</v>
      </c>
      <c r="D20" s="23">
        <v>1</v>
      </c>
      <c r="E20" s="24">
        <f t="shared" si="1"/>
        <v>39.9</v>
      </c>
      <c r="F20" s="26">
        <f t="shared" si="0"/>
        <v>42.294</v>
      </c>
      <c r="G20" s="28"/>
    </row>
    <row r="21" ht="17" customHeight="1" spans="1:7">
      <c r="A21" s="23">
        <v>21</v>
      </c>
      <c r="B21" s="23" t="s">
        <v>26</v>
      </c>
      <c r="C21" s="24">
        <v>79.02</v>
      </c>
      <c r="D21" s="23">
        <v>1</v>
      </c>
      <c r="E21" s="24">
        <f t="shared" si="1"/>
        <v>79.02</v>
      </c>
      <c r="F21" s="26">
        <f t="shared" si="0"/>
        <v>83.7612</v>
      </c>
      <c r="G21" s="28"/>
    </row>
    <row r="22" ht="17" customHeight="1" spans="1:7">
      <c r="A22" s="23">
        <v>22</v>
      </c>
      <c r="B22" s="23" t="s">
        <v>27</v>
      </c>
      <c r="C22" s="24">
        <v>25</v>
      </c>
      <c r="D22" s="23">
        <v>5</v>
      </c>
      <c r="E22" s="24">
        <f t="shared" si="1"/>
        <v>125</v>
      </c>
      <c r="F22" s="26">
        <f t="shared" si="0"/>
        <v>132.5</v>
      </c>
      <c r="G22" s="28"/>
    </row>
    <row r="23" ht="17" customHeight="1" spans="1:7">
      <c r="A23" s="23">
        <v>23</v>
      </c>
      <c r="B23" s="23" t="s">
        <v>28</v>
      </c>
      <c r="C23" s="24">
        <v>5</v>
      </c>
      <c r="D23" s="23">
        <v>3</v>
      </c>
      <c r="E23" s="24">
        <f t="shared" si="1"/>
        <v>15</v>
      </c>
      <c r="F23" s="26">
        <f t="shared" si="0"/>
        <v>15.9</v>
      </c>
      <c r="G23" s="28"/>
    </row>
    <row r="24" ht="17" customHeight="1" spans="1:7">
      <c r="A24" s="23">
        <v>24</v>
      </c>
      <c r="B24" s="23" t="s">
        <v>29</v>
      </c>
      <c r="C24" s="24">
        <v>39.92</v>
      </c>
      <c r="D24" s="23">
        <v>3</v>
      </c>
      <c r="E24" s="24">
        <f t="shared" si="1"/>
        <v>119.76</v>
      </c>
      <c r="F24" s="26">
        <f t="shared" si="0"/>
        <v>126.9456</v>
      </c>
      <c r="G24" s="28"/>
    </row>
    <row r="25" ht="17" customHeight="1" spans="1:7">
      <c r="A25" s="23">
        <v>25</v>
      </c>
      <c r="B25" s="23" t="s">
        <v>30</v>
      </c>
      <c r="C25" s="24">
        <v>3</v>
      </c>
      <c r="D25" s="23">
        <v>3</v>
      </c>
      <c r="E25" s="24">
        <f t="shared" si="1"/>
        <v>9</v>
      </c>
      <c r="F25" s="26">
        <f t="shared" si="0"/>
        <v>9.54</v>
      </c>
      <c r="G25" s="28"/>
    </row>
    <row r="26" ht="17" customHeight="1" spans="1:7">
      <c r="A26" s="23">
        <v>26</v>
      </c>
      <c r="B26" s="23" t="s">
        <v>31</v>
      </c>
      <c r="C26" s="24">
        <v>146.34</v>
      </c>
      <c r="D26" s="23">
        <v>1</v>
      </c>
      <c r="E26" s="24">
        <f t="shared" si="1"/>
        <v>146.34</v>
      </c>
      <c r="F26" s="26">
        <f t="shared" si="0"/>
        <v>155.1204</v>
      </c>
      <c r="G26" s="28"/>
    </row>
    <row r="27" ht="17" customHeight="1" spans="1:7">
      <c r="A27" s="23">
        <v>27</v>
      </c>
      <c r="B27" s="23" t="s">
        <v>32</v>
      </c>
      <c r="C27" s="24">
        <v>40</v>
      </c>
      <c r="D27" s="23">
        <v>2</v>
      </c>
      <c r="E27" s="24">
        <f t="shared" si="1"/>
        <v>80</v>
      </c>
      <c r="F27" s="26">
        <f t="shared" si="0"/>
        <v>84.8</v>
      </c>
      <c r="G27" s="28"/>
    </row>
    <row r="28" ht="17" customHeight="1" spans="1:7">
      <c r="A28" s="23">
        <v>28</v>
      </c>
      <c r="B28" s="23" t="s">
        <v>33</v>
      </c>
      <c r="C28" s="24">
        <v>8.27</v>
      </c>
      <c r="D28" s="23">
        <v>3</v>
      </c>
      <c r="E28" s="24">
        <f t="shared" si="1"/>
        <v>24.81</v>
      </c>
      <c r="F28" s="26">
        <f t="shared" si="0"/>
        <v>26.2986</v>
      </c>
      <c r="G28" s="28"/>
    </row>
    <row r="29" ht="17" customHeight="1" spans="1:7">
      <c r="A29" s="23">
        <v>29</v>
      </c>
      <c r="B29" s="23" t="s">
        <v>34</v>
      </c>
      <c r="C29" s="24">
        <v>8.91</v>
      </c>
      <c r="D29" s="23">
        <v>4</v>
      </c>
      <c r="E29" s="24">
        <f t="shared" si="1"/>
        <v>35.64</v>
      </c>
      <c r="F29" s="26">
        <f t="shared" si="0"/>
        <v>37.7784</v>
      </c>
      <c r="G29" s="28"/>
    </row>
    <row r="30" ht="17" customHeight="1" spans="1:7">
      <c r="A30" s="23">
        <v>30</v>
      </c>
      <c r="B30" s="23" t="s">
        <v>35</v>
      </c>
      <c r="C30" s="24">
        <v>27.9</v>
      </c>
      <c r="D30" s="23">
        <v>4</v>
      </c>
      <c r="E30" s="24">
        <f t="shared" si="1"/>
        <v>111.6</v>
      </c>
      <c r="F30" s="26">
        <f t="shared" si="0"/>
        <v>118.296</v>
      </c>
      <c r="G30" s="28"/>
    </row>
    <row r="31" ht="17" customHeight="1" spans="1:7">
      <c r="A31" s="23">
        <v>31</v>
      </c>
      <c r="B31" s="23" t="s">
        <v>36</v>
      </c>
      <c r="C31" s="24">
        <v>42.3</v>
      </c>
      <c r="D31" s="23">
        <v>1</v>
      </c>
      <c r="E31" s="24">
        <f t="shared" si="1"/>
        <v>42.3</v>
      </c>
      <c r="F31" s="26">
        <f t="shared" si="0"/>
        <v>44.838</v>
      </c>
      <c r="G31" s="28"/>
    </row>
    <row r="32" ht="17" customHeight="1" spans="1:7">
      <c r="A32" s="23">
        <v>32</v>
      </c>
      <c r="B32" s="23" t="s">
        <v>37</v>
      </c>
      <c r="C32" s="24">
        <v>5.63</v>
      </c>
      <c r="D32" s="23">
        <v>60</v>
      </c>
      <c r="E32" s="24">
        <f t="shared" si="1"/>
        <v>337.8</v>
      </c>
      <c r="F32" s="26">
        <f t="shared" si="0"/>
        <v>358.068</v>
      </c>
      <c r="G32" s="28"/>
    </row>
    <row r="33" ht="17" customHeight="1" spans="1:7">
      <c r="A33" s="23">
        <v>33</v>
      </c>
      <c r="B33" s="23" t="s">
        <v>38</v>
      </c>
      <c r="C33" s="24">
        <v>9.18</v>
      </c>
      <c r="D33" s="23">
        <v>5</v>
      </c>
      <c r="E33" s="24">
        <f t="shared" si="1"/>
        <v>45.9</v>
      </c>
      <c r="F33" s="26">
        <f t="shared" si="0"/>
        <v>48.654</v>
      </c>
      <c r="G33" s="28"/>
    </row>
    <row r="34" ht="17" customHeight="1" spans="1:7">
      <c r="A34" s="23">
        <v>34</v>
      </c>
      <c r="B34" s="23" t="s">
        <v>39</v>
      </c>
      <c r="C34" s="24">
        <v>4.5</v>
      </c>
      <c r="D34" s="23">
        <v>10</v>
      </c>
      <c r="E34" s="24">
        <f t="shared" si="1"/>
        <v>45</v>
      </c>
      <c r="F34" s="26">
        <f t="shared" si="0"/>
        <v>47.7</v>
      </c>
      <c r="G34" s="28"/>
    </row>
    <row r="35" ht="17" customHeight="1" spans="1:7">
      <c r="A35" s="23">
        <v>35</v>
      </c>
      <c r="B35" s="23" t="s">
        <v>40</v>
      </c>
      <c r="C35" s="24">
        <v>0.89</v>
      </c>
      <c r="D35" s="23">
        <v>20</v>
      </c>
      <c r="E35" s="24">
        <f t="shared" si="1"/>
        <v>17.8</v>
      </c>
      <c r="F35" s="26">
        <f t="shared" si="0"/>
        <v>18.868</v>
      </c>
      <c r="G35" s="28"/>
    </row>
    <row r="36" ht="17" customHeight="1" spans="1:7">
      <c r="A36" s="23">
        <v>36</v>
      </c>
      <c r="B36" s="23" t="s">
        <v>41</v>
      </c>
      <c r="C36" s="24">
        <v>34</v>
      </c>
      <c r="D36" s="23">
        <v>1</v>
      </c>
      <c r="E36" s="24">
        <f t="shared" si="1"/>
        <v>34</v>
      </c>
      <c r="F36" s="26">
        <f t="shared" si="0"/>
        <v>36.04</v>
      </c>
      <c r="G36" s="28"/>
    </row>
    <row r="37" ht="17" customHeight="1" spans="1:7">
      <c r="A37" s="23">
        <v>37</v>
      </c>
      <c r="B37" s="29" t="s">
        <v>42</v>
      </c>
      <c r="C37" s="24">
        <v>12.9</v>
      </c>
      <c r="D37" s="23">
        <v>12</v>
      </c>
      <c r="E37" s="24">
        <f t="shared" si="1"/>
        <v>154.8</v>
      </c>
      <c r="F37" s="26">
        <f t="shared" si="0"/>
        <v>164.088</v>
      </c>
      <c r="G37" s="28"/>
    </row>
    <row r="38" ht="17" customHeight="1" spans="1:7">
      <c r="A38" s="23">
        <v>38</v>
      </c>
      <c r="B38" s="23" t="s">
        <v>47</v>
      </c>
      <c r="C38" s="24">
        <v>8.03</v>
      </c>
      <c r="D38" s="23">
        <v>4</v>
      </c>
      <c r="E38" s="24">
        <f>C38*D38</f>
        <v>32.12</v>
      </c>
      <c r="F38" s="26">
        <f>E38*1.06</f>
        <v>34.0472</v>
      </c>
      <c r="G38" s="28"/>
    </row>
    <row r="39" ht="17" customHeight="1" spans="1:7">
      <c r="A39" s="23">
        <v>39</v>
      </c>
      <c r="B39" s="23" t="s">
        <v>48</v>
      </c>
      <c r="C39" s="24">
        <v>2</v>
      </c>
      <c r="D39" s="23">
        <v>84</v>
      </c>
      <c r="E39" s="24">
        <f>C39*D39</f>
        <v>168</v>
      </c>
      <c r="F39" s="26">
        <f>E39*1.06</f>
        <v>178.08</v>
      </c>
      <c r="G39" s="28"/>
    </row>
    <row r="40" ht="17" customHeight="1" spans="1:7">
      <c r="A40" s="23">
        <v>40</v>
      </c>
      <c r="B40" s="23" t="s">
        <v>49</v>
      </c>
      <c r="C40" s="24">
        <v>54.25</v>
      </c>
      <c r="D40" s="23">
        <v>8</v>
      </c>
      <c r="E40" s="24">
        <f>C40*D40</f>
        <v>434</v>
      </c>
      <c r="F40" s="26">
        <f>E40*1.06</f>
        <v>460.04</v>
      </c>
      <c r="G40" s="28"/>
    </row>
    <row r="41" ht="17" customHeight="1" spans="1:7">
      <c r="A41" s="23">
        <v>41</v>
      </c>
      <c r="B41" s="23" t="s">
        <v>50</v>
      </c>
      <c r="C41" s="24">
        <v>66</v>
      </c>
      <c r="D41" s="23">
        <v>1</v>
      </c>
      <c r="E41" s="24">
        <f>C41*D41</f>
        <v>66</v>
      </c>
      <c r="F41" s="26">
        <f>E41*1.06</f>
        <v>69.96</v>
      </c>
      <c r="G41" s="28"/>
    </row>
    <row r="42" ht="17" customHeight="1" spans="1:7">
      <c r="A42" s="23">
        <v>42</v>
      </c>
      <c r="B42" s="23" t="s">
        <v>24</v>
      </c>
      <c r="C42" s="24">
        <v>60.9</v>
      </c>
      <c r="D42" s="23">
        <v>1</v>
      </c>
      <c r="E42" s="24">
        <f>C42*D42</f>
        <v>60.9</v>
      </c>
      <c r="F42" s="26">
        <f>E42*1.06</f>
        <v>64.554</v>
      </c>
      <c r="G42" s="28"/>
    </row>
    <row r="43" ht="17" customHeight="1" spans="1:7">
      <c r="A43" s="30"/>
      <c r="B43" s="31" t="s">
        <v>51</v>
      </c>
      <c r="C43" s="32"/>
      <c r="D43" s="33"/>
      <c r="E43" s="32"/>
      <c r="F43" s="34">
        <f>SUM(F4:F42)</f>
        <v>12754.9694</v>
      </c>
      <c r="G43" s="31" t="s">
        <v>52</v>
      </c>
    </row>
  </sheetData>
  <mergeCells count="2">
    <mergeCell ref="A1:G1"/>
    <mergeCell ref="A2:G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pane ySplit="1" topLeftCell="A2" activePane="bottomLeft" state="frozen"/>
      <selection/>
      <selection pane="bottomLeft" activeCell="S3" sqref="S3"/>
    </sheetView>
  </sheetViews>
  <sheetFormatPr defaultColWidth="9" defaultRowHeight="14.25"/>
  <cols>
    <col min="1" max="1" width="5.33333333333333" customWidth="1"/>
    <col min="2" max="2" width="21.8333333333333" customWidth="1"/>
    <col min="3" max="3" width="8.08333333333333" customWidth="1"/>
    <col min="4" max="4" width="8.5" customWidth="1"/>
    <col min="5" max="6" width="10.6666666666667" customWidth="1"/>
    <col min="7" max="7" width="9.66666666666667" customWidth="1"/>
    <col min="8" max="8" width="9.66666666666667" style="1" customWidth="1"/>
    <col min="9" max="9" width="41.3333333333333" customWidth="1"/>
    <col min="10" max="10" width="13.9166666666667" customWidth="1"/>
  </cols>
  <sheetData>
    <row r="1" ht="25" customHeight="1" spans="1:11">
      <c r="A1" s="7" t="s">
        <v>2</v>
      </c>
      <c r="B1" s="8" t="s">
        <v>53</v>
      </c>
      <c r="C1" s="8" t="s">
        <v>54</v>
      </c>
      <c r="D1" s="8" t="s">
        <v>55</v>
      </c>
      <c r="E1" s="8" t="s">
        <v>56</v>
      </c>
      <c r="F1" s="8" t="s">
        <v>57</v>
      </c>
      <c r="G1" s="8" t="s">
        <v>58</v>
      </c>
      <c r="H1" s="7" t="s">
        <v>59</v>
      </c>
      <c r="I1" s="9" t="s">
        <v>8</v>
      </c>
      <c r="J1" s="10" t="s">
        <v>60</v>
      </c>
    </row>
    <row r="2" ht="53" customHeight="1" spans="1:11">
      <c r="A2" s="11">
        <v>1</v>
      </c>
      <c r="B2" s="11" t="s">
        <v>13</v>
      </c>
      <c r="C2" s="11" t="s">
        <v>61</v>
      </c>
      <c r="D2" s="11">
        <v>261</v>
      </c>
      <c r="E2" s="11">
        <v>1</v>
      </c>
      <c r="F2" s="11">
        <v>2</v>
      </c>
      <c r="G2" s="11">
        <f>E2+F2</f>
        <v>3</v>
      </c>
      <c r="H2" s="11">
        <v>783</v>
      </c>
      <c r="I2" s="12" t="s">
        <v>62</v>
      </c>
      <c r="J2" s="6"/>
      <c r="K2" t="s">
        <v>13</v>
      </c>
    </row>
    <row r="3" ht="57.5" customHeight="1" spans="1:11">
      <c r="A3" s="11">
        <v>2</v>
      </c>
      <c r="B3" s="11" t="s">
        <v>14</v>
      </c>
      <c r="C3" s="11" t="s">
        <v>63</v>
      </c>
      <c r="D3" s="11">
        <v>551.5</v>
      </c>
      <c r="E3" s="11">
        <v>2</v>
      </c>
      <c r="F3" s="11">
        <v>2</v>
      </c>
      <c r="G3" s="11">
        <f t="shared" ref="G3:G29" si="0">E3+F3</f>
        <v>4</v>
      </c>
      <c r="H3" s="11">
        <v>2206</v>
      </c>
      <c r="I3" s="12" t="s">
        <v>64</v>
      </c>
      <c r="J3" s="6"/>
      <c r="K3" t="s">
        <v>14</v>
      </c>
    </row>
    <row r="4" ht="74" customHeight="1" spans="1:11">
      <c r="A4" s="11">
        <v>3</v>
      </c>
      <c r="B4" s="11" t="s">
        <v>15</v>
      </c>
      <c r="C4" s="11" t="s">
        <v>63</v>
      </c>
      <c r="D4" s="11">
        <v>429</v>
      </c>
      <c r="E4" s="11">
        <v>1</v>
      </c>
      <c r="F4" s="11">
        <v>2</v>
      </c>
      <c r="G4" s="11">
        <f t="shared" si="0"/>
        <v>3</v>
      </c>
      <c r="H4" s="11">
        <v>1287</v>
      </c>
      <c r="I4" s="12" t="s">
        <v>65</v>
      </c>
      <c r="J4" s="6"/>
      <c r="K4" t="s">
        <v>15</v>
      </c>
    </row>
    <row r="5" ht="20" customHeight="1" spans="1:11">
      <c r="A5" s="11">
        <v>4</v>
      </c>
      <c r="B5" s="13" t="s">
        <v>16</v>
      </c>
      <c r="C5" s="11" t="s">
        <v>63</v>
      </c>
      <c r="D5" s="11" t="s">
        <v>66</v>
      </c>
      <c r="E5" s="11">
        <v>5</v>
      </c>
      <c r="F5" s="11">
        <v>5</v>
      </c>
      <c r="G5" s="11">
        <v>10</v>
      </c>
      <c r="H5" s="11">
        <v>515</v>
      </c>
      <c r="I5" s="11" t="s">
        <v>67</v>
      </c>
      <c r="J5" s="6"/>
      <c r="K5" t="s">
        <v>16</v>
      </c>
    </row>
    <row r="6" ht="20" customHeight="1" spans="1:11">
      <c r="A6" s="11">
        <v>5</v>
      </c>
      <c r="B6" s="13" t="s">
        <v>17</v>
      </c>
      <c r="C6" s="11" t="s">
        <v>63</v>
      </c>
      <c r="D6" s="11">
        <v>45.9</v>
      </c>
      <c r="E6" s="11">
        <v>1</v>
      </c>
      <c r="F6" s="11">
        <v>0</v>
      </c>
      <c r="G6" s="11">
        <v>1</v>
      </c>
      <c r="H6" s="11">
        <v>45.9</v>
      </c>
      <c r="I6" s="11" t="s">
        <v>68</v>
      </c>
      <c r="J6" s="6"/>
      <c r="K6" t="s">
        <v>17</v>
      </c>
    </row>
    <row r="7" ht="84" customHeight="1" spans="1:11">
      <c r="A7" s="11">
        <v>6</v>
      </c>
      <c r="B7" s="13" t="s">
        <v>18</v>
      </c>
      <c r="C7" s="11" t="s">
        <v>69</v>
      </c>
      <c r="D7" s="11">
        <v>69</v>
      </c>
      <c r="E7" s="11">
        <v>1</v>
      </c>
      <c r="F7" s="11">
        <v>2</v>
      </c>
      <c r="G7" s="11">
        <f t="shared" si="0"/>
        <v>3</v>
      </c>
      <c r="H7" s="11">
        <v>207</v>
      </c>
      <c r="I7" s="11" t="s">
        <v>70</v>
      </c>
      <c r="J7" s="6"/>
      <c r="K7" t="s">
        <v>18</v>
      </c>
    </row>
    <row r="8" ht="20" customHeight="1" spans="1:11">
      <c r="A8" s="11">
        <v>7</v>
      </c>
      <c r="B8" s="13" t="s">
        <v>19</v>
      </c>
      <c r="C8" s="11" t="s">
        <v>71</v>
      </c>
      <c r="D8" s="11">
        <v>9</v>
      </c>
      <c r="E8" s="11">
        <v>1</v>
      </c>
      <c r="F8" s="11">
        <v>1</v>
      </c>
      <c r="G8" s="11">
        <f t="shared" si="0"/>
        <v>2</v>
      </c>
      <c r="H8" s="11">
        <v>18</v>
      </c>
      <c r="I8" s="11" t="s">
        <v>72</v>
      </c>
      <c r="J8" s="6"/>
      <c r="K8" t="s">
        <v>19</v>
      </c>
    </row>
    <row r="9" ht="20" customHeight="1" spans="1:11">
      <c r="A9" s="11">
        <v>8</v>
      </c>
      <c r="B9" s="13" t="s">
        <v>20</v>
      </c>
      <c r="C9" s="11" t="s">
        <v>71</v>
      </c>
      <c r="D9" s="11">
        <v>9</v>
      </c>
      <c r="E9" s="11">
        <v>1</v>
      </c>
      <c r="F9" s="11">
        <v>0</v>
      </c>
      <c r="G9" s="11">
        <f t="shared" si="0"/>
        <v>1</v>
      </c>
      <c r="H9" s="11">
        <v>9</v>
      </c>
      <c r="I9" s="11" t="s">
        <v>72</v>
      </c>
      <c r="J9" s="6"/>
      <c r="K9" t="s">
        <v>20</v>
      </c>
    </row>
    <row r="10" ht="87" customHeight="1" spans="1:11">
      <c r="A10" s="11">
        <v>9</v>
      </c>
      <c r="B10" s="13" t="s">
        <v>21</v>
      </c>
      <c r="C10" s="11" t="s">
        <v>63</v>
      </c>
      <c r="D10" s="11">
        <v>159</v>
      </c>
      <c r="E10" s="11">
        <v>1</v>
      </c>
      <c r="F10" s="11">
        <v>2</v>
      </c>
      <c r="G10" s="11">
        <f t="shared" si="0"/>
        <v>3</v>
      </c>
      <c r="H10" s="11">
        <v>477</v>
      </c>
      <c r="I10" s="11" t="s">
        <v>73</v>
      </c>
      <c r="J10" s="6"/>
      <c r="K10" t="s">
        <v>21</v>
      </c>
    </row>
    <row r="11" ht="20" customHeight="1" spans="1:11">
      <c r="A11" s="11">
        <v>10</v>
      </c>
      <c r="B11" s="13" t="s">
        <v>22</v>
      </c>
      <c r="C11" s="11" t="s">
        <v>63</v>
      </c>
      <c r="D11" s="11">
        <v>5.5</v>
      </c>
      <c r="E11" s="11">
        <v>1</v>
      </c>
      <c r="F11" s="11">
        <v>3</v>
      </c>
      <c r="G11" s="11">
        <f t="shared" si="0"/>
        <v>4</v>
      </c>
      <c r="H11" s="11">
        <v>22</v>
      </c>
      <c r="I11" s="11" t="s">
        <v>72</v>
      </c>
      <c r="J11" s="6"/>
      <c r="K11" t="s">
        <v>22</v>
      </c>
    </row>
    <row r="12" ht="33.5" customHeight="1" spans="1:11">
      <c r="A12" s="11">
        <v>11</v>
      </c>
      <c r="B12" s="13" t="s">
        <v>23</v>
      </c>
      <c r="C12" s="11" t="s">
        <v>63</v>
      </c>
      <c r="D12" s="11">
        <v>159</v>
      </c>
      <c r="E12" s="11">
        <v>1</v>
      </c>
      <c r="F12" s="11">
        <v>2</v>
      </c>
      <c r="G12" s="11">
        <f t="shared" si="0"/>
        <v>3</v>
      </c>
      <c r="H12" s="11">
        <v>477</v>
      </c>
      <c r="I12" s="11" t="s">
        <v>74</v>
      </c>
      <c r="J12" s="6"/>
      <c r="K12" t="s">
        <v>23</v>
      </c>
    </row>
    <row r="13" ht="20" customHeight="1" spans="1:11">
      <c r="A13" s="11">
        <v>12</v>
      </c>
      <c r="B13" s="13" t="s">
        <v>24</v>
      </c>
      <c r="C13" s="11" t="s">
        <v>63</v>
      </c>
      <c r="D13" s="11">
        <v>2.15</v>
      </c>
      <c r="E13" s="11">
        <v>20</v>
      </c>
      <c r="F13" s="11">
        <v>0</v>
      </c>
      <c r="G13" s="11">
        <v>24</v>
      </c>
      <c r="H13" s="11">
        <v>51.6</v>
      </c>
      <c r="I13" s="11" t="s">
        <v>72</v>
      </c>
      <c r="J13" s="6"/>
      <c r="K13" t="s">
        <v>24</v>
      </c>
    </row>
    <row r="14" ht="20" customHeight="1" spans="1:11">
      <c r="A14" s="11">
        <v>13</v>
      </c>
      <c r="B14" s="13" t="s">
        <v>25</v>
      </c>
      <c r="C14" s="11" t="s">
        <v>75</v>
      </c>
      <c r="D14" s="11">
        <v>39.9</v>
      </c>
      <c r="E14" s="11" t="s">
        <v>72</v>
      </c>
      <c r="F14" s="11">
        <v>1</v>
      </c>
      <c r="G14" s="11">
        <v>1</v>
      </c>
      <c r="H14" s="11">
        <v>39.9</v>
      </c>
      <c r="I14" s="11" t="s">
        <v>76</v>
      </c>
      <c r="J14" s="6"/>
      <c r="K14" t="s">
        <v>25</v>
      </c>
    </row>
    <row r="15" ht="20" customHeight="1" spans="1:11">
      <c r="A15" s="11">
        <v>14</v>
      </c>
      <c r="B15" s="13" t="s">
        <v>26</v>
      </c>
      <c r="C15" s="11" t="s">
        <v>69</v>
      </c>
      <c r="D15" s="11">
        <v>79.02</v>
      </c>
      <c r="E15" s="11">
        <v>1</v>
      </c>
      <c r="F15" s="11">
        <v>0</v>
      </c>
      <c r="G15" s="11">
        <v>1</v>
      </c>
      <c r="H15" s="11">
        <v>79.02</v>
      </c>
      <c r="I15" s="11" t="s">
        <v>77</v>
      </c>
      <c r="J15" s="6"/>
      <c r="K15" t="s">
        <v>26</v>
      </c>
    </row>
    <row r="16" ht="20" customHeight="1" spans="1:11">
      <c r="A16" s="11">
        <v>15</v>
      </c>
      <c r="B16" s="13" t="s">
        <v>27</v>
      </c>
      <c r="C16" s="11" t="s">
        <v>78</v>
      </c>
      <c r="D16" s="11">
        <v>25</v>
      </c>
      <c r="E16" s="11">
        <v>5</v>
      </c>
      <c r="F16" s="11">
        <v>0</v>
      </c>
      <c r="G16" s="11">
        <f t="shared" si="0"/>
        <v>5</v>
      </c>
      <c r="H16" s="11">
        <v>125</v>
      </c>
      <c r="I16" s="11" t="s">
        <v>79</v>
      </c>
      <c r="J16" s="6"/>
      <c r="K16" t="s">
        <v>27</v>
      </c>
    </row>
    <row r="17" ht="20" customHeight="1" spans="1:11">
      <c r="A17" s="11">
        <v>16</v>
      </c>
      <c r="B17" s="13" t="s">
        <v>28</v>
      </c>
      <c r="C17" s="11" t="s">
        <v>80</v>
      </c>
      <c r="D17" s="11">
        <v>5</v>
      </c>
      <c r="E17" s="11">
        <v>3</v>
      </c>
      <c r="F17" s="11">
        <v>0</v>
      </c>
      <c r="G17" s="11">
        <f t="shared" si="0"/>
        <v>3</v>
      </c>
      <c r="H17" s="11">
        <v>15</v>
      </c>
      <c r="I17" s="11" t="s">
        <v>72</v>
      </c>
      <c r="J17" s="6"/>
      <c r="K17" t="s">
        <v>28</v>
      </c>
    </row>
    <row r="18" ht="20" customHeight="1" spans="1:11">
      <c r="A18" s="11">
        <v>17</v>
      </c>
      <c r="B18" s="13" t="s">
        <v>29</v>
      </c>
      <c r="C18" s="11" t="s">
        <v>63</v>
      </c>
      <c r="D18" s="11">
        <v>39.92</v>
      </c>
      <c r="E18" s="11">
        <v>3</v>
      </c>
      <c r="F18" s="11">
        <v>0</v>
      </c>
      <c r="G18" s="11">
        <f t="shared" si="0"/>
        <v>3</v>
      </c>
      <c r="H18" s="11">
        <v>119.76</v>
      </c>
      <c r="I18" s="11" t="s">
        <v>81</v>
      </c>
      <c r="J18" s="6"/>
      <c r="K18" t="s">
        <v>29</v>
      </c>
    </row>
    <row r="19" ht="20" customHeight="1" spans="1:11">
      <c r="A19" s="11">
        <v>18</v>
      </c>
      <c r="B19" s="13" t="s">
        <v>30</v>
      </c>
      <c r="C19" s="11" t="s">
        <v>80</v>
      </c>
      <c r="D19" s="11">
        <v>3</v>
      </c>
      <c r="E19" s="11">
        <v>3</v>
      </c>
      <c r="F19" s="11">
        <v>0</v>
      </c>
      <c r="G19" s="11">
        <f t="shared" si="0"/>
        <v>3</v>
      </c>
      <c r="H19" s="11">
        <v>9</v>
      </c>
      <c r="I19" s="11" t="s">
        <v>72</v>
      </c>
      <c r="J19" s="6"/>
      <c r="K19" t="s">
        <v>30</v>
      </c>
    </row>
    <row r="20" ht="82.5" customHeight="1" spans="1:11">
      <c r="A20" s="11">
        <v>19</v>
      </c>
      <c r="B20" s="13" t="s">
        <v>31</v>
      </c>
      <c r="C20" s="11" t="s">
        <v>63</v>
      </c>
      <c r="D20" s="11">
        <v>146.34</v>
      </c>
      <c r="E20" s="11">
        <v>1</v>
      </c>
      <c r="F20" s="11">
        <v>0</v>
      </c>
      <c r="G20" s="11">
        <f t="shared" si="0"/>
        <v>1</v>
      </c>
      <c r="H20" s="11">
        <v>146.34</v>
      </c>
      <c r="I20" s="11" t="s">
        <v>82</v>
      </c>
      <c r="J20" s="6"/>
      <c r="K20" t="s">
        <v>31</v>
      </c>
    </row>
    <row r="21" ht="20" customHeight="1" spans="1:11">
      <c r="A21" s="11">
        <v>20</v>
      </c>
      <c r="B21" s="13" t="s">
        <v>32</v>
      </c>
      <c r="C21" s="11" t="s">
        <v>83</v>
      </c>
      <c r="D21" s="11">
        <v>40</v>
      </c>
      <c r="E21" s="11">
        <v>2</v>
      </c>
      <c r="F21" s="11">
        <v>0</v>
      </c>
      <c r="G21" s="11">
        <f t="shared" si="0"/>
        <v>2</v>
      </c>
      <c r="H21" s="11">
        <v>80</v>
      </c>
      <c r="I21" s="11" t="s">
        <v>84</v>
      </c>
      <c r="J21" s="6"/>
      <c r="K21" t="s">
        <v>32</v>
      </c>
    </row>
    <row r="22" ht="20" customHeight="1" spans="1:11">
      <c r="A22" s="11">
        <v>21</v>
      </c>
      <c r="B22" s="13" t="s">
        <v>33</v>
      </c>
      <c r="C22" s="11" t="s">
        <v>85</v>
      </c>
      <c r="D22" s="14">
        <f>H22/G22</f>
        <v>8.26666666666667</v>
      </c>
      <c r="E22" s="11">
        <v>1</v>
      </c>
      <c r="F22" s="11">
        <v>1</v>
      </c>
      <c r="G22" s="11">
        <v>3</v>
      </c>
      <c r="H22" s="13">
        <v>24.8</v>
      </c>
      <c r="I22" s="11" t="s">
        <v>86</v>
      </c>
      <c r="J22" s="6"/>
      <c r="K22" t="s">
        <v>33</v>
      </c>
    </row>
    <row r="23" ht="20" customHeight="1" spans="1:11">
      <c r="A23" s="11">
        <v>22</v>
      </c>
      <c r="B23" s="13" t="s">
        <v>34</v>
      </c>
      <c r="C23" s="11" t="s">
        <v>71</v>
      </c>
      <c r="D23" s="11">
        <v>8.91</v>
      </c>
      <c r="E23" s="11">
        <v>4</v>
      </c>
      <c r="F23" s="11" t="s">
        <v>72</v>
      </c>
      <c r="G23" s="11">
        <v>4</v>
      </c>
      <c r="H23" s="11">
        <v>35.64</v>
      </c>
      <c r="I23" s="11" t="s">
        <v>87</v>
      </c>
      <c r="J23" s="6"/>
      <c r="K23" t="s">
        <v>34</v>
      </c>
    </row>
    <row r="24" ht="30.5" customHeight="1" spans="1:11">
      <c r="A24" s="11">
        <v>23</v>
      </c>
      <c r="B24" s="13" t="s">
        <v>35</v>
      </c>
      <c r="C24" s="11" t="s">
        <v>88</v>
      </c>
      <c r="D24" s="11">
        <v>27.9</v>
      </c>
      <c r="E24" s="11">
        <v>2</v>
      </c>
      <c r="F24" s="11">
        <v>2</v>
      </c>
      <c r="G24" s="11">
        <f t="shared" si="0"/>
        <v>4</v>
      </c>
      <c r="H24" s="11">
        <v>111.6</v>
      </c>
      <c r="I24" s="12" t="s">
        <v>89</v>
      </c>
      <c r="J24" s="6"/>
      <c r="K24" t="s">
        <v>35</v>
      </c>
    </row>
    <row r="25" ht="20" customHeight="1" spans="1:11">
      <c r="A25" s="11">
        <v>24</v>
      </c>
      <c r="B25" s="13" t="s">
        <v>36</v>
      </c>
      <c r="C25" s="11" t="s">
        <v>85</v>
      </c>
      <c r="D25" s="11">
        <v>42.3</v>
      </c>
      <c r="E25" s="11">
        <v>1</v>
      </c>
      <c r="F25" s="11">
        <v>1</v>
      </c>
      <c r="G25" s="11">
        <v>1</v>
      </c>
      <c r="H25" s="11">
        <v>42.3</v>
      </c>
      <c r="I25" s="11" t="s">
        <v>90</v>
      </c>
      <c r="J25" s="11"/>
      <c r="K25" t="s">
        <v>91</v>
      </c>
    </row>
    <row r="26" ht="20" customHeight="1" spans="1:11">
      <c r="A26" s="11">
        <v>25</v>
      </c>
      <c r="B26" s="13" t="s">
        <v>37</v>
      </c>
      <c r="C26" s="11" t="s">
        <v>92</v>
      </c>
      <c r="D26" s="11">
        <v>5.63</v>
      </c>
      <c r="E26" s="11">
        <v>60</v>
      </c>
      <c r="F26" s="11">
        <v>0</v>
      </c>
      <c r="G26" s="11">
        <f t="shared" si="0"/>
        <v>60</v>
      </c>
      <c r="H26" s="11">
        <v>337.8</v>
      </c>
      <c r="I26" s="11" t="s">
        <v>93</v>
      </c>
      <c r="J26" s="11"/>
      <c r="K26" t="s">
        <v>37</v>
      </c>
    </row>
    <row r="27" ht="20" customHeight="1" spans="1:11">
      <c r="A27" s="11">
        <v>26</v>
      </c>
      <c r="B27" s="13" t="s">
        <v>38</v>
      </c>
      <c r="C27" s="11" t="s">
        <v>94</v>
      </c>
      <c r="D27" s="11">
        <v>9.18</v>
      </c>
      <c r="E27" s="11">
        <v>4</v>
      </c>
      <c r="F27" s="11">
        <v>0</v>
      </c>
      <c r="G27" s="11">
        <v>5</v>
      </c>
      <c r="H27" s="11">
        <v>45.9</v>
      </c>
      <c r="I27" s="11" t="s">
        <v>95</v>
      </c>
      <c r="J27" s="11"/>
      <c r="K27" t="s">
        <v>38</v>
      </c>
    </row>
    <row r="28" ht="16.5" spans="1:11">
      <c r="A28" s="11">
        <v>27</v>
      </c>
      <c r="B28" s="13" t="s">
        <v>39</v>
      </c>
      <c r="C28" s="11" t="s">
        <v>63</v>
      </c>
      <c r="D28" s="11">
        <v>4.5</v>
      </c>
      <c r="E28" s="11">
        <v>10</v>
      </c>
      <c r="F28" s="11">
        <v>0</v>
      </c>
      <c r="G28" s="11">
        <f t="shared" si="0"/>
        <v>10</v>
      </c>
      <c r="H28" s="11">
        <v>45</v>
      </c>
      <c r="I28" s="11" t="s">
        <v>72</v>
      </c>
      <c r="J28" s="11"/>
      <c r="K28" t="s">
        <v>39</v>
      </c>
    </row>
    <row r="29" ht="16.5" spans="1:11">
      <c r="A29" s="11">
        <v>28</v>
      </c>
      <c r="B29" s="13" t="s">
        <v>40</v>
      </c>
      <c r="C29" s="11" t="s">
        <v>63</v>
      </c>
      <c r="D29" s="11">
        <v>0.89</v>
      </c>
      <c r="E29" s="11">
        <v>20</v>
      </c>
      <c r="F29" s="11">
        <v>0</v>
      </c>
      <c r="G29" s="11">
        <f t="shared" si="0"/>
        <v>20</v>
      </c>
      <c r="H29" s="11">
        <v>17.8</v>
      </c>
      <c r="I29" s="11" t="s">
        <v>72</v>
      </c>
      <c r="J29" s="11"/>
      <c r="K29" t="s">
        <v>40</v>
      </c>
    </row>
    <row r="30" ht="25" customHeight="1" spans="1:11">
      <c r="A30" s="11">
        <v>30</v>
      </c>
      <c r="B30" s="15" t="s">
        <v>41</v>
      </c>
      <c r="C30" s="15" t="s">
        <v>63</v>
      </c>
      <c r="D30" s="15">
        <v>34</v>
      </c>
      <c r="E30" s="15">
        <v>30</v>
      </c>
      <c r="F30" s="11">
        <v>0</v>
      </c>
      <c r="G30" s="15">
        <v>30</v>
      </c>
      <c r="H30" s="11">
        <v>34</v>
      </c>
      <c r="I30" s="6"/>
      <c r="J30" s="6"/>
      <c r="K30" t="s">
        <v>41</v>
      </c>
    </row>
    <row r="31" ht="25" customHeight="1" spans="1:11">
      <c r="A31" s="11">
        <v>31</v>
      </c>
      <c r="B31" s="15" t="s">
        <v>96</v>
      </c>
      <c r="C31" s="15" t="s">
        <v>63</v>
      </c>
      <c r="D31" s="15">
        <v>12.9</v>
      </c>
      <c r="E31" s="15">
        <v>12</v>
      </c>
      <c r="F31" s="11">
        <v>0</v>
      </c>
      <c r="G31" s="15">
        <v>12</v>
      </c>
      <c r="H31" s="15">
        <v>154.8</v>
      </c>
      <c r="I31" s="6"/>
      <c r="J31" s="6"/>
      <c r="K31" t="s">
        <v>96</v>
      </c>
    </row>
    <row r="32" ht="25" customHeight="1" spans="1:11">
      <c r="A32" s="11">
        <v>32</v>
      </c>
      <c r="B32" s="15" t="s">
        <v>43</v>
      </c>
      <c r="C32" s="15" t="s">
        <v>63</v>
      </c>
      <c r="D32" s="15">
        <v>244.32</v>
      </c>
      <c r="E32" s="15">
        <v>2</v>
      </c>
      <c r="F32" s="11">
        <v>0</v>
      </c>
      <c r="G32" s="15">
        <v>2</v>
      </c>
      <c r="H32" s="16">
        <f>D32*G32</f>
        <v>488.64</v>
      </c>
      <c r="I32" s="17"/>
      <c r="J32" s="17"/>
      <c r="K32" t="s">
        <v>43</v>
      </c>
    </row>
    <row r="33" ht="25" customHeight="1" spans="1:11">
      <c r="A33" s="11">
        <v>33</v>
      </c>
      <c r="B33" s="15" t="s">
        <v>45</v>
      </c>
      <c r="C33" s="15" t="s">
        <v>63</v>
      </c>
      <c r="D33" s="15">
        <v>615.2</v>
      </c>
      <c r="E33" s="15">
        <v>1</v>
      </c>
      <c r="F33" s="11">
        <v>0</v>
      </c>
      <c r="G33" s="15">
        <v>1</v>
      </c>
      <c r="H33" s="16">
        <f>D33</f>
        <v>615.2</v>
      </c>
      <c r="I33" s="17"/>
      <c r="J33" s="17"/>
      <c r="K33" t="s">
        <v>45</v>
      </c>
    </row>
    <row r="34" ht="16.5" spans="1:11">
      <c r="A34" s="11">
        <v>34</v>
      </c>
      <c r="B34" s="15" t="s">
        <v>46</v>
      </c>
      <c r="C34" s="15" t="s">
        <v>63</v>
      </c>
      <c r="D34" s="15">
        <v>199</v>
      </c>
      <c r="E34" s="15">
        <v>1</v>
      </c>
      <c r="F34" s="11">
        <v>0</v>
      </c>
      <c r="G34" s="15">
        <v>2</v>
      </c>
      <c r="H34" s="16">
        <f>D34*2</f>
        <v>398</v>
      </c>
      <c r="I34" s="15"/>
      <c r="J34" s="15"/>
      <c r="K34" t="s">
        <v>46</v>
      </c>
    </row>
    <row r="35" ht="16.5" spans="1:11">
      <c r="A35" s="11">
        <v>35</v>
      </c>
      <c r="B35" s="15" t="s">
        <v>47</v>
      </c>
      <c r="C35" s="15" t="s">
        <v>63</v>
      </c>
      <c r="D35" s="15">
        <v>8.03</v>
      </c>
      <c r="E35" s="15">
        <v>4</v>
      </c>
      <c r="F35" s="11">
        <v>0</v>
      </c>
      <c r="G35" s="15">
        <v>4</v>
      </c>
      <c r="H35" s="15">
        <v>32.12</v>
      </c>
      <c r="I35" s="15"/>
      <c r="J35" s="15"/>
      <c r="K35" t="s">
        <v>47</v>
      </c>
    </row>
    <row r="36" ht="16.5" spans="1:11">
      <c r="A36" s="11">
        <v>36</v>
      </c>
      <c r="B36" s="18" t="s">
        <v>48</v>
      </c>
      <c r="C36" s="18" t="s">
        <v>61</v>
      </c>
      <c r="D36" s="18">
        <v>2</v>
      </c>
      <c r="E36" s="18"/>
      <c r="F36" s="18"/>
      <c r="G36" s="18">
        <v>84</v>
      </c>
      <c r="H36" s="18">
        <v>168</v>
      </c>
      <c r="I36" s="5"/>
      <c r="J36" s="5"/>
      <c r="K36" t="s">
        <v>48</v>
      </c>
    </row>
    <row r="37" ht="16.5" spans="1:11">
      <c r="A37" s="11">
        <v>37</v>
      </c>
      <c r="B37" s="18" t="s">
        <v>49</v>
      </c>
      <c r="C37" s="18" t="s">
        <v>63</v>
      </c>
      <c r="D37" s="18">
        <v>54.25</v>
      </c>
      <c r="E37" s="18"/>
      <c r="F37" s="18"/>
      <c r="G37" s="18">
        <v>8</v>
      </c>
      <c r="H37" s="18">
        <v>434</v>
      </c>
      <c r="I37" s="5"/>
      <c r="J37" s="5"/>
      <c r="K37" t="s">
        <v>49</v>
      </c>
    </row>
    <row r="38" ht="16.5" spans="1:11">
      <c r="A38" s="11">
        <v>38</v>
      </c>
      <c r="B38" s="19" t="s">
        <v>45</v>
      </c>
      <c r="C38" s="19" t="s">
        <v>63</v>
      </c>
      <c r="D38" s="18">
        <v>692.1</v>
      </c>
      <c r="E38" s="19">
        <v>1</v>
      </c>
      <c r="F38" s="20">
        <v>0</v>
      </c>
      <c r="G38" s="19">
        <v>1</v>
      </c>
      <c r="H38" s="18">
        <v>692.1</v>
      </c>
      <c r="I38" s="6"/>
      <c r="J38" s="6"/>
      <c r="K38" t="s">
        <v>45</v>
      </c>
    </row>
    <row r="39" ht="16.5" spans="1:11">
      <c r="A39" s="11">
        <v>39</v>
      </c>
      <c r="B39" s="19" t="s">
        <v>46</v>
      </c>
      <c r="C39" s="15" t="s">
        <v>63</v>
      </c>
      <c r="D39" s="15">
        <f>385.92/2</f>
        <v>192.96</v>
      </c>
      <c r="E39" s="15">
        <v>1</v>
      </c>
      <c r="F39" s="11">
        <v>1</v>
      </c>
      <c r="G39" s="15">
        <v>2</v>
      </c>
      <c r="H39" s="15">
        <v>385.92</v>
      </c>
      <c r="I39" s="6"/>
      <c r="J39" s="6"/>
      <c r="K39" t="s">
        <v>46</v>
      </c>
    </row>
    <row r="40" ht="16.5" spans="1:11">
      <c r="A40" s="11">
        <v>40</v>
      </c>
      <c r="B40" s="2" t="s">
        <v>50</v>
      </c>
      <c r="C40" s="15" t="s">
        <v>61</v>
      </c>
      <c r="D40" s="15">
        <v>66</v>
      </c>
      <c r="E40" s="15">
        <v>1</v>
      </c>
      <c r="F40" s="11"/>
      <c r="G40" s="15">
        <v>1</v>
      </c>
      <c r="H40" s="15">
        <v>66</v>
      </c>
      <c r="I40" s="6"/>
      <c r="J40" s="6"/>
      <c r="K40" t="s">
        <v>50</v>
      </c>
    </row>
    <row r="41" ht="16.5" spans="1:11">
      <c r="A41" s="11">
        <v>41</v>
      </c>
      <c r="B41" s="11" t="s">
        <v>24</v>
      </c>
      <c r="C41" s="11" t="s">
        <v>63</v>
      </c>
      <c r="D41" s="11">
        <v>60.9</v>
      </c>
      <c r="E41" s="11">
        <v>20</v>
      </c>
      <c r="F41" s="11">
        <v>0</v>
      </c>
      <c r="G41" s="11">
        <f>E41+F41</f>
        <v>20</v>
      </c>
      <c r="H41" s="11">
        <f>D41</f>
        <v>60.9</v>
      </c>
      <c r="I41" s="6"/>
      <c r="J41" s="6"/>
      <c r="K41" t="s">
        <v>24</v>
      </c>
    </row>
    <row r="42" spans="1:11">
      <c r="G42" t="s">
        <v>97</v>
      </c>
      <c r="H42" s="1">
        <f>SUM(H2:H41)</f>
        <v>10903.04</v>
      </c>
    </row>
    <row r="43" spans="1:11">
      <c r="G43" t="s">
        <v>98</v>
      </c>
      <c r="H43" s="1">
        <f>培训餐费!C7</f>
        <v>3709.8</v>
      </c>
    </row>
    <row r="44" spans="1:11">
      <c r="G44" t="s">
        <v>99</v>
      </c>
      <c r="H44" s="1">
        <f>SUM(H42:H43)</f>
        <v>14612.84</v>
      </c>
    </row>
  </sheetData>
  <autoFilter xmlns:etc="http://www.wps.cn/officeDocument/2017/etCustomData" ref="A1:J44" etc:filterBottomFollowUsedRange="0">
    <extLst/>
  </autoFilter>
  <pageMargins left="0.7" right="0.7" top="0.75" bottom="0.75" header="0.3" footer="0.3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C2" sqref="C2:C3"/>
    </sheetView>
  </sheetViews>
  <sheetFormatPr defaultColWidth="8.66666666666667" defaultRowHeight="14.25" outlineLevelRow="7" outlineLevelCol="4"/>
  <cols>
    <col min="1" max="1" width="8.66666666666667" style="1"/>
    <col min="2" max="2" width="15.0833333333333" customWidth="1"/>
    <col min="4" max="4" width="8.08333333333333" customWidth="1"/>
  </cols>
  <sheetData>
    <row r="1" spans="1:5">
      <c r="A1" s="2" t="s">
        <v>53</v>
      </c>
      <c r="B1" s="2" t="s">
        <v>5</v>
      </c>
      <c r="C1" s="2" t="s">
        <v>100</v>
      </c>
    </row>
    <row r="2" spans="1:5">
      <c r="A2" s="3" t="s">
        <v>101</v>
      </c>
      <c r="B2" s="2" t="s">
        <v>102</v>
      </c>
      <c r="C2" s="2">
        <v>208.74</v>
      </c>
    </row>
    <row r="3" spans="1:5">
      <c r="A3" s="4"/>
      <c r="B3" s="2" t="s">
        <v>103</v>
      </c>
      <c r="C3" s="2">
        <v>21.66</v>
      </c>
    </row>
    <row r="4" spans="1:5">
      <c r="A4" s="2" t="s">
        <v>9</v>
      </c>
      <c r="B4" s="2" t="s">
        <v>104</v>
      </c>
      <c r="C4" s="2">
        <v>1184</v>
      </c>
    </row>
    <row r="5" spans="1:5">
      <c r="A5" s="2" t="s">
        <v>11</v>
      </c>
      <c r="B5" s="2" t="s">
        <v>105</v>
      </c>
      <c r="C5" s="2">
        <v>645.4</v>
      </c>
    </row>
    <row r="6" spans="1:5">
      <c r="A6" s="5" t="s">
        <v>106</v>
      </c>
      <c r="B6" s="6" t="s">
        <v>107</v>
      </c>
      <c r="C6" s="6">
        <f>150*11</f>
        <v>1650</v>
      </c>
      <c r="D6">
        <v>11</v>
      </c>
      <c r="E6" t="s">
        <v>108</v>
      </c>
    </row>
    <row r="7" spans="1:5">
      <c r="A7" s="5"/>
      <c r="B7" s="6"/>
      <c r="C7" s="6">
        <f>SUM(C2:C6)</f>
        <v>3709.8</v>
      </c>
    </row>
    <row r="8" spans="1:5">
      <c r="A8" s="5"/>
      <c r="B8" s="6"/>
      <c r="C8" s="6"/>
    </row>
  </sheetData>
  <mergeCells count="1">
    <mergeCell ref="A2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 (2)</vt:lpstr>
      <vt:lpstr>汇总</vt:lpstr>
      <vt:lpstr>教学用品采购清单</vt:lpstr>
      <vt:lpstr>培训餐费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JianLin(AMD)</dc:creator>
  <cp:lastModifiedBy>WPS_1651196735</cp:lastModifiedBy>
  <dcterms:created xsi:type="dcterms:W3CDTF">2025-07-16T06:33:00Z</dcterms:created>
  <dcterms:modified xsi:type="dcterms:W3CDTF">2025-12-08T06:21:13Z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3446AEE265B74A3981CD1147A45C3212_13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