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300" yWindow="260" windowWidth="24420" windowHeight="13680"/>
  </bookViews>
  <sheets>
    <sheet name="Least Squares" sheetId="1" r:id="rId1"/>
    <sheet name="System of 3 Variables Solver" sheetId="2" r:id="rId2"/>
    <sheet name="Least Squares Practice" sheetId="3" r:id="rId3"/>
  </sheets>
  <definedNames>
    <definedName name="solver_adj" localSheetId="1" hidden="1">'System of 3 Variables Solver'!$A$2:$A$4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'System of 3 Variables Solver'!$B$2</definedName>
    <definedName name="solver_lhs2" localSheetId="1" hidden="1">'System of 3 Variables Solver'!$B$3</definedName>
    <definedName name="solver_lhs3" localSheetId="1" hidden="1">'System of 3 Variables Solver'!$B$4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hs1" localSheetId="1" hidden="1">'System of 3 Variables Solver'!$F$2</definedName>
    <definedName name="solver_rhs2" localSheetId="1" hidden="1">'System of 3 Variables Solver'!$F$3</definedName>
    <definedName name="solver_rhs3" localSheetId="1" hidden="1">'System of 3 Variables Solver'!$F$4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F2" i="3"/>
  <c r="G11" i="3"/>
  <c r="H8" i="3"/>
  <c r="G8" i="3"/>
  <c r="I5" i="3"/>
  <c r="H5" i="3"/>
  <c r="G5" i="3"/>
  <c r="I2" i="3"/>
  <c r="E41" i="3"/>
  <c r="D41" i="3"/>
  <c r="C4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2" i="3"/>
  <c r="E3" i="3"/>
  <c r="E4" i="3"/>
  <c r="E5" i="3"/>
  <c r="D2" i="3"/>
  <c r="D3" i="3"/>
  <c r="D4" i="3"/>
  <c r="D5" i="3"/>
  <c r="C2" i="3"/>
  <c r="C3" i="3"/>
  <c r="C4" i="3"/>
  <c r="C5" i="3"/>
  <c r="J2" i="3"/>
  <c r="J2" i="1"/>
  <c r="H8" i="1"/>
  <c r="G8" i="1"/>
  <c r="I5" i="1"/>
  <c r="H5" i="1"/>
  <c r="G5" i="1"/>
  <c r="G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I2" i="1"/>
  <c r="B2" i="2"/>
  <c r="B3" i="2"/>
  <c r="B4" i="2"/>
  <c r="G2" i="1"/>
  <c r="F2" i="1"/>
</calcChain>
</file>

<file path=xl/sharedStrings.xml><?xml version="1.0" encoding="utf-8"?>
<sst xmlns="http://schemas.openxmlformats.org/spreadsheetml/2006/main" count="34" uniqueCount="21">
  <si>
    <t>Years since 1900 (x)</t>
  </si>
  <si>
    <t>Time in seconds Men's 100m Olympics (y)</t>
  </si>
  <si>
    <t>Slope</t>
  </si>
  <si>
    <t>y-intercept</t>
  </si>
  <si>
    <t>x coefficients</t>
  </si>
  <si>
    <t>y coefficients</t>
  </si>
  <si>
    <t>z coefficients</t>
  </si>
  <si>
    <t>constants</t>
  </si>
  <si>
    <t>Correlation coefficient</t>
  </si>
  <si>
    <t>xy</t>
  </si>
  <si>
    <t>Correlation coefficient formula 10-1</t>
  </si>
  <si>
    <t>Sum x2</t>
  </si>
  <si>
    <t>Sum y2</t>
  </si>
  <si>
    <t>Sum xy</t>
  </si>
  <si>
    <t>Sum x</t>
  </si>
  <si>
    <t>Sum y</t>
  </si>
  <si>
    <t>Number (n)</t>
  </si>
  <si>
    <t>Male Arm Circum (ARMC)</t>
  </si>
  <si>
    <t>Male Waist (WAIST)</t>
  </si>
  <si>
    <r>
      <t>x</t>
    </r>
    <r>
      <rPr>
        <vertAlign val="superscript"/>
        <sz val="11"/>
        <color theme="1"/>
        <rFont val="Calibri"/>
        <scheme val="minor"/>
      </rPr>
      <t>2</t>
    </r>
  </si>
  <si>
    <r>
      <t>y</t>
    </r>
    <r>
      <rPr>
        <vertAlign val="superscript"/>
        <sz val="11"/>
        <color theme="1"/>
        <rFont val="Calibri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</si>
</sst>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perscript"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B3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2" fontId="0" fillId="3" borderId="0" xfId="0" applyNumberFormat="1" applyFill="1"/>
    <xf numFmtId="0" fontId="0" fillId="4" borderId="0" xfId="0" applyFill="1"/>
    <xf numFmtId="165" fontId="0" fillId="5" borderId="0" xfId="0" applyNumberFormat="1" applyFill="1"/>
    <xf numFmtId="0" fontId="0" fillId="2" borderId="0" xfId="0" applyFill="1" applyBorder="1"/>
    <xf numFmtId="164" fontId="0" fillId="4" borderId="0" xfId="0" applyNumberForma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100m Olympics</a:t>
            </a:r>
            <a:r>
              <a:rPr lang="en-US" baseline="0"/>
              <a:t> After 1900</a:t>
            </a:r>
          </a:p>
        </c:rich>
      </c:tx>
      <c:layout>
        <c:manualLayout>
          <c:xMode val="edge"/>
          <c:yMode val="edge"/>
          <c:x val="0.164652830950558"/>
          <c:y val="0.033333333333333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17765676605374"/>
                  <c:y val="0.0487634878973462"/>
                </c:manualLayout>
              </c:layout>
              <c:numFmt formatCode="General" sourceLinked="0"/>
            </c:trendlineLbl>
          </c:trendline>
          <c:xVal>
            <c:numRef>
              <c:f>'Least Squares'!$A$2:$A$21</c:f>
              <c:numCache>
                <c:formatCode>General</c:formatCode>
                <c:ptCount val="2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48.0</c:v>
                </c:pt>
                <c:pt idx="10">
                  <c:v>52.0</c:v>
                </c:pt>
                <c:pt idx="11">
                  <c:v>56.0</c:v>
                </c:pt>
                <c:pt idx="12">
                  <c:v>60.0</c:v>
                </c:pt>
                <c:pt idx="13">
                  <c:v>64.0</c:v>
                </c:pt>
                <c:pt idx="14">
                  <c:v>68.0</c:v>
                </c:pt>
                <c:pt idx="15">
                  <c:v>72.0</c:v>
                </c:pt>
                <c:pt idx="16">
                  <c:v>76.0</c:v>
                </c:pt>
                <c:pt idx="17">
                  <c:v>80.0</c:v>
                </c:pt>
                <c:pt idx="18">
                  <c:v>84.0</c:v>
                </c:pt>
                <c:pt idx="19">
                  <c:v>88.0</c:v>
                </c:pt>
              </c:numCache>
            </c:numRef>
          </c:xVal>
          <c:yVal>
            <c:numRef>
              <c:f>'Least Squares'!$B$2:$B$21</c:f>
              <c:numCache>
                <c:formatCode>General</c:formatCode>
                <c:ptCount val="20"/>
                <c:pt idx="0">
                  <c:v>10.8</c:v>
                </c:pt>
                <c:pt idx="1">
                  <c:v>11.0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10.6</c:v>
                </c:pt>
                <c:pt idx="6">
                  <c:v>10.8</c:v>
                </c:pt>
                <c:pt idx="7">
                  <c:v>10.3</c:v>
                </c:pt>
                <c:pt idx="8">
                  <c:v>10.3</c:v>
                </c:pt>
                <c:pt idx="9">
                  <c:v>10.3</c:v>
                </c:pt>
                <c:pt idx="10">
                  <c:v>10.4</c:v>
                </c:pt>
                <c:pt idx="11">
                  <c:v>10.5</c:v>
                </c:pt>
                <c:pt idx="12">
                  <c:v>10.2</c:v>
                </c:pt>
                <c:pt idx="13">
                  <c:v>10.0</c:v>
                </c:pt>
                <c:pt idx="14">
                  <c:v>9.95</c:v>
                </c:pt>
                <c:pt idx="15">
                  <c:v>10.14</c:v>
                </c:pt>
                <c:pt idx="16">
                  <c:v>10.06</c:v>
                </c:pt>
                <c:pt idx="17">
                  <c:v>10.25</c:v>
                </c:pt>
                <c:pt idx="18">
                  <c:v>9.99</c:v>
                </c:pt>
                <c:pt idx="19">
                  <c:v>9.92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26904"/>
        <c:axId val="1856939688"/>
      </c:scatterChart>
      <c:valAx>
        <c:axId val="18245269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After 1900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939688"/>
        <c:crosses val="autoZero"/>
        <c:crossBetween val="midCat"/>
      </c:valAx>
      <c:valAx>
        <c:axId val="185693968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4526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185420</xdr:colOff>
      <xdr:row>2</xdr:row>
      <xdr:rowOff>170180</xdr:rowOff>
    </xdr:from>
    <xdr:to>
      <xdr:col>18</xdr:col>
      <xdr:colOff>50800</xdr:colOff>
      <xdr:row>21</xdr:row>
      <xdr:rowOff>124460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15" sqref="F15"/>
    </sheetView>
  </sheetViews>
  <sheetFormatPr baseColWidth="10" defaultColWidth="8.83203125" defaultRowHeight="14" x14ac:dyDescent="0"/>
  <cols>
    <col min="1" max="1" width="14.1640625" customWidth="1"/>
    <col min="2" max="2" width="13.6640625" customWidth="1"/>
    <col min="3" max="3" width="7.6640625" customWidth="1"/>
    <col min="4" max="4" width="7.83203125" customWidth="1"/>
    <col min="5" max="5" width="7.6640625" customWidth="1"/>
    <col min="7" max="7" width="10.5" customWidth="1"/>
    <col min="9" max="9" width="10.33203125" customWidth="1"/>
    <col min="10" max="10" width="10.6640625" customWidth="1"/>
  </cols>
  <sheetData>
    <row r="1" spans="1:10" ht="50" customHeight="1">
      <c r="A1" s="1" t="s">
        <v>0</v>
      </c>
      <c r="B1" s="1" t="s">
        <v>1</v>
      </c>
      <c r="C1" s="2" t="s">
        <v>19</v>
      </c>
      <c r="D1" s="2" t="s">
        <v>20</v>
      </c>
      <c r="E1" s="2" t="s">
        <v>9</v>
      </c>
      <c r="F1" s="12" t="s">
        <v>2</v>
      </c>
      <c r="G1" s="12" t="s">
        <v>3</v>
      </c>
      <c r="I1" s="1" t="s">
        <v>8</v>
      </c>
      <c r="J1" s="1" t="s">
        <v>10</v>
      </c>
    </row>
    <row r="2" spans="1:10">
      <c r="A2">
        <v>0</v>
      </c>
      <c r="B2">
        <v>10.8</v>
      </c>
      <c r="C2">
        <f>A2^2</f>
        <v>0</v>
      </c>
      <c r="D2">
        <f>B2^2</f>
        <v>116.64000000000001</v>
      </c>
      <c r="E2">
        <f>A2*B2</f>
        <v>0</v>
      </c>
      <c r="F2" s="10">
        <f>SLOPE(B2:B21,A2:A21)</f>
        <v>-1.1012202753441808E-2</v>
      </c>
      <c r="G2" s="10">
        <f>INTERCEPT(B2:B21,A2:A21)</f>
        <v>10.897656445556947</v>
      </c>
      <c r="I2" s="7">
        <f>CORREL(A2:A21,B2:B21)</f>
        <v>-0.91004906478548797</v>
      </c>
      <c r="J2" s="8">
        <f>(G11*I5-G8*H8)/(SQRT(G11*G5-G8^2)*SQRT(G11*H5-H8^2))</f>
        <v>-0.91004906478537884</v>
      </c>
    </row>
    <row r="3" spans="1:10">
      <c r="A3">
        <v>4</v>
      </c>
      <c r="B3">
        <v>11</v>
      </c>
      <c r="C3">
        <f t="shared" ref="C3:C21" si="0">A3^2</f>
        <v>16</v>
      </c>
      <c r="D3">
        <f t="shared" ref="D3:D21" si="1">B3^2</f>
        <v>121</v>
      </c>
      <c r="E3">
        <f t="shared" ref="E3:E21" si="2">A3*B3</f>
        <v>44</v>
      </c>
    </row>
    <row r="4" spans="1:10">
      <c r="A4">
        <v>8</v>
      </c>
      <c r="B4">
        <v>10.8</v>
      </c>
      <c r="C4">
        <f t="shared" si="0"/>
        <v>64</v>
      </c>
      <c r="D4">
        <f t="shared" si="1"/>
        <v>116.64000000000001</v>
      </c>
      <c r="E4">
        <f t="shared" si="2"/>
        <v>86.4</v>
      </c>
      <c r="G4" t="s">
        <v>11</v>
      </c>
      <c r="H4" t="s">
        <v>12</v>
      </c>
      <c r="I4" t="s">
        <v>13</v>
      </c>
    </row>
    <row r="5" spans="1:10">
      <c r="A5">
        <v>12</v>
      </c>
      <c r="B5">
        <v>10.8</v>
      </c>
      <c r="C5">
        <f t="shared" si="0"/>
        <v>144</v>
      </c>
      <c r="D5">
        <f t="shared" si="1"/>
        <v>116.64000000000001</v>
      </c>
      <c r="E5">
        <f t="shared" si="2"/>
        <v>129.60000000000002</v>
      </c>
      <c r="G5" s="7">
        <f>SUM(C2:C21)</f>
        <v>56928</v>
      </c>
      <c r="H5" s="7">
        <f>SUM(D2:D21)</f>
        <v>2163.5747000000001</v>
      </c>
      <c r="I5" s="7">
        <f>SUM(E2:E21)</f>
        <v>9311.760000000002</v>
      </c>
    </row>
    <row r="6" spans="1:10">
      <c r="A6">
        <v>20</v>
      </c>
      <c r="B6">
        <v>10.8</v>
      </c>
      <c r="C6">
        <f t="shared" si="0"/>
        <v>400</v>
      </c>
      <c r="D6">
        <f t="shared" si="1"/>
        <v>116.64000000000001</v>
      </c>
      <c r="E6">
        <f t="shared" si="2"/>
        <v>216</v>
      </c>
    </row>
    <row r="7" spans="1:10">
      <c r="A7">
        <v>24</v>
      </c>
      <c r="B7">
        <v>10.6</v>
      </c>
      <c r="C7">
        <f t="shared" si="0"/>
        <v>576</v>
      </c>
      <c r="D7">
        <f t="shared" si="1"/>
        <v>112.36</v>
      </c>
      <c r="E7">
        <f t="shared" si="2"/>
        <v>254.39999999999998</v>
      </c>
      <c r="G7" t="s">
        <v>14</v>
      </c>
      <c r="H7" t="s">
        <v>15</v>
      </c>
    </row>
    <row r="8" spans="1:10">
      <c r="A8">
        <v>28</v>
      </c>
      <c r="B8">
        <v>10.8</v>
      </c>
      <c r="C8">
        <f t="shared" si="0"/>
        <v>784</v>
      </c>
      <c r="D8">
        <f t="shared" si="1"/>
        <v>116.64000000000001</v>
      </c>
      <c r="E8">
        <f t="shared" si="2"/>
        <v>302.40000000000003</v>
      </c>
      <c r="G8" s="7">
        <f>SUM(A2:A21)</f>
        <v>912</v>
      </c>
      <c r="H8" s="7">
        <f>SUM(B2:B21)</f>
        <v>207.91</v>
      </c>
    </row>
    <row r="9" spans="1:10">
      <c r="A9">
        <v>32</v>
      </c>
      <c r="B9">
        <v>10.3</v>
      </c>
      <c r="C9">
        <f t="shared" si="0"/>
        <v>1024</v>
      </c>
      <c r="D9">
        <f t="shared" si="1"/>
        <v>106.09000000000002</v>
      </c>
      <c r="E9">
        <f t="shared" si="2"/>
        <v>329.6</v>
      </c>
    </row>
    <row r="10" spans="1:10">
      <c r="A10">
        <v>36</v>
      </c>
      <c r="B10">
        <v>10.3</v>
      </c>
      <c r="C10">
        <f t="shared" si="0"/>
        <v>1296</v>
      </c>
      <c r="D10">
        <f t="shared" si="1"/>
        <v>106.09000000000002</v>
      </c>
      <c r="E10">
        <f t="shared" si="2"/>
        <v>370.8</v>
      </c>
      <c r="G10" t="s">
        <v>16</v>
      </c>
    </row>
    <row r="11" spans="1:10">
      <c r="A11">
        <v>48</v>
      </c>
      <c r="B11">
        <v>10.3</v>
      </c>
      <c r="C11">
        <f t="shared" si="0"/>
        <v>2304</v>
      </c>
      <c r="D11">
        <f t="shared" si="1"/>
        <v>106.09000000000002</v>
      </c>
      <c r="E11">
        <f t="shared" si="2"/>
        <v>494.40000000000003</v>
      </c>
      <c r="G11" s="7">
        <f>COUNT(A2:A21)</f>
        <v>20</v>
      </c>
    </row>
    <row r="12" spans="1:10">
      <c r="A12">
        <v>52</v>
      </c>
      <c r="B12">
        <v>10.4</v>
      </c>
      <c r="C12">
        <f t="shared" si="0"/>
        <v>2704</v>
      </c>
      <c r="D12">
        <f t="shared" si="1"/>
        <v>108.16000000000001</v>
      </c>
      <c r="E12">
        <f t="shared" si="2"/>
        <v>540.80000000000007</v>
      </c>
    </row>
    <row r="13" spans="1:10">
      <c r="A13">
        <v>56</v>
      </c>
      <c r="B13">
        <v>10.5</v>
      </c>
      <c r="C13">
        <f t="shared" si="0"/>
        <v>3136</v>
      </c>
      <c r="D13">
        <f t="shared" si="1"/>
        <v>110.25</v>
      </c>
      <c r="E13">
        <f t="shared" si="2"/>
        <v>588</v>
      </c>
    </row>
    <row r="14" spans="1:10">
      <c r="A14">
        <v>60</v>
      </c>
      <c r="B14">
        <v>10.199999999999999</v>
      </c>
      <c r="C14">
        <f t="shared" si="0"/>
        <v>3600</v>
      </c>
      <c r="D14">
        <f t="shared" si="1"/>
        <v>104.03999999999999</v>
      </c>
      <c r="E14">
        <f t="shared" si="2"/>
        <v>612</v>
      </c>
    </row>
    <row r="15" spans="1:10">
      <c r="A15">
        <v>64</v>
      </c>
      <c r="B15">
        <v>10</v>
      </c>
      <c r="C15">
        <f t="shared" si="0"/>
        <v>4096</v>
      </c>
      <c r="D15">
        <f t="shared" si="1"/>
        <v>100</v>
      </c>
      <c r="E15">
        <f t="shared" si="2"/>
        <v>640</v>
      </c>
    </row>
    <row r="16" spans="1:10">
      <c r="A16">
        <v>68</v>
      </c>
      <c r="B16">
        <v>9.9499999999999993</v>
      </c>
      <c r="C16">
        <f t="shared" si="0"/>
        <v>4624</v>
      </c>
      <c r="D16">
        <f t="shared" si="1"/>
        <v>99.002499999999984</v>
      </c>
      <c r="E16">
        <f t="shared" si="2"/>
        <v>676.59999999999991</v>
      </c>
    </row>
    <row r="17" spans="1:5">
      <c r="A17">
        <v>72</v>
      </c>
      <c r="B17">
        <v>10.14</v>
      </c>
      <c r="C17">
        <f t="shared" si="0"/>
        <v>5184</v>
      </c>
      <c r="D17">
        <f t="shared" si="1"/>
        <v>102.81960000000001</v>
      </c>
      <c r="E17">
        <f t="shared" si="2"/>
        <v>730.08</v>
      </c>
    </row>
    <row r="18" spans="1:5">
      <c r="A18">
        <v>76</v>
      </c>
      <c r="B18">
        <v>10.06</v>
      </c>
      <c r="C18">
        <f t="shared" si="0"/>
        <v>5776</v>
      </c>
      <c r="D18">
        <f t="shared" si="1"/>
        <v>101.20360000000001</v>
      </c>
      <c r="E18">
        <f t="shared" si="2"/>
        <v>764.56000000000006</v>
      </c>
    </row>
    <row r="19" spans="1:5">
      <c r="A19">
        <v>80</v>
      </c>
      <c r="B19">
        <v>10.25</v>
      </c>
      <c r="C19">
        <f t="shared" si="0"/>
        <v>6400</v>
      </c>
      <c r="D19">
        <f t="shared" si="1"/>
        <v>105.0625</v>
      </c>
      <c r="E19">
        <f t="shared" si="2"/>
        <v>820</v>
      </c>
    </row>
    <row r="20" spans="1:5">
      <c r="A20">
        <v>84</v>
      </c>
      <c r="B20">
        <v>9.99</v>
      </c>
      <c r="C20">
        <f t="shared" si="0"/>
        <v>7056</v>
      </c>
      <c r="D20">
        <f t="shared" si="1"/>
        <v>99.8001</v>
      </c>
      <c r="E20">
        <f t="shared" si="2"/>
        <v>839.16</v>
      </c>
    </row>
    <row r="21" spans="1:5">
      <c r="A21">
        <v>88</v>
      </c>
      <c r="B21">
        <v>9.92</v>
      </c>
      <c r="C21">
        <f t="shared" si="0"/>
        <v>7744</v>
      </c>
      <c r="D21">
        <f t="shared" si="1"/>
        <v>98.406400000000005</v>
      </c>
      <c r="E21">
        <f t="shared" si="2"/>
        <v>872.96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6" sqref="E6"/>
    </sheetView>
  </sheetViews>
  <sheetFormatPr baseColWidth="10" defaultColWidth="8.83203125" defaultRowHeight="14" x14ac:dyDescent="0"/>
  <cols>
    <col min="3" max="3" width="11.1640625" customWidth="1"/>
    <col min="4" max="4" width="10.83203125" customWidth="1"/>
    <col min="5" max="5" width="10.6640625" customWidth="1"/>
  </cols>
  <sheetData>
    <row r="1" spans="1:6" ht="28.25" customHeight="1">
      <c r="C1" s="2" t="s">
        <v>4</v>
      </c>
      <c r="D1" s="2" t="s">
        <v>5</v>
      </c>
      <c r="E1" s="2" t="s">
        <v>6</v>
      </c>
      <c r="F1" s="3" t="s">
        <v>7</v>
      </c>
    </row>
    <row r="2" spans="1:6">
      <c r="A2" s="6">
        <v>-7.7777781111111093</v>
      </c>
      <c r="B2" s="5">
        <f>C2*$A$2+D2*$A$3+E2*$A$4</f>
        <v>20.999999999999986</v>
      </c>
      <c r="C2" s="4">
        <v>2</v>
      </c>
      <c r="D2" s="4">
        <v>-6</v>
      </c>
      <c r="E2" s="4">
        <v>9</v>
      </c>
      <c r="F2" s="4">
        <v>21</v>
      </c>
    </row>
    <row r="3" spans="1:6">
      <c r="A3" s="6">
        <v>6.8518522740740728</v>
      </c>
      <c r="B3" s="5">
        <f t="shared" ref="B3:B4" si="0">C3*$A$2+D3*$A$3+E3*$A$4</f>
        <v>11.000000999999997</v>
      </c>
      <c r="C3" s="4">
        <v>1</v>
      </c>
      <c r="D3" s="4">
        <v>4</v>
      </c>
      <c r="E3" s="4">
        <v>-1</v>
      </c>
      <c r="F3" s="4">
        <v>11</v>
      </c>
    </row>
    <row r="4" spans="1:6">
      <c r="A4" s="6">
        <v>8.6296299851851828</v>
      </c>
      <c r="B4" s="5">
        <f t="shared" si="0"/>
        <v>-7.9999999999999929</v>
      </c>
      <c r="C4" s="4">
        <v>7</v>
      </c>
      <c r="D4" s="4">
        <v>3</v>
      </c>
      <c r="E4" s="4">
        <v>3</v>
      </c>
      <c r="F4" s="4">
        <v>-8</v>
      </c>
    </row>
  </sheetData>
  <scenarios current="0">
    <scenario name="Linear 3 by 3 Equations" count="3" user="Mary" comment="Created by Mary on 11/2/2014">
      <inputCells r="A2" val="-7.77777811111111"/>
      <inputCells r="A3" val="6.85185227407407"/>
      <inputCells r="A4" val="8.62962998518518"/>
    </scenario>
  </scenario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F13" sqref="F13"/>
    </sheetView>
  </sheetViews>
  <sheetFormatPr baseColWidth="10" defaultColWidth="8.83203125" defaultRowHeight="14" x14ac:dyDescent="0"/>
  <cols>
    <col min="2" max="2" width="13.1640625" customWidth="1"/>
    <col min="7" max="7" width="9.33203125" customWidth="1"/>
    <col min="9" max="9" width="10.6640625" customWidth="1"/>
    <col min="10" max="10" width="12" customWidth="1"/>
  </cols>
  <sheetData>
    <row r="1" spans="1:10" ht="49" customHeight="1">
      <c r="A1" s="1" t="s">
        <v>18</v>
      </c>
      <c r="B1" s="1" t="s">
        <v>17</v>
      </c>
      <c r="C1" s="2" t="s">
        <v>19</v>
      </c>
      <c r="D1" s="2" t="s">
        <v>20</v>
      </c>
      <c r="E1" s="2" t="s">
        <v>9</v>
      </c>
      <c r="F1" s="11" t="s">
        <v>2</v>
      </c>
      <c r="G1" s="11" t="s">
        <v>3</v>
      </c>
      <c r="I1" s="1" t="s">
        <v>8</v>
      </c>
      <c r="J1" s="1" t="s">
        <v>10</v>
      </c>
    </row>
    <row r="2" spans="1:10">
      <c r="A2" s="9">
        <v>81.400000000000006</v>
      </c>
      <c r="B2" s="9">
        <v>28.4</v>
      </c>
      <c r="C2">
        <f>A2^2</f>
        <v>6625.9600000000009</v>
      </c>
      <c r="D2">
        <f>B2^2</f>
        <v>806.56</v>
      </c>
      <c r="E2">
        <f>A2*B2</f>
        <v>2311.7600000000002</v>
      </c>
      <c r="F2" s="10">
        <f>SLOPE(B2:B41,A2:A41)</f>
        <v>0.21485316589461306</v>
      </c>
      <c r="G2" s="10">
        <f>INTERCEPT(B2:B41,A2:A41)</f>
        <v>13.199624507426357</v>
      </c>
      <c r="I2" s="7">
        <f>CORREL(A2:A41,B2:B41)</f>
        <v>0.78836059134777658</v>
      </c>
      <c r="J2" s="8">
        <f>(G11*I5-G8*H8)/(SQRT(G11*G5-G8^2)*SQRT(G11*H5-H8^2))</f>
        <v>0.78836059134780201</v>
      </c>
    </row>
    <row r="3" spans="1:10">
      <c r="A3" s="9">
        <v>74.8</v>
      </c>
      <c r="B3" s="9">
        <v>26.8</v>
      </c>
      <c r="C3">
        <f t="shared" ref="C3:D22" si="0">A3^2</f>
        <v>5595.04</v>
      </c>
      <c r="D3">
        <f t="shared" si="0"/>
        <v>718.24</v>
      </c>
      <c r="E3">
        <f t="shared" ref="E3:E41" si="1">A3*B3</f>
        <v>2004.6399999999999</v>
      </c>
    </row>
    <row r="4" spans="1:10">
      <c r="A4" s="9">
        <v>84.1</v>
      </c>
      <c r="B4" s="9">
        <v>32.299999999999997</v>
      </c>
      <c r="C4">
        <f t="shared" si="0"/>
        <v>7072.8099999999995</v>
      </c>
      <c r="D4">
        <f t="shared" si="0"/>
        <v>1043.2899999999997</v>
      </c>
      <c r="E4">
        <f t="shared" si="1"/>
        <v>2716.4299999999994</v>
      </c>
      <c r="G4" t="s">
        <v>11</v>
      </c>
      <c r="H4" t="s">
        <v>12</v>
      </c>
      <c r="I4" t="s">
        <v>13</v>
      </c>
    </row>
    <row r="5" spans="1:10">
      <c r="A5" s="9">
        <v>95.5</v>
      </c>
      <c r="B5" s="9">
        <v>39</v>
      </c>
      <c r="C5">
        <f t="shared" si="0"/>
        <v>9120.25</v>
      </c>
      <c r="D5">
        <f t="shared" si="0"/>
        <v>1521</v>
      </c>
      <c r="E5">
        <f t="shared" si="1"/>
        <v>3724.5</v>
      </c>
      <c r="G5" s="7">
        <f>SUM(C2:C41)</f>
        <v>361831.47999999992</v>
      </c>
      <c r="H5" s="7">
        <f>SUM(D2:D41)</f>
        <v>45231.51999999999</v>
      </c>
      <c r="I5" s="7">
        <f>SUM(E2:E41)</f>
        <v>127270.91000000003</v>
      </c>
    </row>
    <row r="6" spans="1:10">
      <c r="A6" s="9">
        <v>90.1</v>
      </c>
      <c r="B6" s="9">
        <v>29.4</v>
      </c>
      <c r="C6">
        <f t="shared" si="0"/>
        <v>8118.0099999999993</v>
      </c>
      <c r="D6">
        <f t="shared" si="0"/>
        <v>864.3599999999999</v>
      </c>
      <c r="E6">
        <f t="shared" si="1"/>
        <v>2648.9399999999996</v>
      </c>
    </row>
    <row r="7" spans="1:10">
      <c r="A7" s="9">
        <v>69.8</v>
      </c>
      <c r="B7" s="9">
        <v>28.7</v>
      </c>
      <c r="C7">
        <f t="shared" si="0"/>
        <v>4872.04</v>
      </c>
      <c r="D7">
        <f t="shared" si="0"/>
        <v>823.68999999999994</v>
      </c>
      <c r="E7">
        <f t="shared" si="1"/>
        <v>2003.2599999999998</v>
      </c>
      <c r="G7" t="s">
        <v>14</v>
      </c>
      <c r="H7" t="s">
        <v>15</v>
      </c>
    </row>
    <row r="8" spans="1:10">
      <c r="A8" s="9">
        <v>137.80000000000001</v>
      </c>
      <c r="B8" s="9">
        <v>42.8</v>
      </c>
      <c r="C8">
        <f t="shared" si="0"/>
        <v>18988.840000000004</v>
      </c>
      <c r="D8">
        <f t="shared" si="0"/>
        <v>1831.8399999999997</v>
      </c>
      <c r="E8">
        <f t="shared" si="1"/>
        <v>5897.84</v>
      </c>
      <c r="G8" s="7">
        <f>SUM(A2:A41)</f>
        <v>3752.3999999999992</v>
      </c>
      <c r="H8" s="7">
        <f>SUM(B2:B41)</f>
        <v>1334.2000000000003</v>
      </c>
    </row>
    <row r="9" spans="1:10">
      <c r="A9" s="9">
        <v>94.4</v>
      </c>
      <c r="B9" s="9">
        <v>32</v>
      </c>
      <c r="C9">
        <f t="shared" si="0"/>
        <v>8911.36</v>
      </c>
      <c r="D9">
        <f t="shared" si="0"/>
        <v>1024</v>
      </c>
      <c r="E9">
        <f t="shared" si="1"/>
        <v>3020.8</v>
      </c>
    </row>
    <row r="10" spans="1:10">
      <c r="A10" s="9">
        <v>74.2</v>
      </c>
      <c r="B10" s="9">
        <v>29.2</v>
      </c>
      <c r="C10">
        <f t="shared" si="0"/>
        <v>5505.64</v>
      </c>
      <c r="D10">
        <f t="shared" si="0"/>
        <v>852.64</v>
      </c>
      <c r="E10">
        <f t="shared" si="1"/>
        <v>2166.64</v>
      </c>
      <c r="G10" t="s">
        <v>16</v>
      </c>
    </row>
    <row r="11" spans="1:10">
      <c r="A11" s="9">
        <v>69.900000000000006</v>
      </c>
      <c r="B11" s="9">
        <v>26.2</v>
      </c>
      <c r="C11">
        <f t="shared" si="0"/>
        <v>4886.0100000000011</v>
      </c>
      <c r="D11">
        <f t="shared" si="0"/>
        <v>686.43999999999994</v>
      </c>
      <c r="E11">
        <f t="shared" si="1"/>
        <v>1831.38</v>
      </c>
      <c r="G11" s="7">
        <f>COUNT(A2:A41)</f>
        <v>40</v>
      </c>
    </row>
    <row r="12" spans="1:10">
      <c r="A12" s="9">
        <v>95.2</v>
      </c>
      <c r="B12" s="9">
        <v>32</v>
      </c>
      <c r="C12">
        <f t="shared" si="0"/>
        <v>9063.0400000000009</v>
      </c>
      <c r="D12">
        <f t="shared" si="0"/>
        <v>1024</v>
      </c>
      <c r="E12">
        <f t="shared" si="1"/>
        <v>3046.4</v>
      </c>
    </row>
    <row r="13" spans="1:10">
      <c r="A13" s="9">
        <v>117.5</v>
      </c>
      <c r="B13" s="9">
        <v>39.9</v>
      </c>
      <c r="C13">
        <f t="shared" si="0"/>
        <v>13806.25</v>
      </c>
      <c r="D13">
        <f t="shared" si="0"/>
        <v>1592.01</v>
      </c>
      <c r="E13">
        <f t="shared" si="1"/>
        <v>4688.25</v>
      </c>
    </row>
    <row r="14" spans="1:10">
      <c r="A14" s="9">
        <v>77</v>
      </c>
      <c r="B14" s="9">
        <v>26.2</v>
      </c>
      <c r="C14">
        <f t="shared" si="0"/>
        <v>5929</v>
      </c>
      <c r="D14">
        <f t="shared" si="0"/>
        <v>686.43999999999994</v>
      </c>
      <c r="E14">
        <f t="shared" si="1"/>
        <v>2017.3999999999999</v>
      </c>
    </row>
    <row r="15" spans="1:10">
      <c r="A15" s="9">
        <v>90.5</v>
      </c>
      <c r="B15" s="9">
        <v>33.1</v>
      </c>
      <c r="C15">
        <f t="shared" si="0"/>
        <v>8190.25</v>
      </c>
      <c r="D15">
        <f t="shared" si="0"/>
        <v>1095.6100000000001</v>
      </c>
      <c r="E15">
        <f t="shared" si="1"/>
        <v>2995.55</v>
      </c>
    </row>
    <row r="16" spans="1:10">
      <c r="A16" s="9">
        <v>122</v>
      </c>
      <c r="B16" s="9">
        <v>37.9</v>
      </c>
      <c r="C16">
        <f t="shared" si="0"/>
        <v>14884</v>
      </c>
      <c r="D16">
        <f t="shared" si="0"/>
        <v>1436.4099999999999</v>
      </c>
      <c r="E16">
        <f t="shared" si="1"/>
        <v>4623.8</v>
      </c>
    </row>
    <row r="17" spans="1:5">
      <c r="A17" s="9">
        <v>104</v>
      </c>
      <c r="B17" s="9">
        <v>32.200000000000003</v>
      </c>
      <c r="C17">
        <f t="shared" si="0"/>
        <v>10816</v>
      </c>
      <c r="D17">
        <f t="shared" si="0"/>
        <v>1036.8400000000001</v>
      </c>
      <c r="E17">
        <f t="shared" si="1"/>
        <v>3348.8</v>
      </c>
    </row>
    <row r="18" spans="1:5">
      <c r="A18" s="9">
        <v>104.1</v>
      </c>
      <c r="B18" s="9">
        <v>37.9</v>
      </c>
      <c r="C18">
        <f t="shared" si="0"/>
        <v>10836.81</v>
      </c>
      <c r="D18">
        <f t="shared" si="0"/>
        <v>1436.4099999999999</v>
      </c>
      <c r="E18">
        <f t="shared" si="1"/>
        <v>3945.3899999999994</v>
      </c>
    </row>
    <row r="19" spans="1:5">
      <c r="A19" s="9">
        <v>76.400000000000006</v>
      </c>
      <c r="B19" s="9">
        <v>29.9</v>
      </c>
      <c r="C19">
        <f t="shared" si="0"/>
        <v>5836.9600000000009</v>
      </c>
      <c r="D19">
        <f t="shared" si="0"/>
        <v>894.00999999999988</v>
      </c>
      <c r="E19">
        <f t="shared" si="1"/>
        <v>2284.36</v>
      </c>
    </row>
    <row r="20" spans="1:5">
      <c r="A20" s="9">
        <v>98.6</v>
      </c>
      <c r="B20" s="9">
        <v>37</v>
      </c>
      <c r="C20">
        <f t="shared" si="0"/>
        <v>9721.9599999999991</v>
      </c>
      <c r="D20">
        <f t="shared" si="0"/>
        <v>1369</v>
      </c>
      <c r="E20">
        <f t="shared" si="1"/>
        <v>3648.2</v>
      </c>
    </row>
    <row r="21" spans="1:5">
      <c r="A21" s="9">
        <v>89.7</v>
      </c>
      <c r="B21" s="9">
        <v>36</v>
      </c>
      <c r="C21">
        <f t="shared" si="0"/>
        <v>8046.09</v>
      </c>
      <c r="D21">
        <f t="shared" si="0"/>
        <v>1296</v>
      </c>
      <c r="E21">
        <f t="shared" si="1"/>
        <v>3229.2000000000003</v>
      </c>
    </row>
    <row r="22" spans="1:5">
      <c r="A22" s="9">
        <v>102.1</v>
      </c>
      <c r="B22" s="9">
        <v>33.700000000000003</v>
      </c>
      <c r="C22">
        <f t="shared" si="0"/>
        <v>10424.409999999998</v>
      </c>
      <c r="D22">
        <f t="shared" si="0"/>
        <v>1135.6900000000003</v>
      </c>
      <c r="E22">
        <f t="shared" si="1"/>
        <v>3440.77</v>
      </c>
    </row>
    <row r="23" spans="1:5">
      <c r="A23" s="9">
        <v>104.6</v>
      </c>
      <c r="B23" s="9">
        <v>32.6</v>
      </c>
      <c r="C23">
        <f t="shared" ref="C23:D41" si="2">A23^2</f>
        <v>10941.159999999998</v>
      </c>
      <c r="D23">
        <f t="shared" si="2"/>
        <v>1062.76</v>
      </c>
      <c r="E23">
        <f t="shared" si="1"/>
        <v>3409.96</v>
      </c>
    </row>
    <row r="24" spans="1:5">
      <c r="A24" s="9">
        <v>77.599999999999994</v>
      </c>
      <c r="B24" s="9">
        <v>26.1</v>
      </c>
      <c r="C24">
        <f t="shared" si="2"/>
        <v>6021.7599999999993</v>
      </c>
      <c r="D24">
        <f t="shared" si="2"/>
        <v>681.21</v>
      </c>
      <c r="E24">
        <f t="shared" si="1"/>
        <v>2025.36</v>
      </c>
    </row>
    <row r="25" spans="1:5">
      <c r="A25" s="9">
        <v>87.5</v>
      </c>
      <c r="B25" s="9">
        <v>30.2</v>
      </c>
      <c r="C25">
        <f t="shared" si="2"/>
        <v>7656.25</v>
      </c>
      <c r="D25">
        <f t="shared" si="2"/>
        <v>912.04</v>
      </c>
      <c r="E25">
        <f t="shared" si="1"/>
        <v>2642.5</v>
      </c>
    </row>
    <row r="26" spans="1:5">
      <c r="A26" s="9">
        <v>69.099999999999994</v>
      </c>
      <c r="B26" s="9">
        <v>25.1</v>
      </c>
      <c r="C26">
        <f t="shared" si="2"/>
        <v>4774.8099999999995</v>
      </c>
      <c r="D26">
        <f t="shared" si="2"/>
        <v>630.0100000000001</v>
      </c>
      <c r="E26">
        <f t="shared" si="1"/>
        <v>1734.4099999999999</v>
      </c>
    </row>
    <row r="27" spans="1:5">
      <c r="A27" s="9">
        <v>83.4</v>
      </c>
      <c r="B27" s="9">
        <v>36</v>
      </c>
      <c r="C27">
        <f t="shared" si="2"/>
        <v>6955.5600000000013</v>
      </c>
      <c r="D27">
        <f t="shared" si="2"/>
        <v>1296</v>
      </c>
      <c r="E27">
        <f t="shared" si="1"/>
        <v>3002.4</v>
      </c>
    </row>
    <row r="28" spans="1:5">
      <c r="A28" s="9">
        <v>96.1</v>
      </c>
      <c r="B28" s="9">
        <v>33.200000000000003</v>
      </c>
      <c r="C28">
        <f t="shared" si="2"/>
        <v>9235.2099999999991</v>
      </c>
      <c r="D28">
        <f t="shared" si="2"/>
        <v>1102.2400000000002</v>
      </c>
      <c r="E28">
        <f t="shared" si="1"/>
        <v>3190.52</v>
      </c>
    </row>
    <row r="29" spans="1:5">
      <c r="A29" s="9">
        <v>97.2</v>
      </c>
      <c r="B29" s="9">
        <v>35.299999999999997</v>
      </c>
      <c r="C29">
        <f t="shared" si="2"/>
        <v>9447.84</v>
      </c>
      <c r="D29">
        <f t="shared" si="2"/>
        <v>1246.0899999999997</v>
      </c>
      <c r="E29">
        <f t="shared" si="1"/>
        <v>3431.16</v>
      </c>
    </row>
    <row r="30" spans="1:5">
      <c r="A30" s="9">
        <v>122.4</v>
      </c>
      <c r="B30" s="9">
        <v>36.5</v>
      </c>
      <c r="C30">
        <f t="shared" si="2"/>
        <v>14981.760000000002</v>
      </c>
      <c r="D30">
        <f t="shared" si="2"/>
        <v>1332.25</v>
      </c>
      <c r="E30">
        <f t="shared" si="1"/>
        <v>4467.6000000000004</v>
      </c>
    </row>
    <row r="31" spans="1:5">
      <c r="A31" s="9">
        <v>81.5</v>
      </c>
      <c r="B31" s="9">
        <v>31</v>
      </c>
      <c r="C31">
        <f t="shared" si="2"/>
        <v>6642.25</v>
      </c>
      <c r="D31">
        <f t="shared" si="2"/>
        <v>961</v>
      </c>
      <c r="E31">
        <f t="shared" si="1"/>
        <v>2526.5</v>
      </c>
    </row>
    <row r="32" spans="1:5">
      <c r="A32" s="9">
        <v>97.5</v>
      </c>
      <c r="B32" s="9">
        <v>38.799999999999997</v>
      </c>
      <c r="C32">
        <f t="shared" si="2"/>
        <v>9506.25</v>
      </c>
      <c r="D32">
        <f t="shared" si="2"/>
        <v>1505.4399999999998</v>
      </c>
      <c r="E32">
        <f t="shared" si="1"/>
        <v>3782.9999999999995</v>
      </c>
    </row>
    <row r="33" spans="1:5">
      <c r="A33" s="9">
        <v>106.7</v>
      </c>
      <c r="B33" s="9">
        <v>36.4</v>
      </c>
      <c r="C33">
        <f t="shared" si="2"/>
        <v>11384.890000000001</v>
      </c>
      <c r="D33">
        <f t="shared" si="2"/>
        <v>1324.9599999999998</v>
      </c>
      <c r="E33">
        <f t="shared" si="1"/>
        <v>3883.88</v>
      </c>
    </row>
    <row r="34" spans="1:5">
      <c r="A34" s="9">
        <v>109.6</v>
      </c>
      <c r="B34" s="9">
        <v>36.9</v>
      </c>
      <c r="C34">
        <f t="shared" si="2"/>
        <v>12012.159999999998</v>
      </c>
      <c r="D34">
        <f t="shared" si="2"/>
        <v>1361.61</v>
      </c>
      <c r="E34">
        <f t="shared" si="1"/>
        <v>4044.24</v>
      </c>
    </row>
    <row r="35" spans="1:5">
      <c r="A35" s="9">
        <v>91.8</v>
      </c>
      <c r="B35" s="9">
        <v>33.200000000000003</v>
      </c>
      <c r="C35">
        <f t="shared" si="2"/>
        <v>8427.24</v>
      </c>
      <c r="D35">
        <f t="shared" si="2"/>
        <v>1102.2400000000002</v>
      </c>
      <c r="E35">
        <f t="shared" si="1"/>
        <v>3047.76</v>
      </c>
    </row>
    <row r="36" spans="1:5">
      <c r="A36" s="9">
        <v>96.7</v>
      </c>
      <c r="B36" s="9">
        <v>34</v>
      </c>
      <c r="C36">
        <f t="shared" si="2"/>
        <v>9350.8900000000012</v>
      </c>
      <c r="D36">
        <f t="shared" si="2"/>
        <v>1156</v>
      </c>
      <c r="E36">
        <f t="shared" si="1"/>
        <v>3287.8</v>
      </c>
    </row>
    <row r="37" spans="1:5">
      <c r="A37" s="9">
        <v>86.6</v>
      </c>
      <c r="B37" s="9">
        <v>38.200000000000003</v>
      </c>
      <c r="C37">
        <f t="shared" si="2"/>
        <v>7499.5599999999986</v>
      </c>
      <c r="D37">
        <f t="shared" si="2"/>
        <v>1459.2400000000002</v>
      </c>
      <c r="E37">
        <f t="shared" si="1"/>
        <v>3308.12</v>
      </c>
    </row>
    <row r="38" spans="1:5">
      <c r="A38" s="9">
        <v>118.1</v>
      </c>
      <c r="B38" s="9">
        <v>36</v>
      </c>
      <c r="C38">
        <f t="shared" si="2"/>
        <v>13947.609999999999</v>
      </c>
      <c r="D38">
        <f t="shared" si="2"/>
        <v>1296</v>
      </c>
      <c r="E38">
        <f t="shared" si="1"/>
        <v>4251.5999999999995</v>
      </c>
    </row>
    <row r="39" spans="1:5">
      <c r="A39" s="9">
        <v>81.5</v>
      </c>
      <c r="B39" s="9">
        <v>34.700000000000003</v>
      </c>
      <c r="C39">
        <f t="shared" si="2"/>
        <v>6642.25</v>
      </c>
      <c r="D39">
        <f t="shared" si="2"/>
        <v>1204.0900000000001</v>
      </c>
      <c r="E39">
        <f t="shared" si="1"/>
        <v>2828.05</v>
      </c>
    </row>
    <row r="40" spans="1:5">
      <c r="A40" s="9">
        <v>92.1</v>
      </c>
      <c r="B40" s="9">
        <v>31.9</v>
      </c>
      <c r="C40">
        <f t="shared" si="2"/>
        <v>8482.41</v>
      </c>
      <c r="D40">
        <f t="shared" si="2"/>
        <v>1017.6099999999999</v>
      </c>
      <c r="E40">
        <f t="shared" si="1"/>
        <v>2937.99</v>
      </c>
    </row>
    <row r="41" spans="1:5">
      <c r="A41" s="9">
        <v>103.3</v>
      </c>
      <c r="B41" s="9">
        <v>37.5</v>
      </c>
      <c r="C41">
        <f t="shared" si="2"/>
        <v>10670.89</v>
      </c>
      <c r="D41">
        <f t="shared" si="2"/>
        <v>1406.25</v>
      </c>
      <c r="E41">
        <f t="shared" si="1"/>
        <v>3873.75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Least Squares</vt:lpstr>
      <vt:lpstr>System of 3 Variables Solver</vt:lpstr>
      <vt:lpstr>Least Squares Practice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 Rudis</cp:lastModifiedBy>
  <dcterms:created xsi:type="dcterms:W3CDTF">2014-11-03T00:43:40Z</dcterms:created>
  <dcterms:modified xsi:type="dcterms:W3CDTF">2014-12-01T01:04:46Z</dcterms:modified>
</cp:coreProperties>
</file>