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hermannviktor/Downloads/"/>
    </mc:Choice>
  </mc:AlternateContent>
  <bookViews>
    <workbookView xWindow="80" yWindow="460" windowWidth="27240" windowHeight="14900" activeTab="1"/>
  </bookViews>
  <sheets>
    <sheet name="Overview" sheetId="1" r:id="rId1"/>
    <sheet name="Dat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" l="1"/>
  <c r="L6" i="2"/>
  <c r="K12" i="2"/>
  <c r="K11" i="2"/>
  <c r="K10" i="2"/>
  <c r="K9" i="2"/>
  <c r="K8" i="2"/>
  <c r="K7" i="2"/>
  <c r="K6" i="2"/>
  <c r="J12" i="2"/>
  <c r="J11" i="2"/>
  <c r="J10" i="2"/>
  <c r="J9" i="2"/>
  <c r="J8" i="2"/>
  <c r="J7" i="2"/>
  <c r="J6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<sst xmlns="http://schemas.openxmlformats.org/spreadsheetml/2006/main" count="57" uniqueCount="47">
  <si>
    <t>Statistic as Excel data file</t>
  </si>
  <si>
    <t>Value of retirement savings in the United States in 2017, by gender</t>
  </si>
  <si>
    <t>Access data</t>
  </si>
  <si>
    <t>Source</t>
  </si>
  <si>
    <t>GOBankingRates</t>
  </si>
  <si>
    <t>Conducted by</t>
  </si>
  <si>
    <t>Survey period</t>
  </si>
  <si>
    <t>February 6-9, 2019</t>
  </si>
  <si>
    <t>Region</t>
  </si>
  <si>
    <t>United States</t>
  </si>
  <si>
    <t>Type of survey</t>
  </si>
  <si>
    <t>Online survey</t>
  </si>
  <si>
    <t>Number of respondents</t>
  </si>
  <si>
    <t>3,005</t>
  </si>
  <si>
    <t>Age group</t>
  </si>
  <si>
    <t>18 years and older</t>
  </si>
  <si>
    <t>Special characteristics</t>
  </si>
  <si>
    <t>n.a.</t>
  </si>
  <si>
    <t>Note</t>
  </si>
  <si>
    <t xml:space="preserve">* Total number of respondents.
Percentage points exceeding 100 percent are due to rounding. </t>
  </si>
  <si>
    <t>Publication</t>
  </si>
  <si>
    <t>Published by</t>
  </si>
  <si>
    <t>Publication date</t>
  </si>
  <si>
    <t>August 2018</t>
  </si>
  <si>
    <t>Original source</t>
  </si>
  <si>
    <t>gobankingrates.com</t>
  </si>
  <si>
    <t>ID</t>
  </si>
  <si>
    <t>674348</t>
  </si>
  <si>
    <t>Value of retirement savings in the U.S. 2017, by gender</t>
  </si>
  <si>
    <t>Female</t>
  </si>
  <si>
    <t>0 U.S. dollars</t>
  </si>
  <si>
    <t>in %</t>
  </si>
  <si>
    <t>Less than 10,000 U.S. dollars</t>
  </si>
  <si>
    <t>10,000 - 49,999 U.S. dollars</t>
  </si>
  <si>
    <t>50,000 - 99,999 U.S. dollars</t>
  </si>
  <si>
    <t>100,000 - 199,999 U.S. dollars</t>
  </si>
  <si>
    <t>200,000 - 299,999 U.S. dollars</t>
  </si>
  <si>
    <t>300,000 U.S. dollars or more</t>
  </si>
  <si>
    <t>Male</t>
  </si>
  <si>
    <t xml:space="preserve">% Female </t>
  </si>
  <si>
    <t>% of population</t>
  </si>
  <si>
    <t>% Male</t>
  </si>
  <si>
    <t>Total %</t>
  </si>
  <si>
    <t>Cum %</t>
  </si>
  <si>
    <t>25% quart:</t>
  </si>
  <si>
    <t>50% quart:</t>
  </si>
  <si>
    <t>75% quart: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</si>
</sst>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US$&quot;_-;\-* #,##0\ &quot;US$&quot;_-;_-* &quot;-&quot;\ &quot;US$&quot;_-;_-@_-"/>
    <numFmt numFmtId="41" formatCode="_-* #,##0\ _U_S_$_-;\-* #,##0\ _U_S_$_-;_-* &quot;-&quot;\ _U_S_$_-;_-@_-"/>
    <numFmt numFmtId="44" formatCode="_-* #,##0.00\ &quot;US$&quot;_-;\-* #,##0.00\ &quot;US$&quot;_-;_-* &quot;-&quot;??\ &quot;US$&quot;_-;_-@_-"/>
    <numFmt numFmtId="43" formatCode="_-* #,##0.00\ _U_S_$_-;\-* #,##0.00\ _U_S_$_-;_-* &quot;-&quot;??\ _U_S_$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NumberFormat="1" applyFont="1" applyFill="1" applyBorder="1" applyAlignment="1" applyProtection="1">
      <alignment horizontal="left" vertical="center" wrapText="1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4" xfId="0" applyNumberFormat="1" applyFont="1" applyFill="1" applyBorder="1" applyAlignment="1" applyProtection="1">
      <alignment horizontal="left" vertical="center"/>
    </xf>
    <xf numFmtId="0" fontId="0" fillId="0" borderId="5" xfId="0" applyNumberFormat="1" applyFont="1" applyFill="1" applyBorder="1" applyAlignment="1" applyProtection="1">
      <alignment horizontal="left" vertical="center"/>
    </xf>
    <xf numFmtId="0" fontId="0" fillId="0" borderId="6" xfId="0" applyNumberFormat="1" applyFont="1" applyFill="1" applyBorder="1" applyAlignment="1" applyProtection="1">
      <alignment horizontal="left" vertical="center"/>
    </xf>
    <xf numFmtId="164" fontId="0" fillId="0" borderId="7" xfId="0" applyNumberFormat="1" applyFont="1" applyFill="1" applyBorder="1" applyAlignment="1" applyProtection="1">
      <alignment horizontal="right" vertical="center"/>
    </xf>
    <xf numFmtId="0" fontId="0" fillId="0" borderId="8" xfId="0" applyNumberFormat="1" applyFont="1" applyFill="1" applyBorder="1" applyAlignment="1" applyProtection="1">
      <alignment horizontal="left" vertical="center"/>
    </xf>
    <xf numFmtId="9" fontId="0" fillId="0" borderId="0" xfId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674348/retirement-savings-value-by-gender-u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workbookViewId="0"/>
  </sheetViews>
  <sheetFormatPr baseColWidth="10" defaultColWidth="9.1640625" defaultRowHeight="13" x14ac:dyDescent="0.15"/>
  <cols>
    <col min="2" max="2" width="25.6640625" customWidth="1"/>
    <col min="3" max="3" width="70.6640625" customWidth="1"/>
  </cols>
  <sheetData>
    <row r="3" spans="2:3" x14ac:dyDescent="0.15">
      <c r="B3" s="1" t="s">
        <v>0</v>
      </c>
    </row>
    <row r="4" spans="2:3" x14ac:dyDescent="0.15">
      <c r="B4" s="2" t="s">
        <v>1</v>
      </c>
    </row>
    <row r="5" spans="2:3" x14ac:dyDescent="0.15">
      <c r="B5" s="3" t="s">
        <v>2</v>
      </c>
    </row>
    <row r="8" spans="2:3" x14ac:dyDescent="0.15">
      <c r="B8" s="1" t="s">
        <v>3</v>
      </c>
    </row>
    <row r="10" spans="2:3" x14ac:dyDescent="0.15">
      <c r="B10" s="2" t="s">
        <v>3</v>
      </c>
      <c r="C10" s="2" t="s">
        <v>4</v>
      </c>
    </row>
    <row r="11" spans="2:3" x14ac:dyDescent="0.15">
      <c r="B11" s="2" t="s">
        <v>5</v>
      </c>
      <c r="C11" s="2" t="s">
        <v>4</v>
      </c>
    </row>
    <row r="12" spans="2:3" x14ac:dyDescent="0.15">
      <c r="B12" s="2" t="s">
        <v>6</v>
      </c>
      <c r="C12" s="2" t="s">
        <v>7</v>
      </c>
    </row>
    <row r="13" spans="2:3" x14ac:dyDescent="0.15">
      <c r="B13" s="2" t="s">
        <v>8</v>
      </c>
      <c r="C13" s="2" t="s">
        <v>9</v>
      </c>
    </row>
    <row r="14" spans="2:3" x14ac:dyDescent="0.15">
      <c r="B14" s="2" t="s">
        <v>10</v>
      </c>
      <c r="C14" s="2" t="s">
        <v>11</v>
      </c>
    </row>
    <row r="15" spans="2:3" x14ac:dyDescent="0.15">
      <c r="B15" s="2" t="s">
        <v>12</v>
      </c>
      <c r="C15" s="2" t="s">
        <v>13</v>
      </c>
    </row>
    <row r="16" spans="2:3" x14ac:dyDescent="0.15">
      <c r="B16" s="2" t="s">
        <v>14</v>
      </c>
      <c r="C16" s="2" t="s">
        <v>15</v>
      </c>
    </row>
    <row r="17" spans="2:3" x14ac:dyDescent="0.15">
      <c r="B17" s="2" t="s">
        <v>16</v>
      </c>
      <c r="C17" s="4" t="s">
        <v>17</v>
      </c>
    </row>
    <row r="18" spans="2:3" ht="39" x14ac:dyDescent="0.15">
      <c r="B18" s="5" t="s">
        <v>18</v>
      </c>
      <c r="C18" s="5" t="s">
        <v>19</v>
      </c>
    </row>
    <row r="20" spans="2:3" x14ac:dyDescent="0.15">
      <c r="B20" s="1" t="s">
        <v>20</v>
      </c>
    </row>
    <row r="22" spans="2:3" x14ac:dyDescent="0.15">
      <c r="B22" s="2" t="s">
        <v>21</v>
      </c>
      <c r="C22" s="2" t="s">
        <v>4</v>
      </c>
    </row>
    <row r="23" spans="2:3" x14ac:dyDescent="0.15">
      <c r="B23" s="2" t="s">
        <v>22</v>
      </c>
      <c r="C23" s="2" t="s">
        <v>23</v>
      </c>
    </row>
    <row r="24" spans="2:3" x14ac:dyDescent="0.15">
      <c r="B24" s="2" t="s">
        <v>24</v>
      </c>
      <c r="C24" s="2" t="s">
        <v>25</v>
      </c>
    </row>
    <row r="25" spans="2:3" x14ac:dyDescent="0.15">
      <c r="B25" s="2" t="s">
        <v>26</v>
      </c>
      <c r="C25" s="3" t="s">
        <v>27</v>
      </c>
    </row>
  </sheetData>
  <hyperlinks>
    <hyperlink ref="B5" location="Data!A1" display="Access data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2"/>
  <sheetViews>
    <sheetView tabSelected="1" workbookViewId="0">
      <selection activeCell="N8" sqref="N8"/>
    </sheetView>
  </sheetViews>
  <sheetFormatPr baseColWidth="10" defaultColWidth="9.1640625" defaultRowHeight="13" x14ac:dyDescent="0.15"/>
  <cols>
    <col min="2" max="2" width="100.6640625" customWidth="1"/>
    <col min="3" max="3" width="7.5" customWidth="1"/>
    <col min="4" max="4" width="5.33203125" customWidth="1"/>
  </cols>
  <sheetData>
    <row r="3" spans="2:14" x14ac:dyDescent="0.15">
      <c r="B3" s="9" t="s">
        <v>28</v>
      </c>
      <c r="C3" s="10"/>
      <c r="D3" s="10"/>
      <c r="E3" s="11"/>
    </row>
    <row r="4" spans="2:14" x14ac:dyDescent="0.15">
      <c r="B4" s="12" t="s">
        <v>1</v>
      </c>
      <c r="C4" s="13"/>
      <c r="D4" s="13"/>
      <c r="E4" s="14"/>
      <c r="G4" t="s">
        <v>40</v>
      </c>
      <c r="J4" t="s">
        <v>42</v>
      </c>
      <c r="K4" t="s">
        <v>43</v>
      </c>
    </row>
    <row r="5" spans="2:14" x14ac:dyDescent="0.15">
      <c r="B5" s="15"/>
      <c r="C5" s="6" t="s">
        <v>29</v>
      </c>
      <c r="D5" s="6" t="s">
        <v>38</v>
      </c>
      <c r="E5" s="14"/>
      <c r="G5" t="s">
        <v>39</v>
      </c>
      <c r="H5" t="s">
        <v>41</v>
      </c>
    </row>
    <row r="6" spans="2:14" x14ac:dyDescent="0.15">
      <c r="B6" s="16" t="s">
        <v>30</v>
      </c>
      <c r="C6" s="7">
        <v>13.9</v>
      </c>
      <c r="D6" s="7">
        <v>13.6</v>
      </c>
      <c r="E6" s="17" t="s">
        <v>31</v>
      </c>
      <c r="G6" s="21">
        <v>0.5</v>
      </c>
      <c r="H6" s="21">
        <f>1-G6</f>
        <v>0.5</v>
      </c>
      <c r="J6">
        <f>+C6*G6+D6*H6</f>
        <v>13.75</v>
      </c>
      <c r="K6">
        <f>+SUM($J$6:J6)</f>
        <v>13.75</v>
      </c>
      <c r="L6">
        <f>25-J6</f>
        <v>11.25</v>
      </c>
      <c r="M6" t="s">
        <v>44</v>
      </c>
      <c r="N6">
        <f>+L6*(10000/J7)</f>
        <v>3899.48006932409</v>
      </c>
    </row>
    <row r="7" spans="2:14" x14ac:dyDescent="0.15">
      <c r="B7" s="16" t="s">
        <v>32</v>
      </c>
      <c r="C7" s="7">
        <v>31.4</v>
      </c>
      <c r="D7" s="7">
        <v>26.3</v>
      </c>
      <c r="E7" s="17" t="s">
        <v>31</v>
      </c>
      <c r="G7" s="21">
        <v>0.5</v>
      </c>
      <c r="H7" s="21">
        <f t="shared" ref="H7:H12" si="0">1-G7</f>
        <v>0.5</v>
      </c>
      <c r="J7">
        <f t="shared" ref="J7:J12" si="1">+C7*G7+D7*H7</f>
        <v>28.85</v>
      </c>
      <c r="K7">
        <f>+SUM($J$6:J7)</f>
        <v>42.6</v>
      </c>
      <c r="M7" t="s">
        <v>45</v>
      </c>
      <c r="N7">
        <v>50000</v>
      </c>
    </row>
    <row r="8" spans="2:14" x14ac:dyDescent="0.15">
      <c r="B8" s="16" t="s">
        <v>33</v>
      </c>
      <c r="C8" s="7">
        <v>7.7</v>
      </c>
      <c r="D8" s="7">
        <v>5.9</v>
      </c>
      <c r="E8" s="17" t="s">
        <v>31</v>
      </c>
      <c r="G8" s="21">
        <v>0.5</v>
      </c>
      <c r="H8" s="21">
        <f t="shared" si="0"/>
        <v>0.5</v>
      </c>
      <c r="J8">
        <f t="shared" si="1"/>
        <v>6.8000000000000007</v>
      </c>
      <c r="K8">
        <f>+SUM($J$6:J8)</f>
        <v>49.400000000000006</v>
      </c>
      <c r="M8" t="s">
        <v>46</v>
      </c>
      <c r="N8">
        <v>200000</v>
      </c>
    </row>
    <row r="9" spans="2:14" x14ac:dyDescent="0.15">
      <c r="B9" s="16" t="s">
        <v>34</v>
      </c>
      <c r="C9" s="7">
        <v>13.4</v>
      </c>
      <c r="D9" s="7">
        <v>11.9</v>
      </c>
      <c r="E9" s="17" t="s">
        <v>31</v>
      </c>
      <c r="G9" s="21">
        <v>0.5</v>
      </c>
      <c r="H9" s="21">
        <f t="shared" si="0"/>
        <v>0.5</v>
      </c>
      <c r="J9">
        <f t="shared" si="1"/>
        <v>12.65</v>
      </c>
      <c r="K9">
        <f>+SUM($J$6:J9)</f>
        <v>62.050000000000004</v>
      </c>
    </row>
    <row r="10" spans="2:14" x14ac:dyDescent="0.15">
      <c r="B10" s="16" t="s">
        <v>35</v>
      </c>
      <c r="C10" s="7">
        <v>11.8</v>
      </c>
      <c r="D10" s="7">
        <v>12.2</v>
      </c>
      <c r="E10" s="17" t="s">
        <v>31</v>
      </c>
      <c r="G10" s="21">
        <v>0.5</v>
      </c>
      <c r="H10" s="21">
        <f t="shared" si="0"/>
        <v>0.5</v>
      </c>
      <c r="J10">
        <f t="shared" si="1"/>
        <v>12</v>
      </c>
      <c r="K10">
        <f>+SUM($J$6:J10)</f>
        <v>74.050000000000011</v>
      </c>
    </row>
    <row r="11" spans="2:14" x14ac:dyDescent="0.15">
      <c r="B11" s="16" t="s">
        <v>36</v>
      </c>
      <c r="C11" s="7">
        <v>8.6999999999999993</v>
      </c>
      <c r="D11" s="8">
        <v>11</v>
      </c>
      <c r="E11" s="17" t="s">
        <v>31</v>
      </c>
      <c r="G11" s="21">
        <v>0.5</v>
      </c>
      <c r="H11" s="21">
        <f t="shared" si="0"/>
        <v>0.5</v>
      </c>
      <c r="J11">
        <f t="shared" si="1"/>
        <v>9.85</v>
      </c>
      <c r="K11">
        <f>+SUM($J$6:J11)</f>
        <v>83.9</v>
      </c>
    </row>
    <row r="12" spans="2:14" x14ac:dyDescent="0.15">
      <c r="B12" s="18" t="s">
        <v>37</v>
      </c>
      <c r="C12" s="19">
        <v>13.2</v>
      </c>
      <c r="D12" s="19">
        <v>19.2</v>
      </c>
      <c r="E12" s="20" t="s">
        <v>31</v>
      </c>
      <c r="G12" s="21">
        <v>0.5</v>
      </c>
      <c r="H12" s="21">
        <f t="shared" si="0"/>
        <v>0.5</v>
      </c>
      <c r="J12">
        <f t="shared" si="1"/>
        <v>16.2</v>
      </c>
      <c r="K12">
        <f>+SUM($J$6:J12)</f>
        <v>100.10000000000001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Viktor Hermann</cp:lastModifiedBy>
  <dcterms:modified xsi:type="dcterms:W3CDTF">2018-11-27T00:04:59Z</dcterms:modified>
  <cp:category/>
  <cp:contentStatus/>
</cp:coreProperties>
</file>