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/Desktop/2.2/"/>
    </mc:Choice>
  </mc:AlternateContent>
  <xr:revisionPtr revIDLastSave="0" documentId="13_ncr:1_{2EC67B5A-A291-0044-B6CC-1BFAF608759D}" xr6:coauthVersionLast="47" xr6:coauthVersionMax="47" xr10:uidLastSave="{00000000-0000-0000-0000-000000000000}"/>
  <bookViews>
    <workbookView xWindow="6540" yWindow="8000" windowWidth="27640" windowHeight="16940" xr2:uid="{00000000-000D-0000-FFFF-FFFF00000000}"/>
  </bookViews>
  <sheets>
    <sheet name="1 2 3 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9" i="1" l="1"/>
  <c r="AA50" i="1" s="1"/>
  <c r="AA51" i="1" s="1"/>
  <c r="AA52" i="1" s="1"/>
  <c r="AA48" i="1"/>
  <c r="U49" i="1"/>
  <c r="U50" i="1" s="1"/>
  <c r="U51" i="1" s="1"/>
  <c r="U52" i="1" s="1"/>
  <c r="U48" i="1"/>
  <c r="O49" i="1"/>
  <c r="O50" i="1" s="1"/>
  <c r="O51" i="1" s="1"/>
  <c r="O52" i="1" s="1"/>
  <c r="O48" i="1"/>
  <c r="X44" i="1"/>
  <c r="T44" i="1"/>
  <c r="P44" i="1"/>
  <c r="V43" i="1"/>
  <c r="R43" i="1"/>
  <c r="W42" i="1"/>
  <c r="S42" i="1"/>
  <c r="O42" i="1"/>
  <c r="U41" i="1"/>
  <c r="Q41" i="1"/>
  <c r="W40" i="1"/>
  <c r="S40" i="1"/>
  <c r="O40" i="1"/>
  <c r="U39" i="1"/>
  <c r="Q39" i="1"/>
  <c r="M38" i="1"/>
  <c r="W44" i="1" s="1"/>
  <c r="AB52" i="1" l="1"/>
  <c r="X40" i="1"/>
  <c r="W43" i="1"/>
  <c r="W48" i="1"/>
  <c r="R39" i="1"/>
  <c r="P40" i="1"/>
  <c r="V41" i="1"/>
  <c r="T42" i="1"/>
  <c r="S43" i="1"/>
  <c r="V48" i="1" s="1"/>
  <c r="U44" i="1"/>
  <c r="O39" i="1"/>
  <c r="Q40" i="1"/>
  <c r="P51" i="1" s="1"/>
  <c r="O41" i="1"/>
  <c r="Q42" i="1"/>
  <c r="T43" i="1"/>
  <c r="V44" i="1"/>
  <c r="V39" i="1"/>
  <c r="AC52" i="1" s="1"/>
  <c r="T40" i="1"/>
  <c r="R41" i="1"/>
  <c r="P42" i="1"/>
  <c r="Q49" i="1" s="1"/>
  <c r="O43" i="1"/>
  <c r="Q44" i="1"/>
  <c r="S39" i="1"/>
  <c r="W39" i="1"/>
  <c r="U40" i="1"/>
  <c r="S41" i="1"/>
  <c r="W41" i="1"/>
  <c r="AC50" i="1" s="1"/>
  <c r="U42" i="1"/>
  <c r="P43" i="1"/>
  <c r="X43" i="1"/>
  <c r="R44" i="1"/>
  <c r="P39" i="1"/>
  <c r="T39" i="1"/>
  <c r="X39" i="1"/>
  <c r="R40" i="1"/>
  <c r="V40" i="1"/>
  <c r="P41" i="1"/>
  <c r="T41" i="1"/>
  <c r="X41" i="1"/>
  <c r="R42" i="1"/>
  <c r="V42" i="1"/>
  <c r="Q43" i="1"/>
  <c r="U43" i="1"/>
  <c r="O44" i="1"/>
  <c r="S44" i="1"/>
  <c r="S49" i="1" l="1"/>
  <c r="R51" i="1"/>
  <c r="AE50" i="1"/>
  <c r="X48" i="1"/>
  <c r="W47" i="1"/>
  <c r="Y47" i="1" s="1"/>
  <c r="V47" i="1"/>
  <c r="X47" i="1" s="1"/>
  <c r="Q47" i="1"/>
  <c r="P47" i="1"/>
  <c r="R47" i="1" s="1"/>
  <c r="W49" i="1"/>
  <c r="Y49" i="1" s="1"/>
  <c r="V49" i="1"/>
  <c r="X49" i="1" s="1"/>
  <c r="AB49" i="1"/>
  <c r="AC49" i="1"/>
  <c r="AE49" i="1" s="1"/>
  <c r="AB50" i="1"/>
  <c r="AD50" i="1" s="1"/>
  <c r="Q50" i="1"/>
  <c r="S50" i="1" s="1"/>
  <c r="P50" i="1"/>
  <c r="V52" i="1"/>
  <c r="X52" i="1" s="1"/>
  <c r="W52" i="1"/>
  <c r="Y52" i="1" s="1"/>
  <c r="AC48" i="1"/>
  <c r="AE48" i="1" s="1"/>
  <c r="AB48" i="1"/>
  <c r="W51" i="1"/>
  <c r="Y51" i="1" s="1"/>
  <c r="V51" i="1"/>
  <c r="X51" i="1" s="1"/>
  <c r="W50" i="1"/>
  <c r="Y50" i="1" s="1"/>
  <c r="V50" i="1"/>
  <c r="Y48" i="1"/>
  <c r="AD52" i="1"/>
  <c r="W53" i="1"/>
  <c r="Y53" i="1" s="1"/>
  <c r="Q53" i="1"/>
  <c r="AC53" i="1"/>
  <c r="AE53" i="1" s="1"/>
  <c r="AB53" i="1"/>
  <c r="AD53" i="1" s="1"/>
  <c r="V53" i="1"/>
  <c r="X53" i="1" s="1"/>
  <c r="P53" i="1"/>
  <c r="R53" i="1" s="1"/>
  <c r="Q52" i="1"/>
  <c r="S52" i="1" s="1"/>
  <c r="P52" i="1"/>
  <c r="R52" i="1" s="1"/>
  <c r="P49" i="1"/>
  <c r="R49" i="1" s="1"/>
  <c r="Q51" i="1"/>
  <c r="S51" i="1" s="1"/>
  <c r="AC51" i="1"/>
  <c r="AE51" i="1" s="1"/>
  <c r="AB51" i="1"/>
  <c r="AD51" i="1" s="1"/>
  <c r="Q48" i="1"/>
  <c r="S48" i="1" s="1"/>
  <c r="P48" i="1"/>
  <c r="R48" i="1" s="1"/>
  <c r="AC47" i="1"/>
  <c r="AE47" i="1" s="1"/>
  <c r="AB47" i="1"/>
  <c r="AD47" i="1" s="1"/>
  <c r="S53" i="1" l="1"/>
  <c r="X50" i="1"/>
  <c r="AD48" i="1"/>
  <c r="R50" i="1"/>
  <c r="AD49" i="1"/>
  <c r="S47" i="1"/>
  <c r="AE52" i="1"/>
</calcChain>
</file>

<file path=xl/sharedStrings.xml><?xml version="1.0" encoding="utf-8"?>
<sst xmlns="http://schemas.openxmlformats.org/spreadsheetml/2006/main" count="352" uniqueCount="118">
  <si>
    <t>Plate ID</t>
  </si>
  <si>
    <t>1 2 3 d</t>
  </si>
  <si>
    <t>Plate Name</t>
  </si>
  <si>
    <t>Plate Description</t>
  </si>
  <si>
    <t>Scan ID</t>
  </si>
  <si>
    <t>Scan Description</t>
  </si>
  <si>
    <t>Scan Result ID</t>
  </si>
  <si>
    <t>Scan Result Description</t>
  </si>
  <si>
    <t>Software Version</t>
  </si>
  <si>
    <t>4.1.3.0</t>
  </si>
  <si>
    <t>Experiment Name</t>
  </si>
  <si>
    <t>SARS-CoV2-rabbitNP</t>
  </si>
  <si>
    <t>Application Name</t>
  </si>
  <si>
    <t>Target 1 + 2</t>
  </si>
  <si>
    <t>Plate Type</t>
  </si>
  <si>
    <t>96-Well Greiner™ 655090 Plate</t>
  </si>
  <si>
    <t>Acquisition Start/End Times</t>
  </si>
  <si>
    <t>2/3/2022 1:19:14 PM - 2/3/2022 1:24:57 PM</t>
  </si>
  <si>
    <t>Analysis Start Time</t>
  </si>
  <si>
    <t>User ID</t>
  </si>
  <si>
    <t>Kris White</t>
  </si>
  <si>
    <t>Measurement Plate Maps</t>
  </si>
  <si>
    <t>Total Count</t>
  </si>
  <si>
    <t>A</t>
  </si>
  <si>
    <t>B</t>
  </si>
  <si>
    <t>C</t>
  </si>
  <si>
    <t>D</t>
  </si>
  <si>
    <t>E</t>
  </si>
  <si>
    <t>F</t>
  </si>
  <si>
    <t>G</t>
  </si>
  <si>
    <t>H</t>
  </si>
  <si>
    <t>% Target 1</t>
  </si>
  <si>
    <t>% Target 2</t>
  </si>
  <si>
    <t>% Target 1 (only)</t>
  </si>
  <si>
    <t>% Target 2 (only)</t>
  </si>
  <si>
    <t>Target 1 Count</t>
  </si>
  <si>
    <t>Target 2 Count</t>
  </si>
  <si>
    <t>Target 1 Count (only)</t>
  </si>
  <si>
    <t>Target 2 Count (only)</t>
  </si>
  <si>
    <t>AVG Target 1 Mean Intensity</t>
  </si>
  <si>
    <t>SD of Target 1 Mean Intensity</t>
  </si>
  <si>
    <t>AVG Target 1 Integrated Intensity</t>
  </si>
  <si>
    <t>SD of Target 1 Integrated Intensity</t>
  </si>
  <si>
    <t>AVG Target 2 Mean Intensity</t>
  </si>
  <si>
    <t>SD of Target 2 Mean Intensity</t>
  </si>
  <si>
    <t>AVG Target 2 Integrated Intensity</t>
  </si>
  <si>
    <t>SD of Target 2 Integrated Intensity</t>
  </si>
  <si>
    <t>% Well Sampled</t>
  </si>
  <si>
    <t>Analysis Settings Plate Maps</t>
  </si>
  <si>
    <t>Focus Position Map</t>
  </si>
  <si>
    <t>Analysis Settings</t>
  </si>
  <si>
    <t>Name</t>
  </si>
  <si>
    <t>Version</t>
  </si>
  <si>
    <t>Instance</t>
  </si>
  <si>
    <t>Untitled Analysis Settings 1</t>
  </si>
  <si>
    <t>General Settings</t>
  </si>
  <si>
    <t>Item</t>
  </si>
  <si>
    <t>Value</t>
  </si>
  <si>
    <t>bUseWellMask</t>
  </si>
  <si>
    <t>WellMaskUsageMode</t>
  </si>
  <si>
    <t>PercentWellMaskSize</t>
  </si>
  <si>
    <t>WellMaskShapeOverride</t>
  </si>
  <si>
    <t>Identification Settings</t>
  </si>
  <si>
    <t>Target 1 Frame Settings</t>
  </si>
  <si>
    <t>Target 2 Frame Settings</t>
  </si>
  <si>
    <t>Algorithm</t>
  </si>
  <si>
    <t>IntensityThreshold</t>
  </si>
  <si>
    <t>Precision</t>
  </si>
  <si>
    <t>BFSharpen</t>
  </si>
  <si>
    <t>FilterSizeUM</t>
  </si>
  <si>
    <t>BackgroundCorrection</t>
  </si>
  <si>
    <t>SeparateTouchingBlobs</t>
  </si>
  <si>
    <t>Pre-Filtering Settings</t>
  </si>
  <si>
    <t>Target 1 Feature Settings</t>
  </si>
  <si>
    <t>Target 2 Feature Settings</t>
  </si>
  <si>
    <t>CellAreaRangeUM</t>
  </si>
  <si>
    <t>10 to 10000</t>
  </si>
  <si>
    <t>CellIntensityRange</t>
  </si>
  <si>
    <t>0 to 255</t>
  </si>
  <si>
    <t>CellSmoothnessMin</t>
  </si>
  <si>
    <t>CellAspectRatioMin</t>
  </si>
  <si>
    <t>SARS-CoV2-mouseNP_2020_03_23_16_51_11_2020_05_24_17_40_37_2022_02_03_13_02_53</t>
  </si>
  <si>
    <t>50 to 10000</t>
  </si>
  <si>
    <t>100 to 10000</t>
  </si>
  <si>
    <t>Classification Settings</t>
  </si>
  <si>
    <t>Untitled Classification Settings</t>
  </si>
  <si>
    <t>Classes</t>
  </si>
  <si>
    <t>Class Name</t>
  </si>
  <si>
    <t>Source Population Name</t>
  </si>
  <si>
    <t>Total</t>
  </si>
  <si>
    <t>ALL</t>
  </si>
  <si>
    <t>Class 1</t>
  </si>
  <si>
    <t>unassigned</t>
  </si>
  <si>
    <t>Class 2</t>
  </si>
  <si>
    <t>Class 3</t>
  </si>
  <si>
    <t>Class 4</t>
  </si>
  <si>
    <t>Gating</t>
  </si>
  <si>
    <t>-none-</t>
  </si>
  <si>
    <t>Image Channel Settings</t>
  </si>
  <si>
    <t>Gain</t>
  </si>
  <si>
    <t>Exposure</t>
  </si>
  <si>
    <t>SetupMode</t>
  </si>
  <si>
    <t>Illumination Source</t>
  </si>
  <si>
    <t>Fluorescent Default Template (1)</t>
  </si>
  <si>
    <t>104460 (ums)</t>
  </si>
  <si>
    <t>Always</t>
  </si>
  <si>
    <t>Blue 377/447</t>
  </si>
  <si>
    <t>Fluorescent Default Template (2)</t>
  </si>
  <si>
    <t>209626 (ums)</t>
  </si>
  <si>
    <t>Green 483/536</t>
  </si>
  <si>
    <t>Mock average</t>
  </si>
  <si>
    <t>***check orientation</t>
  </si>
  <si>
    <t>min concentrac</t>
  </si>
  <si>
    <t>Max concentr</t>
  </si>
  <si>
    <t>%</t>
  </si>
  <si>
    <t>nsp5_15734065</t>
  </si>
  <si>
    <t>ace2_84865828</t>
  </si>
  <si>
    <t>S_deeS5631224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</si>
</sst>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548235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4D6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22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/>
    <xf numFmtId="10" fontId="18" fillId="33" borderId="0" xfId="0" applyNumberFormat="1" applyFont="1" applyFill="1"/>
    <xf numFmtId="0" fontId="20" fillId="0" borderId="0" xfId="0" applyFont="1"/>
    <xf numFmtId="17" fontId="20" fillId="0" borderId="0" xfId="0" applyNumberFormat="1" applyFont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2" fontId="21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8"/>
  <sheetViews>
    <sheetView tabSelected="1" topLeftCell="I18" workbookViewId="0">
      <selection activeCell="R31" sqref="R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</row>
    <row r="4" spans="1:2" x14ac:dyDescent="0.2">
      <c r="A4" t="s">
        <v>4</v>
      </c>
      <c r="B4" s="1">
        <v>44595.555023148147</v>
      </c>
    </row>
    <row r="5" spans="1:2" x14ac:dyDescent="0.2">
      <c r="A5" t="s">
        <v>5</v>
      </c>
    </row>
    <row r="6" spans="1:2" x14ac:dyDescent="0.2">
      <c r="A6" t="s">
        <v>6</v>
      </c>
      <c r="B6" s="1">
        <v>44595.555023148147</v>
      </c>
    </row>
    <row r="7" spans="1:2" x14ac:dyDescent="0.2">
      <c r="A7" t="s">
        <v>7</v>
      </c>
    </row>
    <row r="8" spans="1:2" x14ac:dyDescent="0.2">
      <c r="A8" t="s">
        <v>8</v>
      </c>
      <c r="B8" t="s">
        <v>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 t="s">
        <v>13</v>
      </c>
    </row>
    <row r="11" spans="1:2" x14ac:dyDescent="0.2">
      <c r="A11" t="s">
        <v>14</v>
      </c>
      <c r="B11" t="s">
        <v>15</v>
      </c>
    </row>
    <row r="12" spans="1:2" x14ac:dyDescent="0.2">
      <c r="A12" t="s">
        <v>16</v>
      </c>
      <c r="B12" t="s">
        <v>17</v>
      </c>
    </row>
    <row r="13" spans="1:2" x14ac:dyDescent="0.2">
      <c r="A13" t="s">
        <v>18</v>
      </c>
      <c r="B13" s="1">
        <v>44595.555023148147</v>
      </c>
    </row>
    <row r="14" spans="1:2" x14ac:dyDescent="0.2">
      <c r="A14" t="s">
        <v>19</v>
      </c>
      <c r="B14" t="s">
        <v>20</v>
      </c>
    </row>
    <row r="16" spans="1:2" x14ac:dyDescent="0.2">
      <c r="A16" t="s">
        <v>21</v>
      </c>
    </row>
    <row r="17" spans="1:13" x14ac:dyDescent="0.2">
      <c r="A17" t="s">
        <v>22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 x14ac:dyDescent="0.2">
      <c r="A18" t="s">
        <v>23</v>
      </c>
      <c r="C18">
        <v>5191</v>
      </c>
      <c r="D18">
        <v>5422</v>
      </c>
      <c r="E18">
        <v>5090</v>
      </c>
      <c r="F18">
        <v>5067</v>
      </c>
      <c r="G18">
        <v>5198</v>
      </c>
      <c r="H18">
        <v>5500</v>
      </c>
      <c r="I18">
        <v>5425</v>
      </c>
      <c r="J18">
        <v>5167</v>
      </c>
      <c r="K18">
        <v>5641</v>
      </c>
      <c r="L18">
        <v>5239</v>
      </c>
    </row>
    <row r="19" spans="1:13" x14ac:dyDescent="0.2">
      <c r="A19" t="s">
        <v>24</v>
      </c>
      <c r="C19">
        <v>1607</v>
      </c>
      <c r="D19">
        <v>1505</v>
      </c>
      <c r="E19">
        <v>1445</v>
      </c>
      <c r="F19">
        <v>1830</v>
      </c>
      <c r="G19">
        <v>1783</v>
      </c>
      <c r="H19">
        <v>1428</v>
      </c>
      <c r="I19">
        <v>1418</v>
      </c>
      <c r="J19">
        <v>1245</v>
      </c>
      <c r="K19">
        <v>1733</v>
      </c>
      <c r="L19">
        <v>1491</v>
      </c>
    </row>
    <row r="20" spans="1:13" x14ac:dyDescent="0.2">
      <c r="A20" t="s">
        <v>25</v>
      </c>
      <c r="C20">
        <v>1419</v>
      </c>
      <c r="D20">
        <v>1761</v>
      </c>
      <c r="E20">
        <v>1856</v>
      </c>
      <c r="F20">
        <v>1589</v>
      </c>
      <c r="G20">
        <v>1633</v>
      </c>
      <c r="H20">
        <v>1436</v>
      </c>
      <c r="I20">
        <v>1462</v>
      </c>
      <c r="J20">
        <v>1265</v>
      </c>
      <c r="K20">
        <v>1635</v>
      </c>
      <c r="L20">
        <v>1442</v>
      </c>
    </row>
    <row r="21" spans="1:13" x14ac:dyDescent="0.2">
      <c r="A21" t="s">
        <v>26</v>
      </c>
      <c r="C21">
        <v>1577</v>
      </c>
      <c r="D21">
        <v>1644</v>
      </c>
      <c r="E21">
        <v>1812</v>
      </c>
      <c r="F21">
        <v>1704</v>
      </c>
      <c r="G21">
        <v>1762</v>
      </c>
      <c r="H21">
        <v>1720</v>
      </c>
      <c r="I21">
        <v>1691</v>
      </c>
      <c r="J21">
        <v>1458</v>
      </c>
      <c r="K21">
        <v>1494</v>
      </c>
      <c r="L21">
        <v>1538</v>
      </c>
    </row>
    <row r="22" spans="1:13" x14ac:dyDescent="0.2">
      <c r="A22" t="s">
        <v>27</v>
      </c>
      <c r="C22">
        <v>1474</v>
      </c>
      <c r="D22">
        <v>1602</v>
      </c>
      <c r="E22">
        <v>1444</v>
      </c>
      <c r="F22">
        <v>1819</v>
      </c>
      <c r="G22">
        <v>1632</v>
      </c>
      <c r="H22">
        <v>1582</v>
      </c>
      <c r="I22">
        <v>1659</v>
      </c>
      <c r="J22">
        <v>1304</v>
      </c>
      <c r="K22">
        <v>1425</v>
      </c>
      <c r="L22">
        <v>1770</v>
      </c>
    </row>
    <row r="23" spans="1:13" x14ac:dyDescent="0.2">
      <c r="A23" t="s">
        <v>28</v>
      </c>
      <c r="C23">
        <v>1209</v>
      </c>
      <c r="D23">
        <v>1447</v>
      </c>
      <c r="E23">
        <v>1462</v>
      </c>
      <c r="F23">
        <v>1744</v>
      </c>
      <c r="G23">
        <v>1690</v>
      </c>
      <c r="H23">
        <v>1719</v>
      </c>
      <c r="I23">
        <v>1658</v>
      </c>
      <c r="J23">
        <v>1337</v>
      </c>
      <c r="K23">
        <v>1276</v>
      </c>
      <c r="L23">
        <v>1561</v>
      </c>
    </row>
    <row r="24" spans="1:13" x14ac:dyDescent="0.2">
      <c r="A24" t="s">
        <v>29</v>
      </c>
      <c r="C24">
        <v>1102</v>
      </c>
      <c r="D24">
        <v>1178</v>
      </c>
      <c r="E24">
        <v>1317</v>
      </c>
      <c r="F24">
        <v>1302</v>
      </c>
      <c r="G24">
        <v>1538</v>
      </c>
      <c r="H24">
        <v>1318</v>
      </c>
      <c r="I24">
        <v>1425</v>
      </c>
      <c r="J24">
        <v>1256</v>
      </c>
      <c r="K24">
        <v>621</v>
      </c>
      <c r="L24">
        <v>1435</v>
      </c>
    </row>
    <row r="25" spans="1:13" x14ac:dyDescent="0.2">
      <c r="A25" t="s">
        <v>30</v>
      </c>
    </row>
    <row r="27" spans="1:13" x14ac:dyDescent="0.2">
      <c r="A27" t="s">
        <v>31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</row>
    <row r="28" spans="1:13" x14ac:dyDescent="0.2">
      <c r="A28" t="s">
        <v>23</v>
      </c>
      <c r="C28" s="2">
        <v>0.99922940000000005</v>
      </c>
      <c r="D28" s="2">
        <v>0.99815569999999998</v>
      </c>
      <c r="E28" s="2">
        <v>0.99901770000000001</v>
      </c>
      <c r="F28" s="2">
        <v>0.99921059999999995</v>
      </c>
      <c r="G28" s="2">
        <v>0.99903810000000004</v>
      </c>
      <c r="H28" s="2">
        <v>0.99890909999999999</v>
      </c>
      <c r="I28" s="2">
        <v>0.99944699999999997</v>
      </c>
      <c r="J28" s="2">
        <v>0.9992259</v>
      </c>
      <c r="K28" s="2">
        <v>0.99875910000000001</v>
      </c>
      <c r="L28" s="2">
        <v>0.99847300000000005</v>
      </c>
    </row>
    <row r="29" spans="1:13" x14ac:dyDescent="0.2">
      <c r="A29" t="s">
        <v>24</v>
      </c>
      <c r="C29" s="2">
        <v>0.88923459999999999</v>
      </c>
      <c r="D29" s="2">
        <v>0.9255814</v>
      </c>
      <c r="E29" s="2">
        <v>0.89134950000000002</v>
      </c>
      <c r="F29" s="2">
        <v>0.90819669999999997</v>
      </c>
      <c r="G29" s="2">
        <v>0.89736400000000005</v>
      </c>
      <c r="H29" s="2">
        <v>0.89425770000000004</v>
      </c>
      <c r="I29" s="2">
        <v>0.89562759999999997</v>
      </c>
      <c r="J29" s="2">
        <v>0.9060241</v>
      </c>
      <c r="K29" s="2">
        <v>0.92556260000000001</v>
      </c>
      <c r="L29" s="2">
        <v>0.93226019999999998</v>
      </c>
    </row>
    <row r="30" spans="1:13" x14ac:dyDescent="0.2">
      <c r="A30" t="s">
        <v>25</v>
      </c>
      <c r="C30" s="2">
        <v>0.90838620000000003</v>
      </c>
      <c r="D30" s="2">
        <v>0.92561040000000006</v>
      </c>
      <c r="E30" s="2">
        <v>0.90409479999999998</v>
      </c>
      <c r="F30" s="2">
        <v>0.92511010000000005</v>
      </c>
      <c r="G30" s="2">
        <v>0.88548680000000002</v>
      </c>
      <c r="H30" s="2">
        <v>0.89275769999999999</v>
      </c>
      <c r="I30" s="2">
        <v>0.8974008</v>
      </c>
      <c r="J30" s="2">
        <v>0.88932809999999995</v>
      </c>
      <c r="K30" s="2">
        <v>0.88807340000000001</v>
      </c>
      <c r="L30" s="2">
        <v>0.91539530000000002</v>
      </c>
    </row>
    <row r="31" spans="1:13" x14ac:dyDescent="0.2">
      <c r="A31" t="s">
        <v>26</v>
      </c>
      <c r="C31" s="2">
        <v>0.87951809999999997</v>
      </c>
      <c r="D31" s="2">
        <v>0.91423359999999998</v>
      </c>
      <c r="E31" s="2">
        <v>0.89569540000000003</v>
      </c>
      <c r="F31" s="2">
        <v>0.88438969999999995</v>
      </c>
      <c r="G31" s="2">
        <v>0.88592510000000002</v>
      </c>
      <c r="H31" s="2">
        <v>0.89127909999999999</v>
      </c>
      <c r="I31" s="2">
        <v>0.90124190000000004</v>
      </c>
      <c r="J31" s="2">
        <v>0.87517149999999999</v>
      </c>
      <c r="K31" s="2">
        <v>0.92101739999999999</v>
      </c>
      <c r="L31" s="2">
        <v>0.92522760000000004</v>
      </c>
    </row>
    <row r="32" spans="1:13" x14ac:dyDescent="0.2">
      <c r="A32" t="s">
        <v>27</v>
      </c>
      <c r="C32" s="2">
        <v>0.85346</v>
      </c>
      <c r="D32" s="2">
        <v>0.90137330000000004</v>
      </c>
      <c r="E32" s="2">
        <v>0.89196679999999995</v>
      </c>
      <c r="F32" s="2">
        <v>0.87135790000000002</v>
      </c>
      <c r="G32" s="2">
        <v>0.88357839999999999</v>
      </c>
      <c r="H32" s="2">
        <v>0.83881159999999999</v>
      </c>
      <c r="I32" s="2">
        <v>0.88004819999999995</v>
      </c>
      <c r="J32" s="2">
        <v>0.89033739999999995</v>
      </c>
      <c r="K32" s="2">
        <v>0.89263159999999997</v>
      </c>
      <c r="L32" s="2">
        <v>0.89322029999999997</v>
      </c>
    </row>
    <row r="33" spans="1:31" x14ac:dyDescent="0.2">
      <c r="A33" t="s">
        <v>28</v>
      </c>
      <c r="C33" s="2">
        <v>0.92307689999999998</v>
      </c>
      <c r="D33" s="2">
        <v>0.88458879999999995</v>
      </c>
      <c r="E33" s="2">
        <v>0.85294119999999995</v>
      </c>
      <c r="F33" s="2">
        <v>0.87155959999999999</v>
      </c>
      <c r="G33" s="2">
        <v>0.856213</v>
      </c>
      <c r="H33" s="2">
        <v>0.84991269999999997</v>
      </c>
      <c r="I33" s="2">
        <v>0.9041013</v>
      </c>
      <c r="J33" s="2">
        <v>0.91473450000000001</v>
      </c>
      <c r="K33" s="2">
        <v>0.8761755</v>
      </c>
      <c r="L33" s="2">
        <v>0.8853299</v>
      </c>
    </row>
    <row r="34" spans="1:31" x14ac:dyDescent="0.2">
      <c r="A34" t="s">
        <v>29</v>
      </c>
      <c r="C34" s="2">
        <v>0.96642470000000003</v>
      </c>
      <c r="D34" s="2">
        <v>0.86587440000000004</v>
      </c>
      <c r="E34" s="2">
        <v>0.82915720000000004</v>
      </c>
      <c r="F34" s="2">
        <v>0.85253460000000003</v>
      </c>
      <c r="G34" s="2">
        <v>0.85630689999999998</v>
      </c>
      <c r="H34" s="2">
        <v>0.82018210000000003</v>
      </c>
      <c r="I34" s="2">
        <v>0.90807020000000005</v>
      </c>
      <c r="J34" s="2">
        <v>0.83121020000000001</v>
      </c>
      <c r="K34" s="2">
        <v>0.88727860000000003</v>
      </c>
      <c r="L34" s="2">
        <v>0.88362370000000001</v>
      </c>
    </row>
    <row r="35" spans="1:31" x14ac:dyDescent="0.2">
      <c r="A35" t="s">
        <v>30</v>
      </c>
    </row>
    <row r="37" spans="1:31" x14ac:dyDescent="0.2">
      <c r="A37" t="s">
        <v>32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 s="3" t="s">
        <v>110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t="s">
        <v>23</v>
      </c>
      <c r="C38" s="2">
        <v>1.9264E-3</v>
      </c>
      <c r="D38" s="2">
        <v>3.6887000000000001E-3</v>
      </c>
      <c r="E38" s="2">
        <v>1.7681999999999999E-3</v>
      </c>
      <c r="F38" s="2">
        <v>1.1841E-3</v>
      </c>
      <c r="G38" s="2">
        <v>2.1161999999999999E-3</v>
      </c>
      <c r="H38" s="2">
        <v>1.8182000000000001E-3</v>
      </c>
      <c r="I38" s="2">
        <v>5.53E-4</v>
      </c>
      <c r="J38" s="2">
        <v>1.3548E-3</v>
      </c>
      <c r="K38" s="2">
        <v>1.7727000000000001E-3</v>
      </c>
      <c r="L38" s="2">
        <v>2.4813999999999999E-3</v>
      </c>
      <c r="M38" s="5">
        <f>AVERAGE(C38:L38)</f>
        <v>1.8663699999999998E-3</v>
      </c>
      <c r="N38" s="4"/>
      <c r="O38" s="6"/>
      <c r="P38" s="6" t="s">
        <v>115</v>
      </c>
      <c r="Q38" s="6"/>
      <c r="R38" s="7"/>
      <c r="S38" s="6" t="s">
        <v>116</v>
      </c>
      <c r="T38" s="6"/>
      <c r="U38" s="6"/>
      <c r="V38" s="6" t="s">
        <v>117</v>
      </c>
      <c r="W38" s="6"/>
      <c r="X38" s="6" t="s">
        <v>26</v>
      </c>
      <c r="Y38" s="4"/>
      <c r="Z38" s="4"/>
      <c r="AA38" s="4"/>
      <c r="AB38" s="4" t="s">
        <v>111</v>
      </c>
      <c r="AC38" s="4"/>
      <c r="AD38" s="4"/>
      <c r="AE38" s="4"/>
    </row>
    <row r="39" spans="1:31" x14ac:dyDescent="0.2">
      <c r="A39" t="s">
        <v>24</v>
      </c>
      <c r="C39" s="2">
        <v>0.3024269</v>
      </c>
      <c r="D39" s="2">
        <v>0.25780730000000002</v>
      </c>
      <c r="E39" s="2">
        <v>0.30934260000000002</v>
      </c>
      <c r="F39" s="2">
        <v>0.27486339999999998</v>
      </c>
      <c r="G39" s="2">
        <v>0.28379140000000003</v>
      </c>
      <c r="H39" s="2">
        <v>0.28991600000000001</v>
      </c>
      <c r="I39" s="2">
        <v>0.29125529999999999</v>
      </c>
      <c r="J39" s="2">
        <v>0.30602410000000002</v>
      </c>
      <c r="K39" s="2">
        <v>0.25966529999999999</v>
      </c>
      <c r="L39" s="2">
        <v>0.2441315</v>
      </c>
      <c r="M39" s="4"/>
      <c r="N39" s="6" t="s">
        <v>112</v>
      </c>
      <c r="O39" s="8">
        <f>IF(C69&gt;300,(C39-$M$38)*100,"NA")</f>
        <v>30.056052999999999</v>
      </c>
      <c r="P39" s="9">
        <f>IF(D69&gt;270,(D39-$M$38)*100,"NA")</f>
        <v>25.594093000000001</v>
      </c>
      <c r="Q39" s="10">
        <f>IF(E69&gt;270,(E39-$M$38)*100,"NA")</f>
        <v>30.747623000000001</v>
      </c>
      <c r="R39" s="8">
        <f t="shared" ref="R39:T44" si="0">IF(F69&gt;300,(F39-$M$38)*100,"NA")</f>
        <v>27.299702999999997</v>
      </c>
      <c r="S39" s="9">
        <f t="shared" si="0"/>
        <v>28.192503000000002</v>
      </c>
      <c r="T39" s="10">
        <f t="shared" si="0"/>
        <v>28.804963000000001</v>
      </c>
      <c r="U39" s="11">
        <f t="shared" ref="U39:X41" si="1">IF(I69&gt;260,(I39-$M$38)*100,"NA")</f>
        <v>28.938893</v>
      </c>
      <c r="V39" s="11">
        <f t="shared" si="1"/>
        <v>30.415773000000002</v>
      </c>
      <c r="W39" s="11">
        <f t="shared" si="1"/>
        <v>25.779892999999998</v>
      </c>
      <c r="X39" s="11">
        <f t="shared" si="1"/>
        <v>24.226513000000001</v>
      </c>
      <c r="Y39" s="12"/>
      <c r="Z39" s="12"/>
      <c r="AA39" s="12"/>
      <c r="AB39" s="12"/>
      <c r="AC39" s="12"/>
      <c r="AD39" s="12"/>
      <c r="AE39" s="12"/>
    </row>
    <row r="40" spans="1:31" x14ac:dyDescent="0.2">
      <c r="A40" t="s">
        <v>25</v>
      </c>
      <c r="C40" s="2">
        <v>0.31571529999999998</v>
      </c>
      <c r="D40" s="2">
        <v>0.25383299999999998</v>
      </c>
      <c r="E40" s="2">
        <v>0.26670260000000001</v>
      </c>
      <c r="F40" s="2">
        <v>0.25865320000000003</v>
      </c>
      <c r="G40" s="2">
        <v>0.31108390000000002</v>
      </c>
      <c r="H40" s="2">
        <v>0.30571029999999999</v>
      </c>
      <c r="I40" s="2">
        <v>0.2968536</v>
      </c>
      <c r="J40" s="2">
        <v>0.2885375</v>
      </c>
      <c r="K40" s="2">
        <v>0.32415899999999997</v>
      </c>
      <c r="L40" s="2">
        <v>0.28502080000000002</v>
      </c>
      <c r="M40" s="4"/>
      <c r="N40" s="6"/>
      <c r="O40" s="13">
        <f t="shared" ref="O40:P44" si="2">IF(C70&gt;300,(C40-$M$38)*100,"NA")</f>
        <v>31.384892999999998</v>
      </c>
      <c r="P40" s="12">
        <f t="shared" si="2"/>
        <v>25.196662999999997</v>
      </c>
      <c r="Q40" s="14">
        <f>IF(E69&gt;300,(E40-$M$38)*100,"NA")</f>
        <v>26.483623000000001</v>
      </c>
      <c r="R40" s="13">
        <f t="shared" si="0"/>
        <v>25.678683000000003</v>
      </c>
      <c r="S40" s="12">
        <f t="shared" si="0"/>
        <v>30.921753000000002</v>
      </c>
      <c r="T40" s="14">
        <f t="shared" si="0"/>
        <v>30.384392999999999</v>
      </c>
      <c r="U40" s="11">
        <f t="shared" si="1"/>
        <v>29.498722999999998</v>
      </c>
      <c r="V40" s="11">
        <f t="shared" si="1"/>
        <v>28.667113000000001</v>
      </c>
      <c r="W40" s="11">
        <f t="shared" si="1"/>
        <v>32.229262999999996</v>
      </c>
      <c r="X40" s="11">
        <f t="shared" si="1"/>
        <v>28.315443000000002</v>
      </c>
      <c r="Y40" s="12"/>
      <c r="Z40" s="12"/>
      <c r="AA40" s="12"/>
      <c r="AB40" s="12"/>
      <c r="AC40" s="12"/>
      <c r="AD40" s="12"/>
      <c r="AE40" s="12"/>
    </row>
    <row r="41" spans="1:31" x14ac:dyDescent="0.2">
      <c r="A41" t="s">
        <v>26</v>
      </c>
      <c r="C41" s="2">
        <v>0.37539630000000002</v>
      </c>
      <c r="D41" s="2">
        <v>0.29197079999999997</v>
      </c>
      <c r="E41" s="2">
        <v>0.32008829999999999</v>
      </c>
      <c r="F41" s="2">
        <v>0.3086854</v>
      </c>
      <c r="G41" s="2">
        <v>0.31271280000000001</v>
      </c>
      <c r="H41" s="2">
        <v>0.31976739999999998</v>
      </c>
      <c r="I41" s="2">
        <v>0.27439380000000002</v>
      </c>
      <c r="J41" s="2">
        <v>0.32784639999999998</v>
      </c>
      <c r="K41" s="2">
        <v>0.2563588</v>
      </c>
      <c r="L41" s="2">
        <v>0.28803640000000003</v>
      </c>
      <c r="M41" s="4"/>
      <c r="N41" s="6"/>
      <c r="O41" s="13">
        <f t="shared" si="2"/>
        <v>37.352992999999998</v>
      </c>
      <c r="P41" s="12">
        <f t="shared" si="2"/>
        <v>29.010442999999995</v>
      </c>
      <c r="Q41" s="14">
        <f>IF(E70&gt;300,(E41-$M$38)*100,"NA")</f>
        <v>31.822192999999999</v>
      </c>
      <c r="R41" s="13">
        <f t="shared" si="0"/>
        <v>30.681902999999998</v>
      </c>
      <c r="S41" s="12">
        <f t="shared" si="0"/>
        <v>31.084643</v>
      </c>
      <c r="T41" s="14">
        <f t="shared" si="0"/>
        <v>31.790102999999998</v>
      </c>
      <c r="U41" s="11">
        <f>IF(I71&gt;260,(I41-$M$38)*100,"NA")</f>
        <v>27.252743000000002</v>
      </c>
      <c r="V41" s="11">
        <f t="shared" si="1"/>
        <v>32.598002999999999</v>
      </c>
      <c r="W41" s="11">
        <f t="shared" si="1"/>
        <v>25.449242999999999</v>
      </c>
      <c r="X41" s="11">
        <f t="shared" si="1"/>
        <v>28.617003</v>
      </c>
      <c r="Y41" s="12"/>
      <c r="Z41" s="12"/>
      <c r="AA41" s="12"/>
      <c r="AB41" s="12"/>
      <c r="AC41" s="12"/>
      <c r="AD41" s="12"/>
      <c r="AE41" s="12"/>
    </row>
    <row r="42" spans="1:31" x14ac:dyDescent="0.2">
      <c r="A42" t="s">
        <v>27</v>
      </c>
      <c r="C42" s="2">
        <v>0.40434189999999998</v>
      </c>
      <c r="D42" s="2">
        <v>0.30087390000000003</v>
      </c>
      <c r="E42" s="2">
        <v>0.30332409999999999</v>
      </c>
      <c r="F42" s="2">
        <v>0.3435954</v>
      </c>
      <c r="G42" s="2">
        <v>0.35477940000000002</v>
      </c>
      <c r="H42" s="2">
        <v>0.36978509999999998</v>
      </c>
      <c r="I42" s="2">
        <v>0.28993370000000002</v>
      </c>
      <c r="J42" s="2">
        <v>0.31748470000000001</v>
      </c>
      <c r="K42" s="2">
        <v>0.30175439999999998</v>
      </c>
      <c r="L42" s="2">
        <v>0.3163842</v>
      </c>
      <c r="M42" s="4"/>
      <c r="N42" s="6"/>
      <c r="O42" s="13">
        <f t="shared" si="2"/>
        <v>40.247552999999996</v>
      </c>
      <c r="P42" s="12">
        <f t="shared" si="2"/>
        <v>29.900753000000002</v>
      </c>
      <c r="Q42" s="14">
        <f>IF(E71&gt;300,(E42-$M$38)*100,"NA")</f>
        <v>30.145772999999998</v>
      </c>
      <c r="R42" s="13">
        <f t="shared" si="0"/>
        <v>34.172902999999998</v>
      </c>
      <c r="S42" s="12">
        <f t="shared" si="0"/>
        <v>35.291302999999999</v>
      </c>
      <c r="T42" s="14">
        <f t="shared" si="0"/>
        <v>36.791872999999995</v>
      </c>
      <c r="U42" s="11">
        <f t="shared" ref="U42:W44" si="3">IF(I72&gt;260,(I42-$M$38)*100,"NA")</f>
        <v>28.806733000000001</v>
      </c>
      <c r="V42" s="11">
        <f t="shared" si="3"/>
        <v>31.561833</v>
      </c>
      <c r="W42" s="11">
        <f t="shared" si="3"/>
        <v>29.988802999999997</v>
      </c>
      <c r="X42" s="11"/>
      <c r="Y42" s="12"/>
      <c r="Z42" s="12"/>
      <c r="AA42" s="12"/>
      <c r="AB42" s="12"/>
      <c r="AC42" s="12"/>
      <c r="AD42" s="12"/>
      <c r="AE42" s="12"/>
    </row>
    <row r="43" spans="1:31" x14ac:dyDescent="0.2">
      <c r="A43" t="s">
        <v>28</v>
      </c>
      <c r="C43" s="2">
        <v>0.31100080000000002</v>
      </c>
      <c r="D43" s="2">
        <v>0.32342779999999999</v>
      </c>
      <c r="E43" s="2">
        <v>0.39466479999999998</v>
      </c>
      <c r="F43" s="2">
        <v>0.36009170000000001</v>
      </c>
      <c r="G43" s="2">
        <v>0.36923080000000003</v>
      </c>
      <c r="H43" s="2">
        <v>0.39325189999999999</v>
      </c>
      <c r="I43" s="2">
        <v>0.29010859999999999</v>
      </c>
      <c r="J43" s="2">
        <v>0.25355270000000002</v>
      </c>
      <c r="K43" s="2">
        <v>0.33699059999999997</v>
      </c>
      <c r="L43" s="2">
        <v>0.32158870000000001</v>
      </c>
      <c r="M43" s="4"/>
      <c r="N43" s="6"/>
      <c r="O43" s="13">
        <f t="shared" si="2"/>
        <v>30.913443000000001</v>
      </c>
      <c r="P43" s="12">
        <f t="shared" si="2"/>
        <v>32.156143</v>
      </c>
      <c r="Q43" s="14">
        <f>IF(E72&gt;300,(E43-$M$38)*100,"NA")</f>
        <v>39.279843</v>
      </c>
      <c r="R43" s="13">
        <f t="shared" si="0"/>
        <v>35.822533</v>
      </c>
      <c r="S43" s="12">
        <f t="shared" si="0"/>
        <v>36.736443000000001</v>
      </c>
      <c r="T43" s="14">
        <f t="shared" si="0"/>
        <v>39.138553000000002</v>
      </c>
      <c r="U43" s="11">
        <f t="shared" si="3"/>
        <v>28.824223</v>
      </c>
      <c r="V43" s="11">
        <f t="shared" si="3"/>
        <v>25.168633</v>
      </c>
      <c r="W43" s="11">
        <f t="shared" si="3"/>
        <v>33.512422999999998</v>
      </c>
      <c r="X43" s="11">
        <f>IF(L73&gt;260,(L43-$M$38)*100,"NA")</f>
        <v>31.972232999999999</v>
      </c>
      <c r="Y43" s="12"/>
      <c r="Z43" s="12"/>
      <c r="AA43" s="12"/>
      <c r="AB43" s="12"/>
      <c r="AC43" s="12"/>
      <c r="AD43" s="12"/>
      <c r="AE43" s="12"/>
    </row>
    <row r="44" spans="1:31" x14ac:dyDescent="0.2">
      <c r="A44" t="s">
        <v>29</v>
      </c>
      <c r="C44" s="2">
        <v>0.18784029999999999</v>
      </c>
      <c r="D44" s="2">
        <v>0.46179969999999998</v>
      </c>
      <c r="E44" s="2">
        <v>0.44646920000000001</v>
      </c>
      <c r="F44" s="2">
        <v>0.45314900000000002</v>
      </c>
      <c r="G44" s="2">
        <v>0.4070221</v>
      </c>
      <c r="H44" s="2">
        <v>0.46509859999999997</v>
      </c>
      <c r="I44" s="2">
        <v>0.30807020000000002</v>
      </c>
      <c r="J44" s="2">
        <v>0.34633760000000002</v>
      </c>
      <c r="K44" s="2">
        <v>0.24798709999999999</v>
      </c>
      <c r="L44" s="2">
        <v>0.35888500000000001</v>
      </c>
      <c r="M44" s="4"/>
      <c r="N44" s="6" t="s">
        <v>113</v>
      </c>
      <c r="O44" s="15">
        <f>IF(C74&gt;300,(C44-$M$38)*100,"NA")</f>
        <v>18.597392999999997</v>
      </c>
      <c r="P44" s="16">
        <f t="shared" si="2"/>
        <v>45.993333</v>
      </c>
      <c r="Q44" s="17">
        <f>IF(E73&gt;300,(E44-$M$38)*100,"NA")</f>
        <v>44.460283000000004</v>
      </c>
      <c r="R44" s="15">
        <f t="shared" si="0"/>
        <v>45.128263000000004</v>
      </c>
      <c r="S44" s="16">
        <f t="shared" si="0"/>
        <v>40.515572999999996</v>
      </c>
      <c r="T44" s="17">
        <f t="shared" si="0"/>
        <v>46.323222999999999</v>
      </c>
      <c r="U44" s="11">
        <f t="shared" si="3"/>
        <v>30.620383</v>
      </c>
      <c r="V44" s="11">
        <f t="shared" si="3"/>
        <v>34.447123000000005</v>
      </c>
      <c r="W44" s="11">
        <f t="shared" si="3"/>
        <v>24.612072999999999</v>
      </c>
      <c r="X44" s="11">
        <f>IF(L74&gt;260,(L44-$M$38)*100,"NA")</f>
        <v>35.701863000000003</v>
      </c>
      <c r="Y44" s="12"/>
      <c r="Z44" s="12"/>
      <c r="AA44" s="12"/>
      <c r="AB44" s="12"/>
      <c r="AC44" s="12"/>
      <c r="AD44" s="12"/>
      <c r="AE44" s="12"/>
    </row>
    <row r="45" spans="1:31" x14ac:dyDescent="0.2">
      <c r="A45" t="s">
        <v>30</v>
      </c>
      <c r="M45" s="4"/>
      <c r="N45" s="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2">
      <c r="M46" s="4"/>
      <c r="N46" s="4"/>
      <c r="O46" s="12"/>
      <c r="P46" s="6" t="s">
        <v>115</v>
      </c>
      <c r="Q46" s="12"/>
      <c r="R46" s="18" t="s">
        <v>114</v>
      </c>
      <c r="S46" s="12"/>
      <c r="T46" s="12"/>
      <c r="U46" s="12"/>
      <c r="V46" s="6" t="s">
        <v>116</v>
      </c>
      <c r="W46" s="12"/>
      <c r="X46" s="18" t="s">
        <v>114</v>
      </c>
      <c r="Y46" s="12"/>
      <c r="Z46" s="12"/>
      <c r="AA46" s="12"/>
      <c r="AB46" s="6" t="s">
        <v>117</v>
      </c>
      <c r="AC46" s="12"/>
      <c r="AD46" s="18" t="s">
        <v>114</v>
      </c>
      <c r="AE46" s="12"/>
    </row>
    <row r="47" spans="1:31" x14ac:dyDescent="0.2">
      <c r="A47" t="s">
        <v>33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 s="4">
        <v>12</v>
      </c>
      <c r="N47" s="4"/>
      <c r="O47" s="19">
        <v>20</v>
      </c>
      <c r="P47" s="20">
        <f>AVERAGE(O44:Q44)</f>
        <v>36.350336333333331</v>
      </c>
      <c r="Q47" s="21">
        <f>STDEV(O44:Q44)</f>
        <v>15.393596341434753</v>
      </c>
      <c r="R47" s="22">
        <f>P47/$P$53*100</f>
        <v>122.11781963802775</v>
      </c>
      <c r="S47" s="23">
        <f>Q47/$P$53*100</f>
        <v>51.714306144675838</v>
      </c>
      <c r="T47" s="12"/>
      <c r="U47" s="19">
        <v>20</v>
      </c>
      <c r="V47" s="20">
        <f>AVERAGE(R44:T44)</f>
        <v>43.989019666666671</v>
      </c>
      <c r="W47" s="21">
        <f>STDEV(R44:T44)</f>
        <v>3.066856070968011</v>
      </c>
      <c r="X47" s="22">
        <f>V47/$P$53*100</f>
        <v>147.77973772918477</v>
      </c>
      <c r="Y47" s="23">
        <f>W47/$P$53*100</f>
        <v>10.303007188047074</v>
      </c>
      <c r="Z47" s="12"/>
      <c r="AA47" s="19">
        <v>20</v>
      </c>
      <c r="AB47" s="20">
        <f>AVERAGE(U44:W44)</f>
        <v>29.893193</v>
      </c>
      <c r="AC47" s="21">
        <f>STDEV(U44:W44)</f>
        <v>4.9576865671097146</v>
      </c>
      <c r="AD47" s="22">
        <f>AB47/$P$53*100</f>
        <v>100.42524827566027</v>
      </c>
      <c r="AE47" s="23">
        <f>AC47/$P$53*100</f>
        <v>16.655193186452145</v>
      </c>
    </row>
    <row r="48" spans="1:31" x14ac:dyDescent="0.2">
      <c r="A48" t="s">
        <v>23</v>
      </c>
      <c r="C48" s="2">
        <v>0.99807360000000001</v>
      </c>
      <c r="D48" s="2">
        <v>0.99631130000000001</v>
      </c>
      <c r="E48" s="2">
        <v>0.9982318</v>
      </c>
      <c r="F48" s="2">
        <v>0.99881589999999998</v>
      </c>
      <c r="G48" s="2">
        <v>0.99788379999999999</v>
      </c>
      <c r="H48" s="2">
        <v>0.99818180000000001</v>
      </c>
      <c r="I48" s="2">
        <v>0.99944699999999997</v>
      </c>
      <c r="J48" s="2">
        <v>0.99864520000000001</v>
      </c>
      <c r="K48" s="2">
        <v>0.99822730000000004</v>
      </c>
      <c r="L48" s="2">
        <v>0.99751860000000003</v>
      </c>
      <c r="M48" s="4"/>
      <c r="N48" s="4"/>
      <c r="O48" s="19">
        <f>O47/3</f>
        <v>6.666666666666667</v>
      </c>
      <c r="P48" s="20">
        <f>AVERAGE(O43:Q43)</f>
        <v>34.116476333333331</v>
      </c>
      <c r="Q48" s="21">
        <f>STDEV(O43:Q43)</f>
        <v>4.5145700042566022</v>
      </c>
      <c r="R48" s="22">
        <f t="shared" ref="R48:S53" si="4">P48/$P$53*100</f>
        <v>114.61323673472042</v>
      </c>
      <c r="S48" s="23">
        <f>Q48/$P$53*100</f>
        <v>15.166556932721035</v>
      </c>
      <c r="T48" s="12"/>
      <c r="U48" s="19">
        <f>U47/3</f>
        <v>6.666666666666667</v>
      </c>
      <c r="V48" s="20">
        <f>AVERAGE(R43:T43)</f>
        <v>37.232509666666665</v>
      </c>
      <c r="W48" s="21">
        <f>STDEV(R43:T43)</f>
        <v>1.7127634873015409</v>
      </c>
      <c r="X48" s="22">
        <f>V48/$P$53*100</f>
        <v>125.08145339980645</v>
      </c>
      <c r="Y48" s="23">
        <f>W48/$P$53*100</f>
        <v>5.7539754434978869</v>
      </c>
      <c r="Z48" s="12"/>
      <c r="AA48" s="19">
        <f>AA47/3</f>
        <v>6.666666666666667</v>
      </c>
      <c r="AB48" s="20">
        <f>AVERAGE(U43:W43)</f>
        <v>29.168426333333333</v>
      </c>
      <c r="AC48" s="21">
        <f>STDEV(U43:W43)</f>
        <v>4.1825309134581738</v>
      </c>
      <c r="AD48" s="22">
        <f>AB48/$P$53*100</f>
        <v>97.990417294509385</v>
      </c>
      <c r="AE48" s="23">
        <f t="shared" ref="AD48:AE53" si="5">AC48/$P$53*100</f>
        <v>14.051081977246834</v>
      </c>
    </row>
    <row r="49" spans="1:31" x14ac:dyDescent="0.2">
      <c r="A49" t="s">
        <v>24</v>
      </c>
      <c r="C49" s="2">
        <v>0.69757309999999995</v>
      </c>
      <c r="D49" s="2">
        <v>0.74219270000000004</v>
      </c>
      <c r="E49" s="2">
        <v>0.69065739999999998</v>
      </c>
      <c r="F49" s="2">
        <v>0.72513660000000002</v>
      </c>
      <c r="G49" s="2">
        <v>0.71620859999999997</v>
      </c>
      <c r="H49" s="2">
        <v>0.71008400000000005</v>
      </c>
      <c r="I49" s="2">
        <v>0.70874470000000001</v>
      </c>
      <c r="J49" s="2">
        <v>0.69397589999999998</v>
      </c>
      <c r="K49" s="2">
        <v>0.74033470000000001</v>
      </c>
      <c r="L49" s="2">
        <v>0.75586850000000005</v>
      </c>
      <c r="M49" s="4"/>
      <c r="N49" s="4"/>
      <c r="O49" s="19">
        <f>O48/3</f>
        <v>2.2222222222222223</v>
      </c>
      <c r="P49" s="20">
        <f>AVERAGE(O42:Q42)</f>
        <v>33.431359666666658</v>
      </c>
      <c r="Q49" s="21">
        <f>STDEV(O42:Q42)</f>
        <v>5.9042677249709694</v>
      </c>
      <c r="R49" s="22">
        <f t="shared" si="4"/>
        <v>112.31160869024241</v>
      </c>
      <c r="S49" s="23">
        <f>Q49/$P$53*100</f>
        <v>19.835203023182483</v>
      </c>
      <c r="T49" s="12"/>
      <c r="U49" s="19">
        <f>U48/3</f>
        <v>2.2222222222222223</v>
      </c>
      <c r="V49" s="20">
        <f>AVERAGE(R42:T42)</f>
        <v>35.418692999999998</v>
      </c>
      <c r="W49" s="21">
        <f>STDEV(R42:T42)</f>
        <v>1.3141240901452176</v>
      </c>
      <c r="X49" s="22">
        <f t="shared" ref="X49:Y53" si="6">V49/$P$53*100</f>
        <v>118.98799295626901</v>
      </c>
      <c r="Y49" s="23">
        <f t="shared" si="6"/>
        <v>4.4147588388386492</v>
      </c>
      <c r="Z49" s="12"/>
      <c r="AA49" s="19">
        <f>AA48/3</f>
        <v>2.2222222222222223</v>
      </c>
      <c r="AB49" s="20">
        <f>AVERAGE(U42:W42)</f>
        <v>30.119123000000002</v>
      </c>
      <c r="AC49" s="21">
        <f>STDEV(U42:W42)</f>
        <v>1.3821655035848632</v>
      </c>
      <c r="AD49" s="22">
        <f>AB49/$P$53*100</f>
        <v>101.1842530545382</v>
      </c>
      <c r="AE49" s="23">
        <f t="shared" si="5"/>
        <v>4.6433418422569606</v>
      </c>
    </row>
    <row r="50" spans="1:31" x14ac:dyDescent="0.2">
      <c r="A50" t="s">
        <v>25</v>
      </c>
      <c r="C50" s="2">
        <v>0.68428469999999997</v>
      </c>
      <c r="D50" s="2">
        <v>0.74616700000000002</v>
      </c>
      <c r="E50" s="2">
        <v>0.73329739999999999</v>
      </c>
      <c r="F50" s="2">
        <v>0.74134679999999997</v>
      </c>
      <c r="G50" s="2">
        <v>0.68891610000000003</v>
      </c>
      <c r="H50" s="2">
        <v>0.69428970000000001</v>
      </c>
      <c r="I50" s="2">
        <v>0.70314639999999995</v>
      </c>
      <c r="J50" s="2">
        <v>0.7114625</v>
      </c>
      <c r="K50" s="2">
        <v>0.67584100000000003</v>
      </c>
      <c r="L50" s="2">
        <v>0.71497920000000004</v>
      </c>
      <c r="M50" s="4"/>
      <c r="N50" s="4"/>
      <c r="O50" s="19">
        <f>O49/3</f>
        <v>0.74074074074074081</v>
      </c>
      <c r="P50" s="20">
        <f>AVERAGE(O41:Q41)</f>
        <v>32.728542999999995</v>
      </c>
      <c r="Q50" s="21">
        <f>STDEV(O41:Q41)</f>
        <v>4.2444832273787929</v>
      </c>
      <c r="R50" s="22">
        <f>P50/$P$53*100</f>
        <v>109.95051804856118</v>
      </c>
      <c r="S50" s="23">
        <f t="shared" si="4"/>
        <v>14.259208841002399</v>
      </c>
      <c r="T50" s="12"/>
      <c r="U50" s="19">
        <f>U49/3</f>
        <v>0.74074074074074081</v>
      </c>
      <c r="V50" s="20">
        <f>AVERAGE(R41:T41)</f>
        <v>31.185549666666663</v>
      </c>
      <c r="W50" s="21">
        <f>STDEV(R41:T41)</f>
        <v>0.56094868440289014</v>
      </c>
      <c r="X50" s="22">
        <f t="shared" si="6"/>
        <v>104.76688013515097</v>
      </c>
      <c r="Y50" s="23">
        <f t="shared" si="6"/>
        <v>1.884489586009271</v>
      </c>
      <c r="Z50" s="12"/>
      <c r="AA50" s="19">
        <f>AA49/3</f>
        <v>0.74074074074074081</v>
      </c>
      <c r="AB50" s="20">
        <f>AVERAGE(U41:W41)</f>
        <v>28.433329666666666</v>
      </c>
      <c r="AC50" s="21">
        <f>STDEV(U41:W41)</f>
        <v>3.7177319756180989</v>
      </c>
      <c r="AD50" s="22">
        <f t="shared" si="5"/>
        <v>95.52088300097941</v>
      </c>
      <c r="AE50" s="23">
        <f t="shared" si="5"/>
        <v>12.48960446191909</v>
      </c>
    </row>
    <row r="51" spans="1:31" x14ac:dyDescent="0.2">
      <c r="A51" t="s">
        <v>26</v>
      </c>
      <c r="C51" s="2">
        <v>0.62460369999999998</v>
      </c>
      <c r="D51" s="2">
        <v>0.70802920000000003</v>
      </c>
      <c r="E51" s="2">
        <v>0.67991170000000001</v>
      </c>
      <c r="F51" s="2">
        <v>0.6913146</v>
      </c>
      <c r="G51" s="2">
        <v>0.68728719999999999</v>
      </c>
      <c r="H51" s="2">
        <v>0.68023259999999997</v>
      </c>
      <c r="I51" s="2">
        <v>0.72560619999999998</v>
      </c>
      <c r="J51" s="2">
        <v>0.67215360000000002</v>
      </c>
      <c r="K51" s="2">
        <v>0.7436412</v>
      </c>
      <c r="L51" s="2">
        <v>0.71196360000000003</v>
      </c>
      <c r="M51" s="4"/>
      <c r="N51" s="4"/>
      <c r="O51" s="19">
        <f>O50/3</f>
        <v>0.24691358024691359</v>
      </c>
      <c r="P51" s="20">
        <f>AVERAGE(O40:Q40)</f>
        <v>27.688393000000001</v>
      </c>
      <c r="Q51" s="21">
        <f>STDEV(O40:Q40)</f>
        <v>3.2652948868210965</v>
      </c>
      <c r="R51" s="22">
        <f t="shared" si="4"/>
        <v>93.018291534766931</v>
      </c>
      <c r="S51" s="23">
        <f t="shared" si="4"/>
        <v>10.969656192373046</v>
      </c>
      <c r="T51" s="12"/>
      <c r="U51" s="19">
        <f>U50/3</f>
        <v>0.24691358024691359</v>
      </c>
      <c r="V51" s="20">
        <f>AVERAGE(R40:T40)</f>
        <v>28.994943000000003</v>
      </c>
      <c r="W51" s="21">
        <f>STDEV(R40:T40)</f>
        <v>2.8845058906336098</v>
      </c>
      <c r="X51" s="22">
        <f>V51/$P$53*100</f>
        <v>97.407605454312559</v>
      </c>
      <c r="Y51" s="23">
        <f t="shared" si="6"/>
        <v>9.6904074522746626</v>
      </c>
      <c r="Z51" s="12"/>
      <c r="AA51" s="19">
        <f>AA50/3</f>
        <v>0.24691358024691359</v>
      </c>
      <c r="AB51" s="20">
        <f>AVERAGE(U40:W40)</f>
        <v>30.131699666666663</v>
      </c>
      <c r="AC51" s="21">
        <f>STDEV(U40:W40)</f>
        <v>1.8635242823836038</v>
      </c>
      <c r="AD51" s="22">
        <f>AB51/$P$53*100</f>
        <v>101.22650397341727</v>
      </c>
      <c r="AE51" s="23">
        <f t="shared" si="5"/>
        <v>6.2604516260974545</v>
      </c>
    </row>
    <row r="52" spans="1:31" x14ac:dyDescent="0.2">
      <c r="A52" t="s">
        <v>27</v>
      </c>
      <c r="C52" s="2">
        <v>0.59565809999999997</v>
      </c>
      <c r="D52" s="2">
        <v>0.69912609999999997</v>
      </c>
      <c r="E52" s="2">
        <v>0.69667590000000001</v>
      </c>
      <c r="F52" s="2">
        <v>0.6564046</v>
      </c>
      <c r="G52" s="2">
        <v>0.64522060000000003</v>
      </c>
      <c r="H52" s="2">
        <v>0.63021490000000002</v>
      </c>
      <c r="I52" s="2">
        <v>0.71006630000000004</v>
      </c>
      <c r="J52" s="2">
        <v>0.68251530000000005</v>
      </c>
      <c r="K52" s="2">
        <v>0.69824560000000002</v>
      </c>
      <c r="L52" s="2">
        <v>0.6836158</v>
      </c>
      <c r="M52" s="4"/>
      <c r="N52" s="4"/>
      <c r="O52" s="19">
        <f>O51/3</f>
        <v>8.2304526748971193E-2</v>
      </c>
      <c r="P52" s="20">
        <f>AVERAGE(O39:Q39)</f>
        <v>28.799256333333332</v>
      </c>
      <c r="Q52" s="21">
        <f>STDEV(O39:Q39)</f>
        <v>2.7972077615424511</v>
      </c>
      <c r="R52" s="22">
        <f t="shared" si="4"/>
        <v>96.750202209224739</v>
      </c>
      <c r="S52" s="23">
        <f t="shared" si="4"/>
        <v>9.3971321140402946</v>
      </c>
      <c r="T52" s="12"/>
      <c r="U52" s="19">
        <f>U51/3</f>
        <v>8.2304526748971193E-2</v>
      </c>
      <c r="V52" s="20">
        <f>AVERAGE(R39:T39)</f>
        <v>28.099056333333333</v>
      </c>
      <c r="W52" s="21">
        <f>STDEV(R39:T39)</f>
        <v>0.7569683788199717</v>
      </c>
      <c r="X52" s="22">
        <f t="shared" si="6"/>
        <v>94.397902177487836</v>
      </c>
      <c r="Y52" s="23">
        <f t="shared" si="6"/>
        <v>2.5430116274236649</v>
      </c>
      <c r="Z52" s="12"/>
      <c r="AA52" s="19">
        <f>AA51/3</f>
        <v>8.2304526748971193E-2</v>
      </c>
      <c r="AB52" s="20">
        <f>AVERAGE(U39:W39)</f>
        <v>28.378186333333332</v>
      </c>
      <c r="AC52" s="21">
        <f>STDEV(U39:W39)</f>
        <v>2.3682567044417593</v>
      </c>
      <c r="AD52" s="22">
        <f t="shared" si="5"/>
        <v>95.335630694852469</v>
      </c>
      <c r="AE52" s="23">
        <f t="shared" si="5"/>
        <v>7.9560844344751205</v>
      </c>
    </row>
    <row r="53" spans="1:31" x14ac:dyDescent="0.2">
      <c r="A53" t="s">
        <v>28</v>
      </c>
      <c r="C53" s="2">
        <v>0.68899920000000003</v>
      </c>
      <c r="D53" s="2">
        <v>0.67657219999999996</v>
      </c>
      <c r="E53" s="2">
        <v>0.60533519999999996</v>
      </c>
      <c r="F53" s="2">
        <v>0.63990829999999999</v>
      </c>
      <c r="G53" s="2">
        <v>0.63076920000000003</v>
      </c>
      <c r="H53" s="2">
        <v>0.60674810000000001</v>
      </c>
      <c r="I53" s="2">
        <v>0.70989139999999995</v>
      </c>
      <c r="J53" s="2">
        <v>0.74644730000000004</v>
      </c>
      <c r="K53" s="2">
        <v>0.66300939999999997</v>
      </c>
      <c r="L53" s="2">
        <v>0.67841130000000005</v>
      </c>
      <c r="M53" s="4"/>
      <c r="N53" s="4"/>
      <c r="O53" s="19">
        <v>0</v>
      </c>
      <c r="P53" s="20">
        <f>AVERAGE(X39:X44)</f>
        <v>29.766611000000001</v>
      </c>
      <c r="Q53" s="21">
        <f>STDEV(X39:X44)</f>
        <v>4.3073239278547417</v>
      </c>
      <c r="R53" s="22">
        <f t="shared" si="4"/>
        <v>100</v>
      </c>
      <c r="S53" s="23">
        <f>Q53/$P$53*100</f>
        <v>14.470320211644994</v>
      </c>
      <c r="T53" s="12"/>
      <c r="U53" s="19">
        <v>0</v>
      </c>
      <c r="V53" s="20">
        <f>AVERAGE(X39:X44)</f>
        <v>29.766611000000001</v>
      </c>
      <c r="W53" s="21">
        <f>STDEV(X39:X44)</f>
        <v>4.3073239278547417</v>
      </c>
      <c r="X53" s="22">
        <f>V53/$P$53*100</f>
        <v>100</v>
      </c>
      <c r="Y53" s="23">
        <f t="shared" si="6"/>
        <v>14.470320211644994</v>
      </c>
      <c r="Z53" s="12"/>
      <c r="AA53" s="19">
        <v>0</v>
      </c>
      <c r="AB53" s="20">
        <f>AVERAGE(X39:X44)</f>
        <v>29.766611000000001</v>
      </c>
      <c r="AC53" s="21">
        <f>STDEV(X39:X44)</f>
        <v>4.3073239278547417</v>
      </c>
      <c r="AD53" s="22">
        <f t="shared" si="5"/>
        <v>100</v>
      </c>
      <c r="AE53" s="23">
        <f t="shared" si="5"/>
        <v>14.470320211644994</v>
      </c>
    </row>
    <row r="54" spans="1:31" x14ac:dyDescent="0.2">
      <c r="A54" t="s">
        <v>29</v>
      </c>
      <c r="C54" s="2">
        <v>0.81215970000000004</v>
      </c>
      <c r="D54" s="2">
        <v>0.53820029999999996</v>
      </c>
      <c r="E54" s="2">
        <v>0.55353079999999999</v>
      </c>
      <c r="F54" s="2">
        <v>0.54685099999999998</v>
      </c>
      <c r="G54" s="2">
        <v>0.59297789999999995</v>
      </c>
      <c r="H54" s="2">
        <v>0.53490139999999997</v>
      </c>
      <c r="I54" s="2">
        <v>0.69192980000000004</v>
      </c>
      <c r="J54" s="2">
        <v>0.65366239999999998</v>
      </c>
      <c r="K54" s="2">
        <v>0.75201289999999998</v>
      </c>
      <c r="L54" s="2">
        <v>0.64111499999999999</v>
      </c>
    </row>
    <row r="55" spans="1:31" x14ac:dyDescent="0.2">
      <c r="A55" t="s">
        <v>30</v>
      </c>
    </row>
    <row r="57" spans="1:31" x14ac:dyDescent="0.2">
      <c r="A57" t="s">
        <v>34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</row>
    <row r="58" spans="1:31" x14ac:dyDescent="0.2">
      <c r="A58" t="s">
        <v>23</v>
      </c>
      <c r="C58" s="2">
        <v>7.7059999999999997E-4</v>
      </c>
      <c r="D58" s="2">
        <v>1.8443000000000001E-3</v>
      </c>
      <c r="E58" s="2">
        <v>9.8229999999999997E-4</v>
      </c>
      <c r="F58" s="2">
        <v>7.894E-4</v>
      </c>
      <c r="G58" s="2">
        <v>9.6190000000000002E-4</v>
      </c>
      <c r="H58" s="2">
        <v>1.0908999999999999E-3</v>
      </c>
      <c r="I58" s="2">
        <v>5.53E-4</v>
      </c>
      <c r="J58" s="2">
        <v>7.7410000000000001E-4</v>
      </c>
      <c r="K58" s="2">
        <v>1.2409000000000001E-3</v>
      </c>
      <c r="L58" s="2">
        <v>1.5269999999999999E-3</v>
      </c>
    </row>
    <row r="59" spans="1:31" x14ac:dyDescent="0.2">
      <c r="A59" t="s">
        <v>24</v>
      </c>
      <c r="C59" s="2">
        <v>0.1107654</v>
      </c>
      <c r="D59" s="2">
        <v>7.4418600000000001E-2</v>
      </c>
      <c r="E59" s="2">
        <v>0.1086505</v>
      </c>
      <c r="F59" s="2">
        <v>9.1803300000000004E-2</v>
      </c>
      <c r="G59" s="2">
        <v>0.10263600000000001</v>
      </c>
      <c r="H59" s="2">
        <v>0.1057423</v>
      </c>
      <c r="I59" s="2">
        <v>0.1043724</v>
      </c>
      <c r="J59" s="2">
        <v>9.3975900000000001E-2</v>
      </c>
      <c r="K59" s="2">
        <v>7.4437400000000001E-2</v>
      </c>
      <c r="L59" s="2">
        <v>6.7739800000000003E-2</v>
      </c>
    </row>
    <row r="60" spans="1:31" x14ac:dyDescent="0.2">
      <c r="A60" t="s">
        <v>25</v>
      </c>
      <c r="C60" s="2">
        <v>9.1613799999999995E-2</v>
      </c>
      <c r="D60" s="2">
        <v>7.43896E-2</v>
      </c>
      <c r="E60" s="2">
        <v>9.5905199999999996E-2</v>
      </c>
      <c r="F60" s="2">
        <v>7.4889899999999995E-2</v>
      </c>
      <c r="G60" s="2">
        <v>0.1145132</v>
      </c>
      <c r="H60" s="2">
        <v>0.1072423</v>
      </c>
      <c r="I60" s="2">
        <v>0.1025992</v>
      </c>
      <c r="J60" s="2">
        <v>0.1106719</v>
      </c>
      <c r="K60" s="2">
        <v>0.1119266</v>
      </c>
      <c r="L60" s="2">
        <v>8.4604700000000005E-2</v>
      </c>
    </row>
    <row r="61" spans="1:31" x14ac:dyDescent="0.2">
      <c r="A61" t="s">
        <v>26</v>
      </c>
      <c r="C61" s="2">
        <v>0.1204819</v>
      </c>
      <c r="D61" s="2">
        <v>8.5766400000000007E-2</v>
      </c>
      <c r="E61" s="2">
        <v>0.1043046</v>
      </c>
      <c r="F61" s="2">
        <v>0.1156103</v>
      </c>
      <c r="G61" s="2">
        <v>0.11407490000000001</v>
      </c>
      <c r="H61" s="2">
        <v>0.1087209</v>
      </c>
      <c r="I61" s="2">
        <v>9.8758100000000001E-2</v>
      </c>
      <c r="J61" s="2">
        <v>0.1248285</v>
      </c>
      <c r="K61" s="2">
        <v>7.89826E-2</v>
      </c>
      <c r="L61" s="2">
        <v>7.4772400000000003E-2</v>
      </c>
    </row>
    <row r="62" spans="1:31" x14ac:dyDescent="0.2">
      <c r="A62" t="s">
        <v>27</v>
      </c>
      <c r="C62" s="2">
        <v>0.14654</v>
      </c>
      <c r="D62" s="2">
        <v>9.8626699999999998E-2</v>
      </c>
      <c r="E62" s="2">
        <v>0.1080332</v>
      </c>
      <c r="F62" s="2">
        <v>0.12864210000000001</v>
      </c>
      <c r="G62" s="2">
        <v>0.1164216</v>
      </c>
      <c r="H62" s="2">
        <v>0.16118840000000001</v>
      </c>
      <c r="I62" s="2">
        <v>0.1199518</v>
      </c>
      <c r="J62" s="2">
        <v>0.1096626</v>
      </c>
      <c r="K62" s="2">
        <v>0.1073684</v>
      </c>
      <c r="L62" s="2">
        <v>0.10677970000000001</v>
      </c>
    </row>
    <row r="63" spans="1:31" x14ac:dyDescent="0.2">
      <c r="A63" t="s">
        <v>28</v>
      </c>
      <c r="C63" s="2">
        <v>7.6923099999999994E-2</v>
      </c>
      <c r="D63" s="2">
        <v>0.11541120000000001</v>
      </c>
      <c r="E63" s="2">
        <v>0.14705879999999999</v>
      </c>
      <c r="F63" s="2">
        <v>0.12844040000000001</v>
      </c>
      <c r="G63" s="2">
        <v>0.143787</v>
      </c>
      <c r="H63" s="2">
        <v>0.15008730000000001</v>
      </c>
      <c r="I63" s="2">
        <v>9.5898700000000003E-2</v>
      </c>
      <c r="J63" s="2">
        <v>8.5265499999999994E-2</v>
      </c>
      <c r="K63" s="2">
        <v>0.1238245</v>
      </c>
      <c r="L63" s="2">
        <v>0.1146701</v>
      </c>
    </row>
    <row r="64" spans="1:31" x14ac:dyDescent="0.2">
      <c r="A64" t="s">
        <v>29</v>
      </c>
      <c r="C64" s="2">
        <v>3.3575300000000002E-2</v>
      </c>
      <c r="D64" s="2">
        <v>0.13412560000000001</v>
      </c>
      <c r="E64" s="2">
        <v>0.17084279999999999</v>
      </c>
      <c r="F64" s="2">
        <v>0.1474654</v>
      </c>
      <c r="G64" s="2">
        <v>0.14369309999999999</v>
      </c>
      <c r="H64" s="2">
        <v>0.1798179</v>
      </c>
      <c r="I64" s="2">
        <v>9.1929800000000006E-2</v>
      </c>
      <c r="J64" s="2">
        <v>0.16878979999999999</v>
      </c>
      <c r="K64" s="2">
        <v>0.1127214</v>
      </c>
      <c r="L64" s="2">
        <v>0.1163763</v>
      </c>
    </row>
    <row r="65" spans="1:13" x14ac:dyDescent="0.2">
      <c r="A65" t="s">
        <v>30</v>
      </c>
    </row>
    <row r="67" spans="1:13" x14ac:dyDescent="0.2">
      <c r="A67" t="s">
        <v>35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</row>
    <row r="68" spans="1:13" x14ac:dyDescent="0.2">
      <c r="A68" t="s">
        <v>23</v>
      </c>
      <c r="C68">
        <v>5187</v>
      </c>
      <c r="D68">
        <v>5412</v>
      </c>
      <c r="E68">
        <v>5085</v>
      </c>
      <c r="F68">
        <v>5063</v>
      </c>
      <c r="G68">
        <v>5193</v>
      </c>
      <c r="H68">
        <v>5494</v>
      </c>
      <c r="I68">
        <v>5422</v>
      </c>
      <c r="J68">
        <v>5163</v>
      </c>
      <c r="K68">
        <v>5634</v>
      </c>
      <c r="L68">
        <v>5231</v>
      </c>
    </row>
    <row r="69" spans="1:13" x14ac:dyDescent="0.2">
      <c r="A69" t="s">
        <v>24</v>
      </c>
      <c r="C69">
        <v>1429</v>
      </c>
      <c r="D69">
        <v>1393</v>
      </c>
      <c r="E69">
        <v>1288</v>
      </c>
      <c r="F69">
        <v>1662</v>
      </c>
      <c r="G69">
        <v>1600</v>
      </c>
      <c r="H69">
        <v>1277</v>
      </c>
      <c r="I69">
        <v>1270</v>
      </c>
      <c r="J69">
        <v>1128</v>
      </c>
      <c r="K69">
        <v>1604</v>
      </c>
      <c r="L69">
        <v>1390</v>
      </c>
    </row>
    <row r="70" spans="1:13" x14ac:dyDescent="0.2">
      <c r="A70" t="s">
        <v>25</v>
      </c>
      <c r="C70">
        <v>1289</v>
      </c>
      <c r="D70">
        <v>1630</v>
      </c>
      <c r="E70">
        <v>1678</v>
      </c>
      <c r="F70">
        <v>1470</v>
      </c>
      <c r="G70">
        <v>1446</v>
      </c>
      <c r="H70">
        <v>1282</v>
      </c>
      <c r="I70">
        <v>1312</v>
      </c>
      <c r="J70">
        <v>1125</v>
      </c>
      <c r="K70">
        <v>1452</v>
      </c>
      <c r="L70">
        <v>1320</v>
      </c>
    </row>
    <row r="71" spans="1:13" x14ac:dyDescent="0.2">
      <c r="A71" t="s">
        <v>26</v>
      </c>
      <c r="C71">
        <v>1387</v>
      </c>
      <c r="D71">
        <v>1503</v>
      </c>
      <c r="E71">
        <v>1623</v>
      </c>
      <c r="F71">
        <v>1507</v>
      </c>
      <c r="G71">
        <v>1561</v>
      </c>
      <c r="H71">
        <v>1533</v>
      </c>
      <c r="I71">
        <v>1524</v>
      </c>
      <c r="J71">
        <v>1276</v>
      </c>
      <c r="K71">
        <v>1376</v>
      </c>
      <c r="L71">
        <v>1423</v>
      </c>
    </row>
    <row r="72" spans="1:13" x14ac:dyDescent="0.2">
      <c r="A72" t="s">
        <v>27</v>
      </c>
      <c r="C72">
        <v>1258</v>
      </c>
      <c r="D72">
        <v>1444</v>
      </c>
      <c r="E72">
        <v>1288</v>
      </c>
      <c r="F72">
        <v>1585</v>
      </c>
      <c r="G72">
        <v>1442</v>
      </c>
      <c r="H72">
        <v>1327</v>
      </c>
      <c r="I72">
        <v>1460</v>
      </c>
      <c r="J72">
        <v>1161</v>
      </c>
      <c r="K72">
        <v>1272</v>
      </c>
      <c r="L72">
        <v>1581</v>
      </c>
    </row>
    <row r="73" spans="1:13" x14ac:dyDescent="0.2">
      <c r="A73" t="s">
        <v>28</v>
      </c>
      <c r="C73">
        <v>1116</v>
      </c>
      <c r="D73">
        <v>1280</v>
      </c>
      <c r="E73">
        <v>1247</v>
      </c>
      <c r="F73">
        <v>1520</v>
      </c>
      <c r="G73">
        <v>1447</v>
      </c>
      <c r="H73">
        <v>1461</v>
      </c>
      <c r="I73">
        <v>1499</v>
      </c>
      <c r="J73">
        <v>1223</v>
      </c>
      <c r="K73">
        <v>1118</v>
      </c>
      <c r="L73">
        <v>1382</v>
      </c>
    </row>
    <row r="74" spans="1:13" x14ac:dyDescent="0.2">
      <c r="A74" t="s">
        <v>29</v>
      </c>
      <c r="C74">
        <v>1065</v>
      </c>
      <c r="D74">
        <v>1020</v>
      </c>
      <c r="E74">
        <v>1092</v>
      </c>
      <c r="F74">
        <v>1110</v>
      </c>
      <c r="G74">
        <v>1317</v>
      </c>
      <c r="H74">
        <v>1081</v>
      </c>
      <c r="I74">
        <v>1294</v>
      </c>
      <c r="J74">
        <v>1044</v>
      </c>
      <c r="K74">
        <v>551</v>
      </c>
      <c r="L74">
        <v>1268</v>
      </c>
    </row>
    <row r="75" spans="1:13" x14ac:dyDescent="0.2">
      <c r="A75" t="s">
        <v>30</v>
      </c>
    </row>
    <row r="77" spans="1:13" x14ac:dyDescent="0.2">
      <c r="A77" t="s">
        <v>36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</row>
    <row r="78" spans="1:13" x14ac:dyDescent="0.2">
      <c r="A78" t="s">
        <v>23</v>
      </c>
      <c r="C78">
        <v>10</v>
      </c>
      <c r="D78">
        <v>20</v>
      </c>
      <c r="E78">
        <v>9</v>
      </c>
      <c r="F78">
        <v>6</v>
      </c>
      <c r="G78">
        <v>11</v>
      </c>
      <c r="H78">
        <v>10</v>
      </c>
      <c r="I78">
        <v>3</v>
      </c>
      <c r="J78">
        <v>7</v>
      </c>
      <c r="K78">
        <v>10</v>
      </c>
      <c r="L78">
        <v>13</v>
      </c>
    </row>
    <row r="79" spans="1:13" x14ac:dyDescent="0.2">
      <c r="A79" t="s">
        <v>24</v>
      </c>
      <c r="C79">
        <v>486</v>
      </c>
      <c r="D79">
        <v>388</v>
      </c>
      <c r="E79">
        <v>447</v>
      </c>
      <c r="F79">
        <v>503</v>
      </c>
      <c r="G79">
        <v>506</v>
      </c>
      <c r="H79">
        <v>414</v>
      </c>
      <c r="I79">
        <v>413</v>
      </c>
      <c r="J79">
        <v>381</v>
      </c>
      <c r="K79">
        <v>450</v>
      </c>
      <c r="L79">
        <v>364</v>
      </c>
    </row>
    <row r="80" spans="1:13" x14ac:dyDescent="0.2">
      <c r="A80" t="s">
        <v>25</v>
      </c>
      <c r="C80">
        <v>448</v>
      </c>
      <c r="D80">
        <v>447</v>
      </c>
      <c r="E80">
        <v>495</v>
      </c>
      <c r="F80">
        <v>411</v>
      </c>
      <c r="G80">
        <v>508</v>
      </c>
      <c r="H80">
        <v>439</v>
      </c>
      <c r="I80">
        <v>434</v>
      </c>
      <c r="J80">
        <v>365</v>
      </c>
      <c r="K80">
        <v>530</v>
      </c>
      <c r="L80">
        <v>411</v>
      </c>
    </row>
    <row r="81" spans="1:13" x14ac:dyDescent="0.2">
      <c r="A81" t="s">
        <v>26</v>
      </c>
      <c r="C81">
        <v>592</v>
      </c>
      <c r="D81">
        <v>480</v>
      </c>
      <c r="E81">
        <v>580</v>
      </c>
      <c r="F81">
        <v>526</v>
      </c>
      <c r="G81">
        <v>551</v>
      </c>
      <c r="H81">
        <v>550</v>
      </c>
      <c r="I81">
        <v>464</v>
      </c>
      <c r="J81">
        <v>478</v>
      </c>
      <c r="K81">
        <v>383</v>
      </c>
      <c r="L81">
        <v>443</v>
      </c>
    </row>
    <row r="82" spans="1:13" x14ac:dyDescent="0.2">
      <c r="A82" t="s">
        <v>27</v>
      </c>
      <c r="C82">
        <v>596</v>
      </c>
      <c r="D82">
        <v>482</v>
      </c>
      <c r="E82">
        <v>438</v>
      </c>
      <c r="F82">
        <v>625</v>
      </c>
      <c r="G82">
        <v>579</v>
      </c>
      <c r="H82">
        <v>585</v>
      </c>
      <c r="I82">
        <v>481</v>
      </c>
      <c r="J82">
        <v>414</v>
      </c>
      <c r="K82">
        <v>430</v>
      </c>
      <c r="L82">
        <v>560</v>
      </c>
    </row>
    <row r="83" spans="1:13" x14ac:dyDescent="0.2">
      <c r="A83" t="s">
        <v>28</v>
      </c>
      <c r="C83">
        <v>376</v>
      </c>
      <c r="D83">
        <v>468</v>
      </c>
      <c r="E83">
        <v>577</v>
      </c>
      <c r="F83">
        <v>628</v>
      </c>
      <c r="G83">
        <v>624</v>
      </c>
      <c r="H83">
        <v>676</v>
      </c>
      <c r="I83">
        <v>481</v>
      </c>
      <c r="J83">
        <v>339</v>
      </c>
      <c r="K83">
        <v>430</v>
      </c>
      <c r="L83">
        <v>502</v>
      </c>
    </row>
    <row r="84" spans="1:13" x14ac:dyDescent="0.2">
      <c r="A84" t="s">
        <v>29</v>
      </c>
      <c r="C84">
        <v>207</v>
      </c>
      <c r="D84">
        <v>544</v>
      </c>
      <c r="E84">
        <v>588</v>
      </c>
      <c r="F84">
        <v>590</v>
      </c>
      <c r="G84">
        <v>626</v>
      </c>
      <c r="H84">
        <v>613</v>
      </c>
      <c r="I84">
        <v>439</v>
      </c>
      <c r="J84">
        <v>435</v>
      </c>
      <c r="K84">
        <v>154</v>
      </c>
      <c r="L84">
        <v>515</v>
      </c>
    </row>
    <row r="85" spans="1:13" x14ac:dyDescent="0.2">
      <c r="A85" t="s">
        <v>30</v>
      </c>
    </row>
    <row r="87" spans="1:13" x14ac:dyDescent="0.2">
      <c r="A87" t="s">
        <v>37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</row>
    <row r="88" spans="1:13" x14ac:dyDescent="0.2">
      <c r="A88" t="s">
        <v>23</v>
      </c>
      <c r="C88">
        <v>5181</v>
      </c>
      <c r="D88">
        <v>5402</v>
      </c>
      <c r="E88">
        <v>5081</v>
      </c>
      <c r="F88">
        <v>5061</v>
      </c>
      <c r="G88">
        <v>5187</v>
      </c>
      <c r="H88">
        <v>5490</v>
      </c>
      <c r="I88">
        <v>5422</v>
      </c>
      <c r="J88">
        <v>5160</v>
      </c>
      <c r="K88">
        <v>5631</v>
      </c>
      <c r="L88">
        <v>5226</v>
      </c>
    </row>
    <row r="89" spans="1:13" x14ac:dyDescent="0.2">
      <c r="A89" t="s">
        <v>24</v>
      </c>
      <c r="C89">
        <v>1121</v>
      </c>
      <c r="D89">
        <v>1117</v>
      </c>
      <c r="E89">
        <v>998</v>
      </c>
      <c r="F89">
        <v>1327</v>
      </c>
      <c r="G89">
        <v>1277</v>
      </c>
      <c r="H89">
        <v>1014</v>
      </c>
      <c r="I89">
        <v>1005</v>
      </c>
      <c r="J89">
        <v>864</v>
      </c>
      <c r="K89">
        <v>1283</v>
      </c>
      <c r="L89">
        <v>1127</v>
      </c>
    </row>
    <row r="90" spans="1:13" x14ac:dyDescent="0.2">
      <c r="A90" t="s">
        <v>25</v>
      </c>
      <c r="C90">
        <v>971</v>
      </c>
      <c r="D90">
        <v>1314</v>
      </c>
      <c r="E90">
        <v>1361</v>
      </c>
      <c r="F90">
        <v>1178</v>
      </c>
      <c r="G90">
        <v>1125</v>
      </c>
      <c r="H90">
        <v>997</v>
      </c>
      <c r="I90">
        <v>1028</v>
      </c>
      <c r="J90">
        <v>900</v>
      </c>
      <c r="K90">
        <v>1105</v>
      </c>
      <c r="L90">
        <v>1031</v>
      </c>
    </row>
    <row r="91" spans="1:13" x14ac:dyDescent="0.2">
      <c r="A91" t="s">
        <v>26</v>
      </c>
      <c r="C91">
        <v>985</v>
      </c>
      <c r="D91">
        <v>1164</v>
      </c>
      <c r="E91">
        <v>1232</v>
      </c>
      <c r="F91">
        <v>1178</v>
      </c>
      <c r="G91">
        <v>1211</v>
      </c>
      <c r="H91">
        <v>1170</v>
      </c>
      <c r="I91">
        <v>1227</v>
      </c>
      <c r="J91">
        <v>980</v>
      </c>
      <c r="K91">
        <v>1111</v>
      </c>
      <c r="L91">
        <v>1095</v>
      </c>
    </row>
    <row r="92" spans="1:13" x14ac:dyDescent="0.2">
      <c r="A92" t="s">
        <v>27</v>
      </c>
      <c r="C92">
        <v>878</v>
      </c>
      <c r="D92">
        <v>1120</v>
      </c>
      <c r="E92">
        <v>1006</v>
      </c>
      <c r="F92">
        <v>1194</v>
      </c>
      <c r="G92">
        <v>1053</v>
      </c>
      <c r="H92">
        <v>997</v>
      </c>
      <c r="I92">
        <v>1178</v>
      </c>
      <c r="J92">
        <v>890</v>
      </c>
      <c r="K92">
        <v>995</v>
      </c>
      <c r="L92">
        <v>1210</v>
      </c>
    </row>
    <row r="93" spans="1:13" x14ac:dyDescent="0.2">
      <c r="A93" t="s">
        <v>28</v>
      </c>
      <c r="C93">
        <v>833</v>
      </c>
      <c r="D93">
        <v>979</v>
      </c>
      <c r="E93">
        <v>885</v>
      </c>
      <c r="F93">
        <v>1116</v>
      </c>
      <c r="G93">
        <v>1066</v>
      </c>
      <c r="H93">
        <v>1043</v>
      </c>
      <c r="I93">
        <v>1177</v>
      </c>
      <c r="J93">
        <v>998</v>
      </c>
      <c r="K93">
        <v>846</v>
      </c>
      <c r="L93">
        <v>1059</v>
      </c>
    </row>
    <row r="94" spans="1:13" x14ac:dyDescent="0.2">
      <c r="A94" t="s">
        <v>29</v>
      </c>
      <c r="C94">
        <v>895</v>
      </c>
      <c r="D94">
        <v>634</v>
      </c>
      <c r="E94">
        <v>729</v>
      </c>
      <c r="F94">
        <v>712</v>
      </c>
      <c r="G94">
        <v>912</v>
      </c>
      <c r="H94">
        <v>705</v>
      </c>
      <c r="I94">
        <v>986</v>
      </c>
      <c r="J94">
        <v>821</v>
      </c>
      <c r="K94">
        <v>467</v>
      </c>
      <c r="L94">
        <v>920</v>
      </c>
    </row>
    <row r="95" spans="1:13" x14ac:dyDescent="0.2">
      <c r="A95" t="s">
        <v>30</v>
      </c>
    </row>
    <row r="97" spans="1:13" x14ac:dyDescent="0.2">
      <c r="A97" t="s">
        <v>38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</row>
    <row r="98" spans="1:13" x14ac:dyDescent="0.2">
      <c r="A98" t="s">
        <v>23</v>
      </c>
      <c r="C98">
        <v>4</v>
      </c>
      <c r="D98">
        <v>10</v>
      </c>
      <c r="E98">
        <v>5</v>
      </c>
      <c r="F98">
        <v>4</v>
      </c>
      <c r="G98">
        <v>5</v>
      </c>
      <c r="H98">
        <v>6</v>
      </c>
      <c r="I98">
        <v>3</v>
      </c>
      <c r="J98">
        <v>4</v>
      </c>
      <c r="K98">
        <v>7</v>
      </c>
      <c r="L98">
        <v>8</v>
      </c>
    </row>
    <row r="99" spans="1:13" x14ac:dyDescent="0.2">
      <c r="A99" t="s">
        <v>24</v>
      </c>
      <c r="C99">
        <v>178</v>
      </c>
      <c r="D99">
        <v>112</v>
      </c>
      <c r="E99">
        <v>157</v>
      </c>
      <c r="F99">
        <v>168</v>
      </c>
      <c r="G99">
        <v>183</v>
      </c>
      <c r="H99">
        <v>151</v>
      </c>
      <c r="I99">
        <v>148</v>
      </c>
      <c r="J99">
        <v>117</v>
      </c>
      <c r="K99">
        <v>129</v>
      </c>
      <c r="L99">
        <v>101</v>
      </c>
    </row>
    <row r="100" spans="1:13" x14ac:dyDescent="0.2">
      <c r="A100" t="s">
        <v>25</v>
      </c>
      <c r="C100">
        <v>130</v>
      </c>
      <c r="D100">
        <v>131</v>
      </c>
      <c r="E100">
        <v>178</v>
      </c>
      <c r="F100">
        <v>119</v>
      </c>
      <c r="G100">
        <v>187</v>
      </c>
      <c r="H100">
        <v>154</v>
      </c>
      <c r="I100">
        <v>150</v>
      </c>
      <c r="J100">
        <v>140</v>
      </c>
      <c r="K100">
        <v>183</v>
      </c>
      <c r="L100">
        <v>122</v>
      </c>
    </row>
    <row r="101" spans="1:13" x14ac:dyDescent="0.2">
      <c r="A101" t="s">
        <v>26</v>
      </c>
      <c r="C101">
        <v>190</v>
      </c>
      <c r="D101">
        <v>141</v>
      </c>
      <c r="E101">
        <v>189</v>
      </c>
      <c r="F101">
        <v>197</v>
      </c>
      <c r="G101">
        <v>201</v>
      </c>
      <c r="H101">
        <v>187</v>
      </c>
      <c r="I101">
        <v>167</v>
      </c>
      <c r="J101">
        <v>182</v>
      </c>
      <c r="K101">
        <v>118</v>
      </c>
      <c r="L101">
        <v>115</v>
      </c>
    </row>
    <row r="102" spans="1:13" x14ac:dyDescent="0.2">
      <c r="A102" t="s">
        <v>27</v>
      </c>
      <c r="C102">
        <v>216</v>
      </c>
      <c r="D102">
        <v>158</v>
      </c>
      <c r="E102">
        <v>156</v>
      </c>
      <c r="F102">
        <v>234</v>
      </c>
      <c r="G102">
        <v>190</v>
      </c>
      <c r="H102">
        <v>255</v>
      </c>
      <c r="I102">
        <v>199</v>
      </c>
      <c r="J102">
        <v>143</v>
      </c>
      <c r="K102">
        <v>153</v>
      </c>
      <c r="L102">
        <v>189</v>
      </c>
    </row>
    <row r="103" spans="1:13" x14ac:dyDescent="0.2">
      <c r="A103" t="s">
        <v>28</v>
      </c>
      <c r="C103">
        <v>93</v>
      </c>
      <c r="D103">
        <v>167</v>
      </c>
      <c r="E103">
        <v>215</v>
      </c>
      <c r="F103">
        <v>224</v>
      </c>
      <c r="G103">
        <v>243</v>
      </c>
      <c r="H103">
        <v>258</v>
      </c>
      <c r="I103">
        <v>159</v>
      </c>
      <c r="J103">
        <v>114</v>
      </c>
      <c r="K103">
        <v>158</v>
      </c>
      <c r="L103">
        <v>179</v>
      </c>
    </row>
    <row r="104" spans="1:13" x14ac:dyDescent="0.2">
      <c r="A104" t="s">
        <v>29</v>
      </c>
      <c r="C104">
        <v>37</v>
      </c>
      <c r="D104">
        <v>158</v>
      </c>
      <c r="E104">
        <v>225</v>
      </c>
      <c r="F104">
        <v>192</v>
      </c>
      <c r="G104">
        <v>221</v>
      </c>
      <c r="H104">
        <v>237</v>
      </c>
      <c r="I104">
        <v>131</v>
      </c>
      <c r="J104">
        <v>212</v>
      </c>
      <c r="K104">
        <v>70</v>
      </c>
      <c r="L104">
        <v>167</v>
      </c>
    </row>
    <row r="105" spans="1:13" x14ac:dyDescent="0.2">
      <c r="A105" t="s">
        <v>30</v>
      </c>
    </row>
    <row r="107" spans="1:13" x14ac:dyDescent="0.2">
      <c r="A107" t="s">
        <v>39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</row>
    <row r="108" spans="1:13" x14ac:dyDescent="0.2">
      <c r="A108" t="s">
        <v>23</v>
      </c>
      <c r="C108">
        <v>134.08204908648599</v>
      </c>
      <c r="D108">
        <v>140.24478600315501</v>
      </c>
      <c r="E108">
        <v>134.34875455123</v>
      </c>
      <c r="F108">
        <v>140.179248483815</v>
      </c>
      <c r="G108">
        <v>140.95366561570501</v>
      </c>
      <c r="H108">
        <v>141.133148729027</v>
      </c>
      <c r="I108">
        <v>136.86372530482299</v>
      </c>
      <c r="J108">
        <v>139.56536893236901</v>
      </c>
      <c r="K108">
        <v>140.94051589126201</v>
      </c>
      <c r="L108">
        <v>144.12116850769101</v>
      </c>
    </row>
    <row r="109" spans="1:13" x14ac:dyDescent="0.2">
      <c r="A109" t="s">
        <v>24</v>
      </c>
      <c r="C109">
        <v>121.027584216302</v>
      </c>
      <c r="D109">
        <v>125.27727994998</v>
      </c>
      <c r="E109">
        <v>120.879895315634</v>
      </c>
      <c r="F109">
        <v>122.765633036026</v>
      </c>
      <c r="G109">
        <v>122.09907256783799</v>
      </c>
      <c r="H109">
        <v>121.938340086875</v>
      </c>
      <c r="I109">
        <v>121.80142047187</v>
      </c>
      <c r="J109">
        <v>127.52362849833</v>
      </c>
      <c r="K109">
        <v>126.019944279415</v>
      </c>
      <c r="L109">
        <v>124.270792847297</v>
      </c>
    </row>
    <row r="110" spans="1:13" x14ac:dyDescent="0.2">
      <c r="A110" t="s">
        <v>25</v>
      </c>
      <c r="C110">
        <v>126.329336096467</v>
      </c>
      <c r="D110">
        <v>123.13190079456299</v>
      </c>
      <c r="E110">
        <v>120.402060126789</v>
      </c>
      <c r="F110">
        <v>115.926573234104</v>
      </c>
      <c r="G110">
        <v>123.039050865392</v>
      </c>
      <c r="H110">
        <v>123.362703563794</v>
      </c>
      <c r="I110">
        <v>126.69878297649799</v>
      </c>
      <c r="J110">
        <v>124.17173597874201</v>
      </c>
      <c r="K110">
        <v>127.302039619105</v>
      </c>
      <c r="L110">
        <v>124.32943321949</v>
      </c>
    </row>
    <row r="111" spans="1:13" x14ac:dyDescent="0.2">
      <c r="A111" t="s">
        <v>26</v>
      </c>
      <c r="C111">
        <v>127.30392241694101</v>
      </c>
      <c r="D111">
        <v>119.66121855667301</v>
      </c>
      <c r="E111">
        <v>120.583387385951</v>
      </c>
      <c r="F111">
        <v>120.527813891657</v>
      </c>
      <c r="G111">
        <v>121.252545947116</v>
      </c>
      <c r="H111">
        <v>125.300842477595</v>
      </c>
      <c r="I111">
        <v>122.75177735468399</v>
      </c>
      <c r="J111">
        <v>128.942992032295</v>
      </c>
      <c r="K111">
        <v>128.38006353950499</v>
      </c>
      <c r="L111">
        <v>125.103206613116</v>
      </c>
    </row>
    <row r="112" spans="1:13" x14ac:dyDescent="0.2">
      <c r="A112" t="s">
        <v>27</v>
      </c>
      <c r="C112">
        <v>127.852708394826</v>
      </c>
      <c r="D112">
        <v>121.267327992039</v>
      </c>
      <c r="E112">
        <v>115.24488432682701</v>
      </c>
      <c r="F112">
        <v>124.867049811939</v>
      </c>
      <c r="G112">
        <v>123.881561090259</v>
      </c>
      <c r="H112">
        <v>122.431783385437</v>
      </c>
      <c r="I112">
        <v>125.56651129346299</v>
      </c>
      <c r="J112">
        <v>127.373198431495</v>
      </c>
      <c r="K112">
        <v>129.412356971381</v>
      </c>
      <c r="L112">
        <v>124.93788576986501</v>
      </c>
    </row>
    <row r="113" spans="1:13" x14ac:dyDescent="0.2">
      <c r="A113" t="s">
        <v>28</v>
      </c>
      <c r="C113">
        <v>129.23272474910601</v>
      </c>
      <c r="D113">
        <v>122.63519603290599</v>
      </c>
      <c r="E113">
        <v>124.198831634204</v>
      </c>
      <c r="F113">
        <v>123.76186631725901</v>
      </c>
      <c r="G113">
        <v>122.93858856873899</v>
      </c>
      <c r="H113">
        <v>124.545127308836</v>
      </c>
      <c r="I113">
        <v>126.05598020019001</v>
      </c>
      <c r="J113">
        <v>126.57310820245</v>
      </c>
      <c r="K113">
        <v>128.899205415279</v>
      </c>
      <c r="L113">
        <v>127.93727654263201</v>
      </c>
    </row>
    <row r="114" spans="1:13" x14ac:dyDescent="0.2">
      <c r="A114" t="s">
        <v>29</v>
      </c>
      <c r="C114">
        <v>124.66226589095101</v>
      </c>
      <c r="D114">
        <v>129.785959574609</v>
      </c>
      <c r="E114">
        <v>126.881396763297</v>
      </c>
      <c r="F114">
        <v>131.51840503517801</v>
      </c>
      <c r="G114">
        <v>126.99436644894899</v>
      </c>
      <c r="H114">
        <v>131.25717639371101</v>
      </c>
      <c r="I114">
        <v>127.254596154968</v>
      </c>
      <c r="J114">
        <v>129.97241441852699</v>
      </c>
      <c r="K114">
        <v>126.3125932823</v>
      </c>
      <c r="L114">
        <v>125.995627490034</v>
      </c>
    </row>
    <row r="115" spans="1:13" x14ac:dyDescent="0.2">
      <c r="A115" t="s">
        <v>30</v>
      </c>
    </row>
    <row r="117" spans="1:13" x14ac:dyDescent="0.2">
      <c r="A117" t="s">
        <v>40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</row>
    <row r="118" spans="1:13" x14ac:dyDescent="0.2">
      <c r="A118" t="s">
        <v>23</v>
      </c>
      <c r="C118">
        <v>30.7499751002068</v>
      </c>
      <c r="D118">
        <v>30.065463305275301</v>
      </c>
      <c r="E118">
        <v>30.962639576763099</v>
      </c>
      <c r="F118">
        <v>28.849107872985499</v>
      </c>
      <c r="G118">
        <v>29.538567462161801</v>
      </c>
      <c r="H118">
        <v>30.238542533674998</v>
      </c>
      <c r="I118">
        <v>29.8339761769025</v>
      </c>
      <c r="J118">
        <v>30.5853211999565</v>
      </c>
      <c r="K118">
        <v>30.2782912978941</v>
      </c>
      <c r="L118">
        <v>31.2086809528621</v>
      </c>
    </row>
    <row r="119" spans="1:13" x14ac:dyDescent="0.2">
      <c r="A119" t="s">
        <v>24</v>
      </c>
      <c r="C119">
        <v>28.631064366429801</v>
      </c>
      <c r="D119">
        <v>29.286631370336799</v>
      </c>
      <c r="E119">
        <v>29.465527464266401</v>
      </c>
      <c r="F119">
        <v>28.9527946474937</v>
      </c>
      <c r="G119">
        <v>30.6378810833701</v>
      </c>
      <c r="H119">
        <v>30.497343309214301</v>
      </c>
      <c r="I119">
        <v>29.289529106641599</v>
      </c>
      <c r="J119">
        <v>30.4831806200872</v>
      </c>
      <c r="K119">
        <v>29.154552421452198</v>
      </c>
      <c r="L119">
        <v>29.394181831079599</v>
      </c>
    </row>
    <row r="120" spans="1:13" x14ac:dyDescent="0.2">
      <c r="A120" t="s">
        <v>25</v>
      </c>
      <c r="C120">
        <v>30.498934324231001</v>
      </c>
      <c r="D120">
        <v>29.393867081262702</v>
      </c>
      <c r="E120">
        <v>29.201153823626701</v>
      </c>
      <c r="F120">
        <v>29.133029692783701</v>
      </c>
      <c r="G120">
        <v>30.4320573507718</v>
      </c>
      <c r="H120">
        <v>30.4996605437331</v>
      </c>
      <c r="I120">
        <v>28.854654988266599</v>
      </c>
      <c r="J120">
        <v>28.899080542017</v>
      </c>
      <c r="K120">
        <v>31.3670190839551</v>
      </c>
      <c r="L120">
        <v>29.735314639435</v>
      </c>
    </row>
    <row r="121" spans="1:13" x14ac:dyDescent="0.2">
      <c r="A121" t="s">
        <v>26</v>
      </c>
      <c r="C121">
        <v>32.114011212027002</v>
      </c>
      <c r="D121">
        <v>31.5100494589277</v>
      </c>
      <c r="E121">
        <v>29.6971669074765</v>
      </c>
      <c r="F121">
        <v>29.0167756605438</v>
      </c>
      <c r="G121">
        <v>29.8221860422248</v>
      </c>
      <c r="H121">
        <v>30.697102109628599</v>
      </c>
      <c r="I121">
        <v>29.000943016455999</v>
      </c>
      <c r="J121">
        <v>30.341832165703199</v>
      </c>
      <c r="K121">
        <v>29.8694413873699</v>
      </c>
      <c r="L121">
        <v>31.610842444064801</v>
      </c>
    </row>
    <row r="122" spans="1:13" x14ac:dyDescent="0.2">
      <c r="A122" t="s">
        <v>27</v>
      </c>
      <c r="C122">
        <v>31.490754924339601</v>
      </c>
      <c r="D122">
        <v>29.392163193272101</v>
      </c>
      <c r="E122">
        <v>28.946962235971501</v>
      </c>
      <c r="F122">
        <v>29.7485478994418</v>
      </c>
      <c r="G122">
        <v>29.5455757427229</v>
      </c>
      <c r="H122">
        <v>31.378359708128801</v>
      </c>
      <c r="I122">
        <v>29.314420131466498</v>
      </c>
      <c r="J122">
        <v>29.547800444145999</v>
      </c>
      <c r="K122">
        <v>29.9222202016552</v>
      </c>
      <c r="L122">
        <v>30.958149421456302</v>
      </c>
    </row>
    <row r="123" spans="1:13" x14ac:dyDescent="0.2">
      <c r="A123" t="s">
        <v>28</v>
      </c>
      <c r="C123">
        <v>32.111227817585402</v>
      </c>
      <c r="D123">
        <v>29.530874758265298</v>
      </c>
      <c r="E123">
        <v>29.4543649889957</v>
      </c>
      <c r="F123">
        <v>28.9397341696376</v>
      </c>
      <c r="G123">
        <v>29.749701258683</v>
      </c>
      <c r="H123">
        <v>30.0882536906261</v>
      </c>
      <c r="I123">
        <v>29.422293314696901</v>
      </c>
      <c r="J123">
        <v>29.089742486914002</v>
      </c>
      <c r="K123">
        <v>30.934424743634999</v>
      </c>
      <c r="L123">
        <v>30.530888771521699</v>
      </c>
    </row>
    <row r="124" spans="1:13" x14ac:dyDescent="0.2">
      <c r="A124" t="s">
        <v>29</v>
      </c>
      <c r="C124">
        <v>29.173372244330299</v>
      </c>
      <c r="D124">
        <v>29.930915310717602</v>
      </c>
      <c r="E124">
        <v>29.515935870451301</v>
      </c>
      <c r="F124">
        <v>30.800000723659799</v>
      </c>
      <c r="G124">
        <v>30.207938082567001</v>
      </c>
      <c r="H124">
        <v>30.1646648585191</v>
      </c>
      <c r="I124">
        <v>29.998907219913299</v>
      </c>
      <c r="J124">
        <v>31.209287305147299</v>
      </c>
      <c r="K124">
        <v>31.160170230604798</v>
      </c>
      <c r="L124">
        <v>32.7255374115162</v>
      </c>
    </row>
    <row r="125" spans="1:13" x14ac:dyDescent="0.2">
      <c r="A125" t="s">
        <v>30</v>
      </c>
    </row>
    <row r="127" spans="1:13" x14ac:dyDescent="0.2">
      <c r="A127" t="s">
        <v>41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>
        <v>11</v>
      </c>
      <c r="M127">
        <v>12</v>
      </c>
    </row>
    <row r="128" spans="1:13" x14ac:dyDescent="0.2">
      <c r="A128" t="s">
        <v>23</v>
      </c>
      <c r="C128">
        <v>36227.311548101003</v>
      </c>
      <c r="D128">
        <v>37493.127309682197</v>
      </c>
      <c r="E128">
        <v>36716.125663716797</v>
      </c>
      <c r="F128">
        <v>37039.794390677504</v>
      </c>
      <c r="G128">
        <v>37644.752936645498</v>
      </c>
      <c r="H128">
        <v>37244.022024026199</v>
      </c>
      <c r="I128">
        <v>36223.452969384001</v>
      </c>
      <c r="J128">
        <v>37555.698818516401</v>
      </c>
      <c r="K128">
        <v>37200.109868654603</v>
      </c>
      <c r="L128">
        <v>38702.217166889699</v>
      </c>
    </row>
    <row r="129" spans="1:13" x14ac:dyDescent="0.2">
      <c r="A129" t="s">
        <v>24</v>
      </c>
      <c r="C129">
        <v>33365.980405878203</v>
      </c>
      <c r="D129">
        <v>33368.3488872936</v>
      </c>
      <c r="E129">
        <v>32246.748447204998</v>
      </c>
      <c r="F129">
        <v>33067.205776173301</v>
      </c>
      <c r="G129">
        <v>32861.972500000003</v>
      </c>
      <c r="H129">
        <v>33104.533281127602</v>
      </c>
      <c r="I129">
        <v>32684.7661417323</v>
      </c>
      <c r="J129">
        <v>33602.056737588697</v>
      </c>
      <c r="K129">
        <v>34196.415835411499</v>
      </c>
      <c r="L129">
        <v>33201.7618705036</v>
      </c>
    </row>
    <row r="130" spans="1:13" x14ac:dyDescent="0.2">
      <c r="A130" t="s">
        <v>25</v>
      </c>
      <c r="C130">
        <v>33739.430566330499</v>
      </c>
      <c r="D130">
        <v>33732.984049079801</v>
      </c>
      <c r="E130">
        <v>32275.063170441001</v>
      </c>
      <c r="F130">
        <v>30852.683673469401</v>
      </c>
      <c r="G130">
        <v>32635.048409405299</v>
      </c>
      <c r="H130">
        <v>33100.950078003101</v>
      </c>
      <c r="I130">
        <v>33590.102134146298</v>
      </c>
      <c r="J130">
        <v>32350.323555555598</v>
      </c>
      <c r="K130">
        <v>33308.958677686001</v>
      </c>
      <c r="L130">
        <v>32276.337878787901</v>
      </c>
    </row>
    <row r="131" spans="1:13" x14ac:dyDescent="0.2">
      <c r="A131" t="s">
        <v>26</v>
      </c>
      <c r="C131">
        <v>33059.764239365497</v>
      </c>
      <c r="D131">
        <v>32398.225548902199</v>
      </c>
      <c r="E131">
        <v>31905.2544670364</v>
      </c>
      <c r="F131">
        <v>31980.199734572001</v>
      </c>
      <c r="G131">
        <v>32879.040358744402</v>
      </c>
      <c r="H131">
        <v>33141.118069145501</v>
      </c>
      <c r="I131">
        <v>33260.223097112903</v>
      </c>
      <c r="J131">
        <v>34172.162225705302</v>
      </c>
      <c r="K131">
        <v>34208.231831395402</v>
      </c>
      <c r="L131">
        <v>33725.668306394902</v>
      </c>
    </row>
    <row r="132" spans="1:13" x14ac:dyDescent="0.2">
      <c r="A132" t="s">
        <v>27</v>
      </c>
      <c r="C132">
        <v>33081.441176470602</v>
      </c>
      <c r="D132">
        <v>32142.747229916899</v>
      </c>
      <c r="E132">
        <v>30649.183229813701</v>
      </c>
      <c r="F132">
        <v>33499.794321766603</v>
      </c>
      <c r="G132">
        <v>34035.131761442397</v>
      </c>
      <c r="H132">
        <v>32497.0964581763</v>
      </c>
      <c r="I132">
        <v>33243.2815068493</v>
      </c>
      <c r="J132">
        <v>32561.1567614126</v>
      </c>
      <c r="K132">
        <v>33025.8860062893</v>
      </c>
      <c r="L132">
        <v>33641.488298545199</v>
      </c>
    </row>
    <row r="133" spans="1:13" x14ac:dyDescent="0.2">
      <c r="A133" t="s">
        <v>28</v>
      </c>
      <c r="C133">
        <v>32405.143369175599</v>
      </c>
      <c r="D133">
        <v>33002.283593749999</v>
      </c>
      <c r="E133">
        <v>33193.496391339198</v>
      </c>
      <c r="F133">
        <v>34006.926315789497</v>
      </c>
      <c r="G133">
        <v>33304.216309606098</v>
      </c>
      <c r="H133">
        <v>32920.665982204002</v>
      </c>
      <c r="I133">
        <v>33965.725817211503</v>
      </c>
      <c r="J133">
        <v>33236.669664758803</v>
      </c>
      <c r="K133">
        <v>33154.637745975</v>
      </c>
      <c r="L133">
        <v>33384.958031837901</v>
      </c>
    </row>
    <row r="134" spans="1:13" x14ac:dyDescent="0.2">
      <c r="A134" t="s">
        <v>29</v>
      </c>
      <c r="C134">
        <v>31633.510798122101</v>
      </c>
      <c r="D134">
        <v>33131.136274509801</v>
      </c>
      <c r="E134">
        <v>33263.491758241798</v>
      </c>
      <c r="F134">
        <v>35639.6387387387</v>
      </c>
      <c r="G134">
        <v>33176.401670463201</v>
      </c>
      <c r="H134">
        <v>33713.899167437601</v>
      </c>
      <c r="I134">
        <v>34130.2882534776</v>
      </c>
      <c r="J134">
        <v>33292.931034482797</v>
      </c>
      <c r="K134">
        <v>31457.5444646098</v>
      </c>
      <c r="L134">
        <v>33689.194794952702</v>
      </c>
    </row>
    <row r="135" spans="1:13" x14ac:dyDescent="0.2">
      <c r="A135" t="s">
        <v>30</v>
      </c>
    </row>
    <row r="137" spans="1:13" x14ac:dyDescent="0.2">
      <c r="A137" t="s">
        <v>42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</row>
    <row r="138" spans="1:13" x14ac:dyDescent="0.2">
      <c r="A138" t="s">
        <v>23</v>
      </c>
      <c r="C138">
        <v>16649.440228795698</v>
      </c>
      <c r="D138">
        <v>16789.527078174</v>
      </c>
      <c r="E138">
        <v>17081.991210010001</v>
      </c>
      <c r="F138">
        <v>15974.2239592516</v>
      </c>
      <c r="G138">
        <v>17146.725977833499</v>
      </c>
      <c r="H138">
        <v>17195.637719077698</v>
      </c>
      <c r="I138">
        <v>16653.522082424999</v>
      </c>
      <c r="J138">
        <v>17451.2481227385</v>
      </c>
      <c r="K138">
        <v>16607.9056651664</v>
      </c>
      <c r="L138">
        <v>20643.087179350499</v>
      </c>
    </row>
    <row r="139" spans="1:13" x14ac:dyDescent="0.2">
      <c r="A139" t="s">
        <v>24</v>
      </c>
      <c r="C139">
        <v>14190.841298118699</v>
      </c>
      <c r="D139">
        <v>14670.640552917501</v>
      </c>
      <c r="E139">
        <v>14745.9072948782</v>
      </c>
      <c r="F139">
        <v>15365.881135789001</v>
      </c>
      <c r="G139">
        <v>15297.2771051091</v>
      </c>
      <c r="H139">
        <v>14714.8083745682</v>
      </c>
      <c r="I139">
        <v>14211.585591122999</v>
      </c>
      <c r="J139">
        <v>15233.6165756439</v>
      </c>
      <c r="K139">
        <v>15990.735130373099</v>
      </c>
      <c r="L139">
        <v>14590.1579658753</v>
      </c>
    </row>
    <row r="140" spans="1:13" x14ac:dyDescent="0.2">
      <c r="A140" t="s">
        <v>25</v>
      </c>
      <c r="C140">
        <v>16302.5864266097</v>
      </c>
      <c r="D140">
        <v>14884.6499053851</v>
      </c>
      <c r="E140">
        <v>14614.491132569299</v>
      </c>
      <c r="F140">
        <v>13550.504976656301</v>
      </c>
      <c r="G140">
        <v>15825.58043009</v>
      </c>
      <c r="H140">
        <v>14685.099126859301</v>
      </c>
      <c r="I140">
        <v>14142.425639588</v>
      </c>
      <c r="J140">
        <v>14814.0061497437</v>
      </c>
      <c r="K140">
        <v>14138.158344457301</v>
      </c>
      <c r="L140">
        <v>15098.9281111453</v>
      </c>
    </row>
    <row r="141" spans="1:13" x14ac:dyDescent="0.2">
      <c r="A141" t="s">
        <v>26</v>
      </c>
      <c r="C141">
        <v>15934.6501162032</v>
      </c>
      <c r="D141">
        <v>14386.975652149</v>
      </c>
      <c r="E141">
        <v>14114.8755293419</v>
      </c>
      <c r="F141">
        <v>14240.1486843598</v>
      </c>
      <c r="G141">
        <v>13795.8746379226</v>
      </c>
      <c r="H141">
        <v>15028.995967583</v>
      </c>
      <c r="I141">
        <v>14831.9653534352</v>
      </c>
      <c r="J141">
        <v>15161.829596687199</v>
      </c>
      <c r="K141">
        <v>15392.5240336262</v>
      </c>
      <c r="L141">
        <v>15492.2101467871</v>
      </c>
    </row>
    <row r="142" spans="1:13" x14ac:dyDescent="0.2">
      <c r="A142" t="s">
        <v>27</v>
      </c>
      <c r="C142">
        <v>13531.922731897999</v>
      </c>
      <c r="D142">
        <v>14436.878195858801</v>
      </c>
      <c r="E142">
        <v>40450.675129153497</v>
      </c>
      <c r="F142">
        <v>15097.1955399948</v>
      </c>
      <c r="G142">
        <v>15359.397522239</v>
      </c>
      <c r="H142">
        <v>14632.539373952101</v>
      </c>
      <c r="I142">
        <v>13853.6507001876</v>
      </c>
      <c r="J142">
        <v>14402.0542186533</v>
      </c>
      <c r="K142">
        <v>14067.221503069</v>
      </c>
      <c r="L142">
        <v>15458.7394776702</v>
      </c>
    </row>
    <row r="143" spans="1:13" x14ac:dyDescent="0.2">
      <c r="A143" t="s">
        <v>28</v>
      </c>
      <c r="C143">
        <v>13449.8764307611</v>
      </c>
      <c r="D143">
        <v>14917.9861848368</v>
      </c>
      <c r="E143">
        <v>14281.4491516049</v>
      </c>
      <c r="F143">
        <v>15229.7195536035</v>
      </c>
      <c r="G143">
        <v>15575.481237412299</v>
      </c>
      <c r="H143">
        <v>15116.367455576699</v>
      </c>
      <c r="I143">
        <v>15283.580096580299</v>
      </c>
      <c r="J143">
        <v>14181.6191583114</v>
      </c>
      <c r="K143">
        <v>13529.261533721699</v>
      </c>
      <c r="L143">
        <v>14784.833538295699</v>
      </c>
    </row>
    <row r="144" spans="1:13" x14ac:dyDescent="0.2">
      <c r="A144" t="s">
        <v>29</v>
      </c>
      <c r="C144">
        <v>12892.917461557799</v>
      </c>
      <c r="D144">
        <v>15031.5944511284</v>
      </c>
      <c r="E144">
        <v>14653.9057093144</v>
      </c>
      <c r="F144">
        <v>17709.7145254036</v>
      </c>
      <c r="G144">
        <v>16301.8007594839</v>
      </c>
      <c r="H144">
        <v>14893.742411166701</v>
      </c>
      <c r="I144">
        <v>15250.027383954</v>
      </c>
      <c r="J144">
        <v>13813.483689666</v>
      </c>
      <c r="K144">
        <v>13890.7432571887</v>
      </c>
      <c r="L144">
        <v>16566.202016738</v>
      </c>
    </row>
    <row r="145" spans="1:13" x14ac:dyDescent="0.2">
      <c r="A145" t="s">
        <v>30</v>
      </c>
    </row>
    <row r="147" spans="1:13" x14ac:dyDescent="0.2">
      <c r="A147" t="s">
        <v>43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</row>
    <row r="148" spans="1:13" x14ac:dyDescent="0.2">
      <c r="A148" t="s">
        <v>23</v>
      </c>
      <c r="C148">
        <v>69.381297577950093</v>
      </c>
      <c r="D148">
        <v>53.5971460516826</v>
      </c>
      <c r="E148">
        <v>45.976875505927097</v>
      </c>
      <c r="F148">
        <v>49.828208605448403</v>
      </c>
      <c r="G148">
        <v>58.100194757634902</v>
      </c>
      <c r="H148">
        <v>68.254723358154294</v>
      </c>
      <c r="I148">
        <v>32.573908487955698</v>
      </c>
      <c r="J148">
        <v>78.192764827183296</v>
      </c>
      <c r="K148">
        <v>71.222143173217802</v>
      </c>
      <c r="L148">
        <v>61.732764873814901</v>
      </c>
    </row>
    <row r="149" spans="1:13" x14ac:dyDescent="0.2">
      <c r="A149" t="s">
        <v>24</v>
      </c>
      <c r="C149">
        <v>101.762111063113</v>
      </c>
      <c r="D149">
        <v>105.54441290889</v>
      </c>
      <c r="E149">
        <v>101.888493175691</v>
      </c>
      <c r="F149">
        <v>113.276343503108</v>
      </c>
      <c r="G149">
        <v>98.936295153519595</v>
      </c>
      <c r="H149">
        <v>102.315588422511</v>
      </c>
      <c r="I149">
        <v>99.968878326055403</v>
      </c>
      <c r="J149">
        <v>98.668866008410504</v>
      </c>
      <c r="K149">
        <v>105.726887264475</v>
      </c>
      <c r="L149">
        <v>97.437436457096396</v>
      </c>
    </row>
    <row r="150" spans="1:13" x14ac:dyDescent="0.2">
      <c r="A150" t="s">
        <v>25</v>
      </c>
      <c r="C150">
        <v>103.915013284089</v>
      </c>
      <c r="D150">
        <v>107.060889863678</v>
      </c>
      <c r="E150">
        <v>106.774414863695</v>
      </c>
      <c r="F150">
        <v>106.57377851832</v>
      </c>
      <c r="G150">
        <v>108.281099728244</v>
      </c>
      <c r="H150">
        <v>108.442529306456</v>
      </c>
      <c r="I150">
        <v>97.063775394016005</v>
      </c>
      <c r="J150">
        <v>102.027909150997</v>
      </c>
      <c r="K150">
        <v>102.44842943825201</v>
      </c>
      <c r="L150">
        <v>100.44687348094899</v>
      </c>
    </row>
    <row r="151" spans="1:13" x14ac:dyDescent="0.2">
      <c r="A151" t="s">
        <v>26</v>
      </c>
      <c r="C151">
        <v>90.174278389777797</v>
      </c>
      <c r="D151">
        <v>102.82641029358</v>
      </c>
      <c r="E151">
        <v>109.07024208523799</v>
      </c>
      <c r="F151">
        <v>105.61527874485</v>
      </c>
      <c r="G151">
        <v>108.760035609772</v>
      </c>
      <c r="H151">
        <v>108.845046187436</v>
      </c>
      <c r="I151">
        <v>98.999990471989193</v>
      </c>
      <c r="J151">
        <v>99.724365949809197</v>
      </c>
      <c r="K151">
        <v>105.695464588969</v>
      </c>
      <c r="L151">
        <v>106.584358401847</v>
      </c>
    </row>
    <row r="152" spans="1:13" x14ac:dyDescent="0.2">
      <c r="A152" t="s">
        <v>27</v>
      </c>
      <c r="C152">
        <v>95.148018734931995</v>
      </c>
      <c r="D152">
        <v>104.312478518699</v>
      </c>
      <c r="E152">
        <v>99.902556969666307</v>
      </c>
      <c r="F152">
        <v>109.613499218336</v>
      </c>
      <c r="G152">
        <v>110.666863245144</v>
      </c>
      <c r="H152">
        <v>106.045497637018</v>
      </c>
      <c r="I152">
        <v>96.379457546035994</v>
      </c>
      <c r="J152">
        <v>94.6522874639181</v>
      </c>
      <c r="K152">
        <v>92.113289106527205</v>
      </c>
      <c r="L152">
        <v>95.652372316185506</v>
      </c>
    </row>
    <row r="153" spans="1:13" x14ac:dyDescent="0.2">
      <c r="A153" t="s">
        <v>28</v>
      </c>
      <c r="C153">
        <v>70.3232351850871</v>
      </c>
      <c r="D153">
        <v>99.585285129218505</v>
      </c>
      <c r="E153">
        <v>105.287107192734</v>
      </c>
      <c r="F153">
        <v>103.485175281338</v>
      </c>
      <c r="G153">
        <v>107.365765521992</v>
      </c>
      <c r="H153">
        <v>110.61045548497</v>
      </c>
      <c r="I153">
        <v>99.955250449463193</v>
      </c>
      <c r="J153">
        <v>95.597817014266496</v>
      </c>
      <c r="K153">
        <v>92.899212501459601</v>
      </c>
      <c r="L153">
        <v>97.968116788661405</v>
      </c>
    </row>
    <row r="154" spans="1:13" x14ac:dyDescent="0.2">
      <c r="A154" t="s">
        <v>29</v>
      </c>
      <c r="C154">
        <v>76.8824257232408</v>
      </c>
      <c r="D154">
        <v>108.993562136577</v>
      </c>
      <c r="E154">
        <v>108.411727576587</v>
      </c>
      <c r="F154">
        <v>101.306876184544</v>
      </c>
      <c r="G154">
        <v>101.606781167156</v>
      </c>
      <c r="H154">
        <v>109.660870411736</v>
      </c>
      <c r="I154">
        <v>97.9061259802683</v>
      </c>
      <c r="J154">
        <v>91.659735955354193</v>
      </c>
      <c r="K154">
        <v>85.341953362073795</v>
      </c>
      <c r="L154">
        <v>95.514090784116902</v>
      </c>
    </row>
    <row r="155" spans="1:13" x14ac:dyDescent="0.2">
      <c r="A155" t="s">
        <v>30</v>
      </c>
    </row>
    <row r="157" spans="1:13" x14ac:dyDescent="0.2">
      <c r="A157" t="s">
        <v>44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L157">
        <v>11</v>
      </c>
      <c r="M157">
        <v>12</v>
      </c>
    </row>
    <row r="158" spans="1:13" x14ac:dyDescent="0.2">
      <c r="A158" t="s">
        <v>23</v>
      </c>
      <c r="C158">
        <v>32.696840086770003</v>
      </c>
      <c r="D158">
        <v>20.196315346831799</v>
      </c>
      <c r="E158">
        <v>7.3342530199400802</v>
      </c>
      <c r="F158">
        <v>11.772954580372</v>
      </c>
      <c r="G158">
        <v>16.614222886262201</v>
      </c>
      <c r="H158">
        <v>55.998952349372601</v>
      </c>
      <c r="I158">
        <v>6.2152164557676102</v>
      </c>
      <c r="J158">
        <v>34.037835650251502</v>
      </c>
      <c r="K158">
        <v>30.9962074387591</v>
      </c>
      <c r="L158">
        <v>16.041176769601499</v>
      </c>
    </row>
    <row r="159" spans="1:13" x14ac:dyDescent="0.2">
      <c r="A159" t="s">
        <v>24</v>
      </c>
      <c r="C159">
        <v>56.163883480521001</v>
      </c>
      <c r="D159">
        <v>59.282276624655701</v>
      </c>
      <c r="E159">
        <v>58.982199023725997</v>
      </c>
      <c r="F159">
        <v>57.830766838899201</v>
      </c>
      <c r="G159">
        <v>64.794528506594204</v>
      </c>
      <c r="H159">
        <v>58.439693242334499</v>
      </c>
      <c r="I159">
        <v>55.451955252503303</v>
      </c>
      <c r="J159">
        <v>61.204403511132803</v>
      </c>
      <c r="K159">
        <v>59.6882139004748</v>
      </c>
      <c r="L159">
        <v>57.537354952522499</v>
      </c>
    </row>
    <row r="160" spans="1:13" x14ac:dyDescent="0.2">
      <c r="A160" t="s">
        <v>25</v>
      </c>
      <c r="C160">
        <v>58.617568675899001</v>
      </c>
      <c r="D160">
        <v>57.675235560384102</v>
      </c>
      <c r="E160">
        <v>58.409338663161101</v>
      </c>
      <c r="F160">
        <v>56.952847596276101</v>
      </c>
      <c r="G160">
        <v>65.327474877521595</v>
      </c>
      <c r="H160">
        <v>61.010774024005997</v>
      </c>
      <c r="I160">
        <v>59.1915764501639</v>
      </c>
      <c r="J160">
        <v>61.486506826833001</v>
      </c>
      <c r="K160">
        <v>64.444077399632405</v>
      </c>
      <c r="L160">
        <v>67.182178452307198</v>
      </c>
    </row>
    <row r="161" spans="1:13" x14ac:dyDescent="0.2">
      <c r="A161" t="s">
        <v>26</v>
      </c>
      <c r="C161">
        <v>56.274762350478603</v>
      </c>
      <c r="D161">
        <v>55.916015926794799</v>
      </c>
      <c r="E161">
        <v>59.354622439309097</v>
      </c>
      <c r="F161">
        <v>57.870043659639897</v>
      </c>
      <c r="G161">
        <v>61.278229836697697</v>
      </c>
      <c r="H161">
        <v>60.0940141234571</v>
      </c>
      <c r="I161">
        <v>61.172771072292697</v>
      </c>
      <c r="J161">
        <v>61.685257630653901</v>
      </c>
      <c r="K161">
        <v>62.735632755327103</v>
      </c>
      <c r="L161">
        <v>58.482894451828898</v>
      </c>
    </row>
    <row r="162" spans="1:13" x14ac:dyDescent="0.2">
      <c r="A162" t="s">
        <v>27</v>
      </c>
      <c r="C162">
        <v>58.719569021550697</v>
      </c>
      <c r="D162">
        <v>54.747568529078002</v>
      </c>
      <c r="E162">
        <v>60.649568152035599</v>
      </c>
      <c r="F162">
        <v>59.314522304058301</v>
      </c>
      <c r="G162">
        <v>56.2607418958831</v>
      </c>
      <c r="H162">
        <v>62.648149100628999</v>
      </c>
      <c r="I162">
        <v>60.778144524809797</v>
      </c>
      <c r="J162">
        <v>61.620913934852801</v>
      </c>
      <c r="K162">
        <v>61.240937985667401</v>
      </c>
      <c r="L162">
        <v>57.623391077378699</v>
      </c>
    </row>
    <row r="163" spans="1:13" x14ac:dyDescent="0.2">
      <c r="A163" t="s">
        <v>28</v>
      </c>
      <c r="C163">
        <v>45.921385557974702</v>
      </c>
      <c r="D163">
        <v>55.416207306957098</v>
      </c>
      <c r="E163">
        <v>56.820756243755</v>
      </c>
      <c r="F163">
        <v>51.923421114124103</v>
      </c>
      <c r="G163">
        <v>59.393274857676403</v>
      </c>
      <c r="H163">
        <v>57.452843305648798</v>
      </c>
      <c r="I163">
        <v>56.136674744021299</v>
      </c>
      <c r="J163">
        <v>58.175779522371002</v>
      </c>
      <c r="K163">
        <v>64.008491184879205</v>
      </c>
      <c r="L163">
        <v>60.809146618577003</v>
      </c>
    </row>
    <row r="164" spans="1:13" x14ac:dyDescent="0.2">
      <c r="A164" t="s">
        <v>29</v>
      </c>
      <c r="C164">
        <v>39.830478930419801</v>
      </c>
      <c r="D164">
        <v>53.304355582441801</v>
      </c>
      <c r="E164">
        <v>53.472819443707799</v>
      </c>
      <c r="F164">
        <v>54.9122895583751</v>
      </c>
      <c r="G164">
        <v>55.657020568145903</v>
      </c>
      <c r="H164">
        <v>60.311456226213402</v>
      </c>
      <c r="I164">
        <v>61.170207258517401</v>
      </c>
      <c r="J164">
        <v>61.863334132488802</v>
      </c>
      <c r="K164">
        <v>60.151575021907497</v>
      </c>
      <c r="L164">
        <v>60.0447157430931</v>
      </c>
    </row>
    <row r="165" spans="1:13" x14ac:dyDescent="0.2">
      <c r="A165" t="s">
        <v>30</v>
      </c>
    </row>
    <row r="167" spans="1:13" x14ac:dyDescent="0.2">
      <c r="A167" t="s">
        <v>45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</row>
    <row r="168" spans="1:13" x14ac:dyDescent="0.2">
      <c r="A168" t="s">
        <v>23</v>
      </c>
      <c r="C168">
        <v>51349.9</v>
      </c>
      <c r="D168">
        <v>31066.55</v>
      </c>
      <c r="E168">
        <v>16732.222222222201</v>
      </c>
      <c r="F168">
        <v>28243.666666666701</v>
      </c>
      <c r="G168">
        <v>43679.818181818198</v>
      </c>
      <c r="H168">
        <v>18545.7</v>
      </c>
      <c r="I168">
        <v>5306</v>
      </c>
      <c r="J168">
        <v>75269.285714285696</v>
      </c>
      <c r="K168">
        <v>56886.8</v>
      </c>
      <c r="L168">
        <v>39123.1538461538</v>
      </c>
    </row>
    <row r="169" spans="1:13" x14ac:dyDescent="0.2">
      <c r="A169" t="s">
        <v>24</v>
      </c>
      <c r="C169">
        <v>82615.010288065794</v>
      </c>
      <c r="D169">
        <v>89009.092783505199</v>
      </c>
      <c r="E169">
        <v>82242.0850111857</v>
      </c>
      <c r="F169">
        <v>94541.882703777301</v>
      </c>
      <c r="G169">
        <v>73132.434782608703</v>
      </c>
      <c r="H169">
        <v>77003.043478260894</v>
      </c>
      <c r="I169">
        <v>76815.598062953999</v>
      </c>
      <c r="J169">
        <v>71812.419947506598</v>
      </c>
      <c r="K169">
        <v>84195.397777777805</v>
      </c>
      <c r="L169">
        <v>81245.260989011003</v>
      </c>
    </row>
    <row r="170" spans="1:13" x14ac:dyDescent="0.2">
      <c r="A170" t="s">
        <v>25</v>
      </c>
      <c r="C170">
        <v>82401.212053571406</v>
      </c>
      <c r="D170">
        <v>88750.469798657694</v>
      </c>
      <c r="E170">
        <v>81935.791919191906</v>
      </c>
      <c r="F170">
        <v>85250.766423357694</v>
      </c>
      <c r="G170">
        <v>78483.061023622096</v>
      </c>
      <c r="H170">
        <v>87041.307517084293</v>
      </c>
      <c r="I170">
        <v>71055.131336405495</v>
      </c>
      <c r="J170">
        <v>76338.682191780797</v>
      </c>
      <c r="K170">
        <v>72160.509433962303</v>
      </c>
      <c r="L170">
        <v>72946.946472019496</v>
      </c>
    </row>
    <row r="171" spans="1:13" x14ac:dyDescent="0.2">
      <c r="A171" t="s">
        <v>26</v>
      </c>
      <c r="C171">
        <v>61636.996621621598</v>
      </c>
      <c r="D171">
        <v>77967.045833333294</v>
      </c>
      <c r="E171">
        <v>80765.334482758597</v>
      </c>
      <c r="F171">
        <v>86404.935361216703</v>
      </c>
      <c r="G171">
        <v>77423.147005444596</v>
      </c>
      <c r="H171">
        <v>82853.458181818205</v>
      </c>
      <c r="I171">
        <v>74832.321120689696</v>
      </c>
      <c r="J171">
        <v>66652.292887029296</v>
      </c>
      <c r="K171">
        <v>82963.853785900807</v>
      </c>
      <c r="L171">
        <v>87574.891647855504</v>
      </c>
    </row>
    <row r="172" spans="1:13" x14ac:dyDescent="0.2">
      <c r="A172" t="s">
        <v>27</v>
      </c>
      <c r="C172">
        <v>64049.535234899296</v>
      </c>
      <c r="D172">
        <v>87075.317427385904</v>
      </c>
      <c r="E172">
        <v>73771.970319634696</v>
      </c>
      <c r="F172">
        <v>83490.299199999994</v>
      </c>
      <c r="G172">
        <v>83437.172711571693</v>
      </c>
      <c r="H172">
        <v>74338.762393162397</v>
      </c>
      <c r="I172">
        <v>68954.6694386694</v>
      </c>
      <c r="J172">
        <v>67571.050724637695</v>
      </c>
      <c r="K172">
        <v>66129.332558139504</v>
      </c>
      <c r="L172">
        <v>70128.007142857095</v>
      </c>
    </row>
    <row r="173" spans="1:13" x14ac:dyDescent="0.2">
      <c r="A173" t="s">
        <v>28</v>
      </c>
      <c r="C173">
        <v>51056.321808510598</v>
      </c>
      <c r="D173">
        <v>78540.220085470093</v>
      </c>
      <c r="E173">
        <v>80090.632582322403</v>
      </c>
      <c r="F173">
        <v>82568.742038216602</v>
      </c>
      <c r="G173">
        <v>84663.663461538497</v>
      </c>
      <c r="H173">
        <v>80598.071005917198</v>
      </c>
      <c r="I173">
        <v>75759.492723492702</v>
      </c>
      <c r="J173">
        <v>65839.436578171095</v>
      </c>
      <c r="K173">
        <v>61235.402325581403</v>
      </c>
      <c r="L173">
        <v>65556.673306772893</v>
      </c>
    </row>
    <row r="174" spans="1:13" x14ac:dyDescent="0.2">
      <c r="A174" t="s">
        <v>29</v>
      </c>
      <c r="C174">
        <v>64471.956521739099</v>
      </c>
      <c r="D174">
        <v>85597.275735294097</v>
      </c>
      <c r="E174">
        <v>81812.314625850297</v>
      </c>
      <c r="F174">
        <v>81287.172881355902</v>
      </c>
      <c r="G174">
        <v>80283.445686901003</v>
      </c>
      <c r="H174">
        <v>81286.556280587305</v>
      </c>
      <c r="I174">
        <v>73017.551252847406</v>
      </c>
      <c r="J174">
        <v>53610.105747126399</v>
      </c>
      <c r="K174">
        <v>51534.610389610403</v>
      </c>
      <c r="L174">
        <v>66468.568932038805</v>
      </c>
    </row>
    <row r="175" spans="1:13" x14ac:dyDescent="0.2">
      <c r="A175" t="s">
        <v>30</v>
      </c>
    </row>
    <row r="177" spans="1:13" x14ac:dyDescent="0.2">
      <c r="A177" t="s">
        <v>46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  <c r="M177">
        <v>12</v>
      </c>
    </row>
    <row r="178" spans="1:13" x14ac:dyDescent="0.2">
      <c r="A178" t="s">
        <v>23</v>
      </c>
      <c r="C178">
        <v>64601.544799563402</v>
      </c>
      <c r="D178">
        <v>51562.916719746398</v>
      </c>
      <c r="E178">
        <v>15134.510840957601</v>
      </c>
      <c r="F178">
        <v>38813.7881027978</v>
      </c>
      <c r="G178">
        <v>42569.061120656799</v>
      </c>
      <c r="H178">
        <v>20439.234570061599</v>
      </c>
      <c r="I178">
        <v>645.79253634584495</v>
      </c>
      <c r="J178">
        <v>88733.032365492298</v>
      </c>
      <c r="K178">
        <v>61735.206611462803</v>
      </c>
      <c r="L178">
        <v>53794.044018111199</v>
      </c>
    </row>
    <row r="179" spans="1:13" x14ac:dyDescent="0.2">
      <c r="A179" t="s">
        <v>24</v>
      </c>
      <c r="C179">
        <v>84608.945548670701</v>
      </c>
      <c r="D179">
        <v>89800.380896958406</v>
      </c>
      <c r="E179">
        <v>82290.895499823004</v>
      </c>
      <c r="F179">
        <v>87194.680985249594</v>
      </c>
      <c r="G179">
        <v>85592.746263394205</v>
      </c>
      <c r="H179">
        <v>80541.361211072202</v>
      </c>
      <c r="I179">
        <v>79214.941091005807</v>
      </c>
      <c r="J179">
        <v>80461.997968829804</v>
      </c>
      <c r="K179">
        <v>79679.862744468395</v>
      </c>
      <c r="L179">
        <v>82089.905368185806</v>
      </c>
    </row>
    <row r="180" spans="1:13" x14ac:dyDescent="0.2">
      <c r="A180" t="s">
        <v>25</v>
      </c>
      <c r="C180">
        <v>80152.4917445709</v>
      </c>
      <c r="D180">
        <v>80670.955805960897</v>
      </c>
      <c r="E180">
        <v>80702.596819340193</v>
      </c>
      <c r="F180">
        <v>78128.050009681305</v>
      </c>
      <c r="G180">
        <v>82202.709009821294</v>
      </c>
      <c r="H180">
        <v>84189.586226056199</v>
      </c>
      <c r="I180">
        <v>72897.413650926406</v>
      </c>
      <c r="J180">
        <v>77413.752252853097</v>
      </c>
      <c r="K180">
        <v>78763.1341583014</v>
      </c>
      <c r="L180">
        <v>79335.831102363401</v>
      </c>
    </row>
    <row r="181" spans="1:13" x14ac:dyDescent="0.2">
      <c r="A181" t="s">
        <v>26</v>
      </c>
      <c r="C181">
        <v>69783.487311841993</v>
      </c>
      <c r="D181">
        <v>72258.472561455099</v>
      </c>
      <c r="E181">
        <v>79801.666558510595</v>
      </c>
      <c r="F181">
        <v>87873.573411801801</v>
      </c>
      <c r="G181">
        <v>75702.673913522696</v>
      </c>
      <c r="H181">
        <v>79705.737123320607</v>
      </c>
      <c r="I181">
        <v>78388.627084330801</v>
      </c>
      <c r="J181">
        <v>70797.384712425905</v>
      </c>
      <c r="K181">
        <v>83069.573994946302</v>
      </c>
      <c r="L181">
        <v>82056.1073480911</v>
      </c>
    </row>
    <row r="182" spans="1:13" x14ac:dyDescent="0.2">
      <c r="A182" t="s">
        <v>27</v>
      </c>
      <c r="C182">
        <v>69655.215533612398</v>
      </c>
      <c r="D182">
        <v>86329.885884235598</v>
      </c>
      <c r="E182">
        <v>82540.843039009706</v>
      </c>
      <c r="F182">
        <v>83615.715806741006</v>
      </c>
      <c r="G182">
        <v>79944.602499756598</v>
      </c>
      <c r="H182">
        <v>79750.279204976803</v>
      </c>
      <c r="I182">
        <v>78953.222208224106</v>
      </c>
      <c r="J182">
        <v>74844.585845125403</v>
      </c>
      <c r="K182">
        <v>79729.001779070793</v>
      </c>
      <c r="L182">
        <v>73298.851397183404</v>
      </c>
    </row>
    <row r="183" spans="1:13" x14ac:dyDescent="0.2">
      <c r="A183" t="s">
        <v>28</v>
      </c>
      <c r="C183">
        <v>62614.080102948603</v>
      </c>
      <c r="D183">
        <v>77421.217977008404</v>
      </c>
      <c r="E183">
        <v>80342.397588382606</v>
      </c>
      <c r="F183">
        <v>79413.652262499105</v>
      </c>
      <c r="G183">
        <v>92638.433834780997</v>
      </c>
      <c r="H183">
        <v>84579.6874913301</v>
      </c>
      <c r="I183">
        <v>72890.338354595806</v>
      </c>
      <c r="J183">
        <v>68357.305580086206</v>
      </c>
      <c r="K183">
        <v>71062.913912421194</v>
      </c>
      <c r="L183">
        <v>73293.287197151905</v>
      </c>
    </row>
    <row r="184" spans="1:13" x14ac:dyDescent="0.2">
      <c r="A184" t="s">
        <v>29</v>
      </c>
      <c r="C184">
        <v>60752.091740796597</v>
      </c>
      <c r="D184">
        <v>76276.710992153996</v>
      </c>
      <c r="E184">
        <v>76658.373969432796</v>
      </c>
      <c r="F184">
        <v>83634.891057098997</v>
      </c>
      <c r="G184">
        <v>83319.859976456093</v>
      </c>
      <c r="H184">
        <v>86347.0629899708</v>
      </c>
      <c r="I184">
        <v>82912.1649839444</v>
      </c>
      <c r="J184">
        <v>73385.074964389394</v>
      </c>
      <c r="K184">
        <v>60944.744334446601</v>
      </c>
      <c r="L184">
        <v>73786.214852852194</v>
      </c>
    </row>
    <row r="185" spans="1:13" x14ac:dyDescent="0.2">
      <c r="A185" t="s">
        <v>30</v>
      </c>
    </row>
    <row r="187" spans="1:13" x14ac:dyDescent="0.2">
      <c r="A187" t="s">
        <v>47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</row>
    <row r="188" spans="1:13" x14ac:dyDescent="0.2">
      <c r="A188" t="s">
        <v>23</v>
      </c>
      <c r="C188" s="2">
        <v>0.4695899</v>
      </c>
      <c r="D188" s="2">
        <v>0.4695899</v>
      </c>
      <c r="E188" s="2">
        <v>0.4695899</v>
      </c>
      <c r="F188" s="2">
        <v>0.4695899</v>
      </c>
      <c r="G188" s="2">
        <v>0.4695899</v>
      </c>
      <c r="H188" s="2">
        <v>0.4695899</v>
      </c>
      <c r="I188" s="2">
        <v>0.4695899</v>
      </c>
      <c r="J188" s="2">
        <v>0.4695899</v>
      </c>
      <c r="K188" s="2">
        <v>0.4695899</v>
      </c>
      <c r="L188" s="2">
        <v>0.4695899</v>
      </c>
    </row>
    <row r="189" spans="1:13" x14ac:dyDescent="0.2">
      <c r="A189" t="s">
        <v>24</v>
      </c>
      <c r="C189" s="2">
        <v>0.4695899</v>
      </c>
      <c r="D189" s="2">
        <v>0.4695899</v>
      </c>
      <c r="E189" s="2">
        <v>0.4695899</v>
      </c>
      <c r="F189" s="2">
        <v>0.4695899</v>
      </c>
      <c r="G189" s="2">
        <v>0.4695899</v>
      </c>
      <c r="H189" s="2">
        <v>0.4695899</v>
      </c>
      <c r="I189" s="2">
        <v>0.4695899</v>
      </c>
      <c r="J189" s="2">
        <v>0.4695899</v>
      </c>
      <c r="K189" s="2">
        <v>0.4695899</v>
      </c>
      <c r="L189" s="2">
        <v>0.4695899</v>
      </c>
    </row>
    <row r="190" spans="1:13" x14ac:dyDescent="0.2">
      <c r="A190" t="s">
        <v>25</v>
      </c>
      <c r="C190" s="2">
        <v>0.4695899</v>
      </c>
      <c r="D190" s="2">
        <v>0.4695899</v>
      </c>
      <c r="E190" s="2">
        <v>0.4695899</v>
      </c>
      <c r="F190" s="2">
        <v>0.4695899</v>
      </c>
      <c r="G190" s="2">
        <v>0.4695899</v>
      </c>
      <c r="H190" s="2">
        <v>0.4695899</v>
      </c>
      <c r="I190" s="2">
        <v>0.4695899</v>
      </c>
      <c r="J190" s="2">
        <v>0.4695899</v>
      </c>
      <c r="K190" s="2">
        <v>0.4695899</v>
      </c>
      <c r="L190" s="2">
        <v>0.4695899</v>
      </c>
    </row>
    <row r="191" spans="1:13" x14ac:dyDescent="0.2">
      <c r="A191" t="s">
        <v>26</v>
      </c>
      <c r="C191" s="2">
        <v>0.4695899</v>
      </c>
      <c r="D191" s="2">
        <v>0.4695899</v>
      </c>
      <c r="E191" s="2">
        <v>0.4695899</v>
      </c>
      <c r="F191" s="2">
        <v>0.4695899</v>
      </c>
      <c r="G191" s="2">
        <v>0.46959000000000001</v>
      </c>
      <c r="H191" s="2">
        <v>0.4695899</v>
      </c>
      <c r="I191" s="2">
        <v>0.4695899</v>
      </c>
      <c r="J191" s="2">
        <v>0.4695899</v>
      </c>
      <c r="K191" s="2">
        <v>0.4695899</v>
      </c>
      <c r="L191" s="2">
        <v>0.4695899</v>
      </c>
    </row>
    <row r="192" spans="1:13" x14ac:dyDescent="0.2">
      <c r="A192" t="s">
        <v>27</v>
      </c>
      <c r="C192" s="2">
        <v>0.4695899</v>
      </c>
      <c r="D192" s="2">
        <v>0.4695899</v>
      </c>
      <c r="E192" s="2">
        <v>0.4695899</v>
      </c>
      <c r="F192" s="2">
        <v>0.4695899</v>
      </c>
      <c r="G192" s="2">
        <v>0.4695899</v>
      </c>
      <c r="H192" s="2">
        <v>0.4695899</v>
      </c>
      <c r="I192" s="2">
        <v>0.4695899</v>
      </c>
      <c r="J192" s="2">
        <v>0.4695899</v>
      </c>
      <c r="K192" s="2">
        <v>0.4695899</v>
      </c>
      <c r="L192" s="2">
        <v>0.4695899</v>
      </c>
    </row>
    <row r="193" spans="1:13" x14ac:dyDescent="0.2">
      <c r="A193" t="s">
        <v>28</v>
      </c>
      <c r="C193" s="2">
        <v>0.4695899</v>
      </c>
      <c r="D193" s="2">
        <v>0.4695899</v>
      </c>
      <c r="E193" s="2">
        <v>0.4695899</v>
      </c>
      <c r="F193" s="2">
        <v>0.4695899</v>
      </c>
      <c r="G193" s="2">
        <v>0.4695899</v>
      </c>
      <c r="H193" s="2">
        <v>0.4695899</v>
      </c>
      <c r="I193" s="2">
        <v>0.4695899</v>
      </c>
      <c r="J193" s="2">
        <v>0.4695899</v>
      </c>
      <c r="K193" s="2">
        <v>0.4695899</v>
      </c>
      <c r="L193" s="2">
        <v>0.4695899</v>
      </c>
    </row>
    <row r="194" spans="1:13" x14ac:dyDescent="0.2">
      <c r="A194" t="s">
        <v>29</v>
      </c>
      <c r="C194" s="2">
        <v>0.4695899</v>
      </c>
      <c r="D194" s="2">
        <v>0.4695899</v>
      </c>
      <c r="E194" s="2">
        <v>0.4695899</v>
      </c>
      <c r="F194" s="2">
        <v>0.4695899</v>
      </c>
      <c r="G194" s="2">
        <v>0.4695899</v>
      </c>
      <c r="H194" s="2">
        <v>0.4695899</v>
      </c>
      <c r="I194" s="2">
        <v>0.4695899</v>
      </c>
      <c r="J194" s="2">
        <v>0.4695899</v>
      </c>
      <c r="K194" s="2">
        <v>0.4695899</v>
      </c>
      <c r="L194" s="2">
        <v>0.4695899</v>
      </c>
    </row>
    <row r="195" spans="1:13" x14ac:dyDescent="0.2">
      <c r="A195" t="s">
        <v>30</v>
      </c>
    </row>
    <row r="197" spans="1:13" x14ac:dyDescent="0.2">
      <c r="A197" t="s">
        <v>48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</row>
    <row r="198" spans="1:13" x14ac:dyDescent="0.2">
      <c r="A198" t="s">
        <v>23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</row>
    <row r="199" spans="1:13" x14ac:dyDescent="0.2">
      <c r="A199" t="s">
        <v>24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</row>
    <row r="200" spans="1:13" x14ac:dyDescent="0.2">
      <c r="A200" t="s">
        <v>25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</row>
    <row r="201" spans="1:13" x14ac:dyDescent="0.2">
      <c r="A201" t="s">
        <v>26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</row>
    <row r="202" spans="1:13" x14ac:dyDescent="0.2">
      <c r="A202" t="s">
        <v>27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</row>
    <row r="203" spans="1:13" x14ac:dyDescent="0.2">
      <c r="A203" t="s">
        <v>28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</row>
    <row r="204" spans="1:13" x14ac:dyDescent="0.2">
      <c r="A204" t="s">
        <v>29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</row>
    <row r="205" spans="1:13" x14ac:dyDescent="0.2">
      <c r="A205" t="s">
        <v>30</v>
      </c>
    </row>
    <row r="207" spans="1:13" x14ac:dyDescent="0.2">
      <c r="A207" t="s">
        <v>49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</row>
    <row r="208" spans="1:13" x14ac:dyDescent="0.2">
      <c r="A208" t="s">
        <v>23</v>
      </c>
      <c r="C208">
        <v>4.2013249397277797</v>
      </c>
      <c r="D208">
        <v>4.2037062644958496</v>
      </c>
      <c r="E208">
        <v>4.1929907798767099</v>
      </c>
      <c r="F208">
        <v>4.1949748992919904</v>
      </c>
      <c r="G208">
        <v>4.1965622901916504</v>
      </c>
      <c r="H208">
        <v>4.20013427734375</v>
      </c>
      <c r="I208">
        <v>4.2088656425476101</v>
      </c>
      <c r="J208">
        <v>4.2108497619628897</v>
      </c>
      <c r="K208">
        <v>4.2279157638549796</v>
      </c>
      <c r="L208">
        <v>4.2445845603942898</v>
      </c>
    </row>
    <row r="209" spans="1:12" x14ac:dyDescent="0.2">
      <c r="A209" t="s">
        <v>24</v>
      </c>
      <c r="C209">
        <v>4.2021188735961896</v>
      </c>
      <c r="D209">
        <v>4.1981501579284703</v>
      </c>
      <c r="E209">
        <v>4.1914029121398899</v>
      </c>
      <c r="F209">
        <v>4.1842594146728498</v>
      </c>
      <c r="G209">
        <v>4.19775295257568</v>
      </c>
      <c r="H209">
        <v>4.1894187927246103</v>
      </c>
      <c r="I209">
        <v>4.1953721046447798</v>
      </c>
      <c r="J209">
        <v>4.2072782516479501</v>
      </c>
      <c r="K209">
        <v>4.2239470481872603</v>
      </c>
      <c r="L209">
        <v>4.2358531951904297</v>
      </c>
    </row>
    <row r="210" spans="1:12" x14ac:dyDescent="0.2">
      <c r="A210" t="s">
        <v>25</v>
      </c>
      <c r="C210">
        <v>4.1949748992919904</v>
      </c>
      <c r="D210">
        <v>4.1838626861572301</v>
      </c>
      <c r="E210">
        <v>4.1858468055725098</v>
      </c>
      <c r="F210">
        <v>4.1810841560363796</v>
      </c>
      <c r="G210">
        <v>4.1929907798767099</v>
      </c>
      <c r="H210">
        <v>4.1882281303405797</v>
      </c>
      <c r="I210">
        <v>4.1997375488281303</v>
      </c>
      <c r="J210">
        <v>4.2092623710632298</v>
      </c>
      <c r="K210">
        <v>4.2310905456543004</v>
      </c>
      <c r="L210">
        <v>4.2489500045776403</v>
      </c>
    </row>
    <row r="211" spans="1:12" x14ac:dyDescent="0.2">
      <c r="A211" t="s">
        <v>26</v>
      </c>
      <c r="C211">
        <v>4.2045001983642596</v>
      </c>
      <c r="D211">
        <v>4.1937842369079599</v>
      </c>
      <c r="E211">
        <v>4.19854688644409</v>
      </c>
      <c r="F211">
        <v>4.1898155212402299</v>
      </c>
      <c r="G211">
        <v>4.1993408203125</v>
      </c>
      <c r="H211">
        <v>4.1925935745239302</v>
      </c>
      <c r="I211">
        <v>4.2021188735961896</v>
      </c>
      <c r="J211">
        <v>4.2108497619628897</v>
      </c>
      <c r="K211">
        <v>4.22196245193481</v>
      </c>
      <c r="L211">
        <v>4.2382345199584996</v>
      </c>
    </row>
    <row r="212" spans="1:12" x14ac:dyDescent="0.2">
      <c r="A212" t="s">
        <v>27</v>
      </c>
      <c r="C212">
        <v>4.2064843177795401</v>
      </c>
      <c r="D212">
        <v>4.1882281303405797</v>
      </c>
      <c r="E212">
        <v>4.19775295257568</v>
      </c>
      <c r="F212">
        <v>4.1993408203125</v>
      </c>
      <c r="G212">
        <v>4.2048969268798801</v>
      </c>
      <c r="H212">
        <v>4.2064843177795401</v>
      </c>
      <c r="I212">
        <v>4.2116436958312997</v>
      </c>
      <c r="J212">
        <v>4.2171998023986799</v>
      </c>
      <c r="K212">
        <v>4.2287092208862296</v>
      </c>
      <c r="L212">
        <v>4.2437906265258798</v>
      </c>
    </row>
    <row r="213" spans="1:12" x14ac:dyDescent="0.2">
      <c r="A213" t="s">
        <v>28</v>
      </c>
      <c r="C213">
        <v>4.2064843177795401</v>
      </c>
      <c r="D213">
        <v>4.1953721046447798</v>
      </c>
      <c r="E213">
        <v>4.20092821121216</v>
      </c>
      <c r="F213">
        <v>4.19854688644409</v>
      </c>
      <c r="G213">
        <v>4.2060875892639196</v>
      </c>
      <c r="H213">
        <v>4.2060875892639196</v>
      </c>
      <c r="I213">
        <v>4.2052936553955096</v>
      </c>
      <c r="J213">
        <v>4.2124376296997097</v>
      </c>
      <c r="K213">
        <v>4.2306938171386701</v>
      </c>
      <c r="L213">
        <v>4.2473626136779803</v>
      </c>
    </row>
    <row r="214" spans="1:12" x14ac:dyDescent="0.2">
      <c r="A214" t="s">
        <v>29</v>
      </c>
      <c r="C214">
        <v>4.1945781707763699</v>
      </c>
      <c r="D214">
        <v>4.1981501579284703</v>
      </c>
      <c r="E214">
        <v>4.1981501579284703</v>
      </c>
      <c r="F214">
        <v>4.1933875083923304</v>
      </c>
      <c r="G214">
        <v>4.1973562240600604</v>
      </c>
      <c r="H214">
        <v>4.2005314826965297</v>
      </c>
      <c r="I214">
        <v>4.2056908607482901</v>
      </c>
      <c r="J214">
        <v>4.2171998023986799</v>
      </c>
      <c r="K214">
        <v>4.22434377670288</v>
      </c>
      <c r="L214">
        <v>4.2382345199584996</v>
      </c>
    </row>
    <row r="215" spans="1:12" x14ac:dyDescent="0.2">
      <c r="A215" t="s">
        <v>30</v>
      </c>
    </row>
    <row r="219" spans="1:12" x14ac:dyDescent="0.2">
      <c r="A219" t="s">
        <v>50</v>
      </c>
      <c r="B219" t="s">
        <v>51</v>
      </c>
      <c r="C219" t="s">
        <v>52</v>
      </c>
      <c r="D219" t="s">
        <v>53</v>
      </c>
    </row>
    <row r="220" spans="1:12" x14ac:dyDescent="0.2">
      <c r="B220" t="s">
        <v>54</v>
      </c>
      <c r="C220">
        <v>1000</v>
      </c>
      <c r="D220">
        <v>1</v>
      </c>
    </row>
    <row r="221" spans="1:12" x14ac:dyDescent="0.2">
      <c r="A221" t="s">
        <v>55</v>
      </c>
      <c r="B221" t="s">
        <v>56</v>
      </c>
      <c r="C221" t="s">
        <v>57</v>
      </c>
    </row>
    <row r="222" spans="1:12" x14ac:dyDescent="0.2">
      <c r="B222" t="s">
        <v>58</v>
      </c>
      <c r="C222" t="b">
        <v>0</v>
      </c>
    </row>
    <row r="223" spans="1:12" x14ac:dyDescent="0.2">
      <c r="B223" t="s">
        <v>59</v>
      </c>
      <c r="C223">
        <v>0</v>
      </c>
    </row>
    <row r="224" spans="1:12" x14ac:dyDescent="0.2">
      <c r="B224" t="s">
        <v>60</v>
      </c>
      <c r="C224">
        <v>100</v>
      </c>
    </row>
    <row r="225" spans="1:5" x14ac:dyDescent="0.2">
      <c r="B225" t="s">
        <v>61</v>
      </c>
      <c r="C225">
        <v>0</v>
      </c>
    </row>
    <row r="226" spans="1:5" x14ac:dyDescent="0.2">
      <c r="A226" t="s">
        <v>62</v>
      </c>
      <c r="B226" t="s">
        <v>63</v>
      </c>
      <c r="D226" t="s">
        <v>64</v>
      </c>
    </row>
    <row r="227" spans="1:5" x14ac:dyDescent="0.2">
      <c r="B227" t="s">
        <v>56</v>
      </c>
      <c r="C227" t="s">
        <v>57</v>
      </c>
      <c r="D227" t="s">
        <v>56</v>
      </c>
      <c r="E227" t="s">
        <v>57</v>
      </c>
    </row>
    <row r="228" spans="1:5" x14ac:dyDescent="0.2">
      <c r="B228" t="s">
        <v>65</v>
      </c>
      <c r="C228">
        <v>1</v>
      </c>
      <c r="D228" t="s">
        <v>65</v>
      </c>
      <c r="E228">
        <v>1</v>
      </c>
    </row>
    <row r="229" spans="1:5" x14ac:dyDescent="0.2">
      <c r="B229" t="s">
        <v>66</v>
      </c>
      <c r="C229">
        <v>4</v>
      </c>
      <c r="D229" t="s">
        <v>66</v>
      </c>
      <c r="E229">
        <v>4</v>
      </c>
    </row>
    <row r="230" spans="1:5" x14ac:dyDescent="0.2">
      <c r="B230" t="s">
        <v>67</v>
      </c>
      <c r="C230">
        <v>2</v>
      </c>
      <c r="D230" t="s">
        <v>67</v>
      </c>
      <c r="E230">
        <v>2</v>
      </c>
    </row>
    <row r="231" spans="1:5" x14ac:dyDescent="0.2">
      <c r="B231" t="s">
        <v>68</v>
      </c>
      <c r="C231">
        <v>0</v>
      </c>
      <c r="D231" t="s">
        <v>68</v>
      </c>
      <c r="E231">
        <v>0</v>
      </c>
    </row>
    <row r="232" spans="1:5" x14ac:dyDescent="0.2">
      <c r="B232" t="s">
        <v>69</v>
      </c>
      <c r="C232">
        <v>10</v>
      </c>
      <c r="D232" t="s">
        <v>69</v>
      </c>
      <c r="E232">
        <v>10</v>
      </c>
    </row>
    <row r="233" spans="1:5" x14ac:dyDescent="0.2">
      <c r="B233" t="s">
        <v>70</v>
      </c>
      <c r="C233" t="b">
        <v>0</v>
      </c>
      <c r="D233" t="s">
        <v>70</v>
      </c>
      <c r="E233" t="b">
        <v>0</v>
      </c>
    </row>
    <row r="234" spans="1:5" x14ac:dyDescent="0.2">
      <c r="B234" t="s">
        <v>71</v>
      </c>
      <c r="C234" t="b">
        <v>0</v>
      </c>
      <c r="D234" t="s">
        <v>71</v>
      </c>
      <c r="E234" t="b">
        <v>0</v>
      </c>
    </row>
    <row r="235" spans="1:5" x14ac:dyDescent="0.2">
      <c r="A235" t="s">
        <v>72</v>
      </c>
      <c r="B235" t="s">
        <v>73</v>
      </c>
      <c r="D235" t="s">
        <v>74</v>
      </c>
    </row>
    <row r="236" spans="1:5" x14ac:dyDescent="0.2">
      <c r="B236" t="s">
        <v>56</v>
      </c>
      <c r="C236" t="s">
        <v>57</v>
      </c>
      <c r="D236" t="s">
        <v>56</v>
      </c>
      <c r="E236" t="s">
        <v>57</v>
      </c>
    </row>
    <row r="237" spans="1:5" x14ac:dyDescent="0.2">
      <c r="B237" t="s">
        <v>75</v>
      </c>
      <c r="C237" t="s">
        <v>76</v>
      </c>
      <c r="D237" t="s">
        <v>75</v>
      </c>
      <c r="E237" t="s">
        <v>76</v>
      </c>
    </row>
    <row r="238" spans="1:5" x14ac:dyDescent="0.2">
      <c r="B238" t="s">
        <v>77</v>
      </c>
      <c r="C238" t="s">
        <v>78</v>
      </c>
      <c r="D238" t="s">
        <v>77</v>
      </c>
      <c r="E238" t="s">
        <v>78</v>
      </c>
    </row>
    <row r="239" spans="1:5" x14ac:dyDescent="0.2">
      <c r="B239" t="s">
        <v>79</v>
      </c>
      <c r="C239">
        <v>0</v>
      </c>
      <c r="D239" t="s">
        <v>79</v>
      </c>
      <c r="E239">
        <v>0</v>
      </c>
    </row>
    <row r="240" spans="1:5" x14ac:dyDescent="0.2">
      <c r="B240" t="s">
        <v>80</v>
      </c>
      <c r="C240">
        <v>0</v>
      </c>
      <c r="D240" t="s">
        <v>80</v>
      </c>
      <c r="E240">
        <v>0</v>
      </c>
    </row>
    <row r="242" spans="1:5" x14ac:dyDescent="0.2">
      <c r="A242" t="s">
        <v>50</v>
      </c>
      <c r="B242" t="s">
        <v>51</v>
      </c>
      <c r="C242" t="s">
        <v>52</v>
      </c>
      <c r="D242" t="s">
        <v>53</v>
      </c>
    </row>
    <row r="243" spans="1:5" x14ac:dyDescent="0.2">
      <c r="B243" t="s">
        <v>81</v>
      </c>
      <c r="C243">
        <v>1000</v>
      </c>
      <c r="D243">
        <v>2</v>
      </c>
    </row>
    <row r="244" spans="1:5" x14ac:dyDescent="0.2">
      <c r="A244" t="s">
        <v>55</v>
      </c>
      <c r="B244" t="s">
        <v>56</v>
      </c>
      <c r="C244" t="s">
        <v>57</v>
      </c>
    </row>
    <row r="245" spans="1:5" x14ac:dyDescent="0.2">
      <c r="B245" t="s">
        <v>58</v>
      </c>
      <c r="C245" t="b">
        <v>0</v>
      </c>
    </row>
    <row r="246" spans="1:5" x14ac:dyDescent="0.2">
      <c r="B246" t="s">
        <v>59</v>
      </c>
      <c r="C246">
        <v>0</v>
      </c>
    </row>
    <row r="247" spans="1:5" x14ac:dyDescent="0.2">
      <c r="B247" t="s">
        <v>60</v>
      </c>
      <c r="C247">
        <v>95</v>
      </c>
    </row>
    <row r="248" spans="1:5" x14ac:dyDescent="0.2">
      <c r="B248" t="s">
        <v>61</v>
      </c>
      <c r="C248">
        <v>0</v>
      </c>
    </row>
    <row r="249" spans="1:5" x14ac:dyDescent="0.2">
      <c r="A249" t="s">
        <v>62</v>
      </c>
      <c r="B249" t="s">
        <v>63</v>
      </c>
      <c r="D249" t="s">
        <v>64</v>
      </c>
    </row>
    <row r="250" spans="1:5" x14ac:dyDescent="0.2">
      <c r="B250" t="s">
        <v>56</v>
      </c>
      <c r="C250" t="s">
        <v>57</v>
      </c>
      <c r="D250" t="s">
        <v>56</v>
      </c>
      <c r="E250" t="s">
        <v>57</v>
      </c>
    </row>
    <row r="251" spans="1:5" x14ac:dyDescent="0.2">
      <c r="B251" t="s">
        <v>65</v>
      </c>
      <c r="C251">
        <v>1</v>
      </c>
      <c r="D251" t="s">
        <v>65</v>
      </c>
      <c r="E251">
        <v>1</v>
      </c>
    </row>
    <row r="252" spans="1:5" x14ac:dyDescent="0.2">
      <c r="B252" t="s">
        <v>66</v>
      </c>
      <c r="C252">
        <v>4</v>
      </c>
      <c r="D252" t="s">
        <v>66</v>
      </c>
      <c r="E252">
        <v>4</v>
      </c>
    </row>
    <row r="253" spans="1:5" x14ac:dyDescent="0.2">
      <c r="B253" t="s">
        <v>67</v>
      </c>
      <c r="C253">
        <v>2</v>
      </c>
      <c r="D253" t="s">
        <v>67</v>
      </c>
      <c r="E253">
        <v>2</v>
      </c>
    </row>
    <row r="254" spans="1:5" x14ac:dyDescent="0.2">
      <c r="B254" t="s">
        <v>68</v>
      </c>
      <c r="C254">
        <v>0</v>
      </c>
      <c r="D254" t="s">
        <v>68</v>
      </c>
      <c r="E254">
        <v>0</v>
      </c>
    </row>
    <row r="255" spans="1:5" x14ac:dyDescent="0.2">
      <c r="B255" t="s">
        <v>69</v>
      </c>
      <c r="C255">
        <v>10</v>
      </c>
      <c r="D255" t="s">
        <v>69</v>
      </c>
      <c r="E255">
        <v>20</v>
      </c>
    </row>
    <row r="256" spans="1:5" x14ac:dyDescent="0.2">
      <c r="B256" t="s">
        <v>70</v>
      </c>
      <c r="C256" t="b">
        <v>0</v>
      </c>
      <c r="D256" t="s">
        <v>70</v>
      </c>
      <c r="E256" t="b">
        <v>0</v>
      </c>
    </row>
    <row r="257" spans="1:5" x14ac:dyDescent="0.2">
      <c r="B257" t="s">
        <v>71</v>
      </c>
      <c r="C257" t="b">
        <v>1</v>
      </c>
      <c r="D257" t="s">
        <v>71</v>
      </c>
      <c r="E257" t="b">
        <v>1</v>
      </c>
    </row>
    <row r="258" spans="1:5" x14ac:dyDescent="0.2">
      <c r="A258" t="s">
        <v>72</v>
      </c>
      <c r="B258" t="s">
        <v>73</v>
      </c>
      <c r="D258" t="s">
        <v>74</v>
      </c>
    </row>
    <row r="259" spans="1:5" x14ac:dyDescent="0.2">
      <c r="B259" t="s">
        <v>56</v>
      </c>
      <c r="C259" t="s">
        <v>57</v>
      </c>
      <c r="D259" t="s">
        <v>56</v>
      </c>
      <c r="E259" t="s">
        <v>57</v>
      </c>
    </row>
    <row r="260" spans="1:5" x14ac:dyDescent="0.2">
      <c r="B260" t="s">
        <v>75</v>
      </c>
      <c r="C260" t="s">
        <v>82</v>
      </c>
      <c r="D260" t="s">
        <v>75</v>
      </c>
      <c r="E260" t="s">
        <v>83</v>
      </c>
    </row>
    <row r="261" spans="1:5" x14ac:dyDescent="0.2">
      <c r="B261" t="s">
        <v>77</v>
      </c>
      <c r="C261" t="s">
        <v>78</v>
      </c>
      <c r="D261" t="s">
        <v>77</v>
      </c>
      <c r="E261" t="s">
        <v>78</v>
      </c>
    </row>
    <row r="262" spans="1:5" x14ac:dyDescent="0.2">
      <c r="B262" t="s">
        <v>79</v>
      </c>
      <c r="C262">
        <v>0</v>
      </c>
      <c r="D262" t="s">
        <v>79</v>
      </c>
      <c r="E262">
        <v>0</v>
      </c>
    </row>
    <row r="263" spans="1:5" x14ac:dyDescent="0.2">
      <c r="B263" t="s">
        <v>80</v>
      </c>
      <c r="C263">
        <v>0</v>
      </c>
      <c r="D263" t="s">
        <v>80</v>
      </c>
      <c r="E263">
        <v>0</v>
      </c>
    </row>
    <row r="265" spans="1:5" x14ac:dyDescent="0.2">
      <c r="A265" t="s">
        <v>84</v>
      </c>
      <c r="B265" t="s">
        <v>51</v>
      </c>
      <c r="C265" t="s">
        <v>52</v>
      </c>
    </row>
    <row r="266" spans="1:5" x14ac:dyDescent="0.2">
      <c r="B266" t="s">
        <v>85</v>
      </c>
      <c r="C266">
        <v>1000</v>
      </c>
    </row>
    <row r="267" spans="1:5" x14ac:dyDescent="0.2">
      <c r="A267" t="s">
        <v>86</v>
      </c>
      <c r="B267" t="s">
        <v>87</v>
      </c>
      <c r="C267" t="s">
        <v>88</v>
      </c>
    </row>
    <row r="268" spans="1:5" x14ac:dyDescent="0.2">
      <c r="B268" t="s">
        <v>89</v>
      </c>
      <c r="C268" t="s">
        <v>90</v>
      </c>
    </row>
    <row r="269" spans="1:5" x14ac:dyDescent="0.2">
      <c r="B269" t="s">
        <v>91</v>
      </c>
      <c r="C269" t="s">
        <v>92</v>
      </c>
    </row>
    <row r="270" spans="1:5" x14ac:dyDescent="0.2">
      <c r="B270" t="s">
        <v>93</v>
      </c>
      <c r="C270" t="s">
        <v>92</v>
      </c>
    </row>
    <row r="271" spans="1:5" x14ac:dyDescent="0.2">
      <c r="B271" t="s">
        <v>94</v>
      </c>
      <c r="C271" t="s">
        <v>92</v>
      </c>
    </row>
    <row r="272" spans="1:5" x14ac:dyDescent="0.2">
      <c r="B272" t="s">
        <v>95</v>
      </c>
      <c r="C272" t="s">
        <v>92</v>
      </c>
    </row>
    <row r="273" spans="1:5" x14ac:dyDescent="0.2">
      <c r="A273" t="s">
        <v>96</v>
      </c>
      <c r="B273" t="s">
        <v>97</v>
      </c>
    </row>
    <row r="276" spans="1:5" x14ac:dyDescent="0.2">
      <c r="A276" t="s">
        <v>98</v>
      </c>
      <c r="B276" t="s">
        <v>99</v>
      </c>
      <c r="C276" t="s">
        <v>100</v>
      </c>
      <c r="D276" t="s">
        <v>101</v>
      </c>
      <c r="E276" t="s">
        <v>102</v>
      </c>
    </row>
    <row r="277" spans="1:5" x14ac:dyDescent="0.2">
      <c r="A277" t="s">
        <v>103</v>
      </c>
      <c r="B277">
        <v>185.22171945701399</v>
      </c>
      <c r="C277" t="s">
        <v>104</v>
      </c>
      <c r="D277" t="s">
        <v>105</v>
      </c>
      <c r="E277" t="s">
        <v>106</v>
      </c>
    </row>
    <row r="278" spans="1:5" x14ac:dyDescent="0.2">
      <c r="A278" t="s">
        <v>107</v>
      </c>
      <c r="B278">
        <v>26.352941176470601</v>
      </c>
      <c r="C278" t="s">
        <v>108</v>
      </c>
      <c r="D278" t="s">
        <v>105</v>
      </c>
      <c r="E278" t="s"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2 3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2022-02-03T22:53:03Z</dcterms:created>
  <dcterms:modified xsi:type="dcterms:W3CDTF">2022-02-04T00:58:24Z</dcterms:modified>
</cp:coreProperties>
</file>