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h-pro/Tenure/FUNDING/JEDI/JEDI_COVID-19/_SUBCONTRACTING other assays/Mount Sinai/_RAW data/"/>
    </mc:Choice>
  </mc:AlternateContent>
  <xr:revisionPtr revIDLastSave="0" documentId="13_ncr:1_{7F1F36DC-6CE6-8F4E-9382-BE0EFBBB8133}" xr6:coauthVersionLast="36" xr6:coauthVersionMax="47" xr10:uidLastSave="{00000000-0000-0000-0000-000000000000}"/>
  <bookViews>
    <workbookView xWindow="39360" yWindow="500" windowWidth="32120" windowHeight="22540" xr2:uid="{00000000-000D-0000-FFFF-FFFF00000000}"/>
  </bookViews>
  <sheets>
    <sheet name="4 5 6 d_-2" sheetId="1" r:id="rId1"/>
  </sheets>
  <calcPr calcId="181029"/>
</workbook>
</file>

<file path=xl/calcChain.xml><?xml version="1.0" encoding="utf-8"?>
<calcChain xmlns="http://schemas.openxmlformats.org/spreadsheetml/2006/main">
  <c r="P39" i="1" l="1"/>
  <c r="AA50" i="1" l="1"/>
  <c r="AA51" i="1" s="1"/>
  <c r="AA52" i="1" s="1"/>
  <c r="AA49" i="1"/>
  <c r="U49" i="1"/>
  <c r="U50" i="1" s="1"/>
  <c r="U51" i="1" s="1"/>
  <c r="U52" i="1" s="1"/>
  <c r="AA48" i="1"/>
  <c r="U48" i="1"/>
  <c r="O48" i="1"/>
  <c r="O49" i="1" s="1"/>
  <c r="O50" i="1" s="1"/>
  <c r="O51" i="1" s="1"/>
  <c r="O52" i="1" s="1"/>
  <c r="W44" i="1"/>
  <c r="V44" i="1"/>
  <c r="U44" i="1"/>
  <c r="AC47" i="1" s="1"/>
  <c r="U41" i="1"/>
  <c r="Q41" i="1"/>
  <c r="W40" i="1"/>
  <c r="S40" i="1"/>
  <c r="O40" i="1"/>
  <c r="U39" i="1"/>
  <c r="Q39" i="1"/>
  <c r="M38" i="1"/>
  <c r="S44" i="1" s="1"/>
  <c r="AC50" i="1" l="1"/>
  <c r="O42" i="1"/>
  <c r="S42" i="1"/>
  <c r="W42" i="1"/>
  <c r="R43" i="1"/>
  <c r="V43" i="1"/>
  <c r="P44" i="1"/>
  <c r="T44" i="1"/>
  <c r="X44" i="1"/>
  <c r="P40" i="1"/>
  <c r="Q51" i="1" s="1"/>
  <c r="R39" i="1"/>
  <c r="T40" i="1"/>
  <c r="R41" i="1"/>
  <c r="P42" i="1"/>
  <c r="O43" i="1"/>
  <c r="W43" i="1"/>
  <c r="AB47" i="1"/>
  <c r="W39" i="1"/>
  <c r="S41" i="1"/>
  <c r="V39" i="1"/>
  <c r="AC52" i="1" s="1"/>
  <c r="X40" i="1"/>
  <c r="V41" i="1"/>
  <c r="AB50" i="1" s="1"/>
  <c r="T42" i="1"/>
  <c r="S43" i="1"/>
  <c r="Q44" i="1"/>
  <c r="O39" i="1"/>
  <c r="S39" i="1"/>
  <c r="Q40" i="1"/>
  <c r="U40" i="1"/>
  <c r="O41" i="1"/>
  <c r="W41" i="1"/>
  <c r="Q42" i="1"/>
  <c r="U42" i="1"/>
  <c r="P43" i="1"/>
  <c r="T43" i="1"/>
  <c r="X43" i="1"/>
  <c r="R44" i="1"/>
  <c r="T39" i="1"/>
  <c r="X39" i="1"/>
  <c r="R40" i="1"/>
  <c r="V40" i="1"/>
  <c r="P41" i="1"/>
  <c r="T41" i="1"/>
  <c r="X41" i="1"/>
  <c r="R42" i="1"/>
  <c r="V42" i="1"/>
  <c r="Q43" i="1"/>
  <c r="U43" i="1"/>
  <c r="O44" i="1"/>
  <c r="W51" i="1" l="1"/>
  <c r="Y51" i="1" s="1"/>
  <c r="V51" i="1"/>
  <c r="P47" i="1"/>
  <c r="Q47" i="1"/>
  <c r="S47" i="1" s="1"/>
  <c r="W49" i="1"/>
  <c r="V49" i="1"/>
  <c r="Q50" i="1"/>
  <c r="P50" i="1"/>
  <c r="R50" i="1" s="1"/>
  <c r="Q52" i="1"/>
  <c r="P52" i="1"/>
  <c r="Q48" i="1"/>
  <c r="P48" i="1"/>
  <c r="R48" i="1" s="1"/>
  <c r="V52" i="1"/>
  <c r="W52" i="1"/>
  <c r="V48" i="1"/>
  <c r="W48" i="1"/>
  <c r="Y48" i="1" s="1"/>
  <c r="AC48" i="1"/>
  <c r="AB48" i="1"/>
  <c r="W47" i="1"/>
  <c r="V47" i="1"/>
  <c r="X47" i="1" s="1"/>
  <c r="AB49" i="1"/>
  <c r="AC49" i="1"/>
  <c r="AC51" i="1"/>
  <c r="AB51" i="1"/>
  <c r="AD51" i="1" s="1"/>
  <c r="AC53" i="1"/>
  <c r="W53" i="1"/>
  <c r="Q53" i="1"/>
  <c r="AB53" i="1"/>
  <c r="AD53" i="1" s="1"/>
  <c r="V53" i="1"/>
  <c r="X53" i="1" s="1"/>
  <c r="P53" i="1"/>
  <c r="S51" i="1" s="1"/>
  <c r="W50" i="1"/>
  <c r="Y50" i="1" s="1"/>
  <c r="V50" i="1"/>
  <c r="X50" i="1" s="1"/>
  <c r="AB52" i="1"/>
  <c r="AD52" i="1" s="1"/>
  <c r="P51" i="1"/>
  <c r="R51" i="1" s="1"/>
  <c r="P49" i="1"/>
  <c r="R49" i="1" s="1"/>
  <c r="Q49" i="1"/>
  <c r="S49" i="1" s="1"/>
  <c r="AD47" i="1" l="1"/>
  <c r="S53" i="1"/>
  <c r="AE51" i="1"/>
  <c r="Y47" i="1"/>
  <c r="X48" i="1"/>
  <c r="S48" i="1"/>
  <c r="S50" i="1"/>
  <c r="R47" i="1"/>
  <c r="R53" i="1"/>
  <c r="AE47" i="1"/>
  <c r="Y53" i="1"/>
  <c r="AE49" i="1"/>
  <c r="AD48" i="1"/>
  <c r="Y52" i="1"/>
  <c r="R52" i="1"/>
  <c r="X49" i="1"/>
  <c r="AE50" i="1"/>
  <c r="AD50" i="1"/>
  <c r="AE53" i="1"/>
  <c r="AD49" i="1"/>
  <c r="AE48" i="1"/>
  <c r="X52" i="1"/>
  <c r="S52" i="1"/>
  <c r="Y49" i="1"/>
  <c r="X51" i="1"/>
  <c r="AE52" i="1"/>
</calcChain>
</file>

<file path=xl/sharedStrings.xml><?xml version="1.0" encoding="utf-8"?>
<sst xmlns="http://schemas.openxmlformats.org/spreadsheetml/2006/main" count="360" uniqueCount="119">
  <si>
    <t>Plate ID</t>
  </si>
  <si>
    <t>4 5 6 d</t>
  </si>
  <si>
    <t>Plate Name</t>
  </si>
  <si>
    <t>Plate Description</t>
  </si>
  <si>
    <t>Scan ID</t>
  </si>
  <si>
    <t>Scan Description</t>
  </si>
  <si>
    <t>Scan Result ID</t>
  </si>
  <si>
    <t>Scan Result Description</t>
  </si>
  <si>
    <t>Software Version</t>
  </si>
  <si>
    <t>4.1.3.0</t>
  </si>
  <si>
    <t>Experiment Name</t>
  </si>
  <si>
    <t>SARS-CoV2-rabbitNP</t>
  </si>
  <si>
    <t>Application Name</t>
  </si>
  <si>
    <t>Target 1 + 2</t>
  </si>
  <si>
    <t>Plate Type</t>
  </si>
  <si>
    <t>96-Well Greiner™ 655090 Plate</t>
  </si>
  <si>
    <t>Acquisition Start/End Times</t>
  </si>
  <si>
    <t>2/3/2022 1:02:41 PM - 2/3/2022 1:08:20 PM</t>
  </si>
  <si>
    <t>Analysis Start Time</t>
  </si>
  <si>
    <t>User ID</t>
  </si>
  <si>
    <t>Kris White</t>
  </si>
  <si>
    <t>Measurement Plate Maps</t>
  </si>
  <si>
    <t>Total Count</t>
  </si>
  <si>
    <t>A</t>
  </si>
  <si>
    <t>B</t>
  </si>
  <si>
    <t>C</t>
  </si>
  <si>
    <t>D</t>
  </si>
  <si>
    <t>E</t>
  </si>
  <si>
    <t>F</t>
  </si>
  <si>
    <t>G</t>
  </si>
  <si>
    <t>H</t>
  </si>
  <si>
    <t>% Target 1</t>
  </si>
  <si>
    <t>% Target 2</t>
  </si>
  <si>
    <t>% Target 1 (only)</t>
  </si>
  <si>
    <t>% Target 2 (only)</t>
  </si>
  <si>
    <t>Target 1 Count</t>
  </si>
  <si>
    <t>Target 2 Count</t>
  </si>
  <si>
    <t>Target 1 Count (only)</t>
  </si>
  <si>
    <t>Target 2 Count (only)</t>
  </si>
  <si>
    <t>AVG Target 1 Mean Intensity</t>
  </si>
  <si>
    <t>SD of Target 1 Mean Intensity</t>
  </si>
  <si>
    <t>AVG Target 1 Integrated Intensity</t>
  </si>
  <si>
    <t>SD of Target 1 Integrated Intensity</t>
  </si>
  <si>
    <t>AVG Target 2 Mean Intensity</t>
  </si>
  <si>
    <t>NaN</t>
  </si>
  <si>
    <t>SD of Target 2 Mean Intensity</t>
  </si>
  <si>
    <t>AVG Target 2 Integrated Intensity</t>
  </si>
  <si>
    <t>SD of Target 2 Integrated Intensity</t>
  </si>
  <si>
    <t>% Well Sampled</t>
  </si>
  <si>
    <t>Analysis Settings Plate Maps</t>
  </si>
  <si>
    <t>Focus Position Map</t>
  </si>
  <si>
    <t>Analysis Settings</t>
  </si>
  <si>
    <t>Name</t>
  </si>
  <si>
    <t>Version</t>
  </si>
  <si>
    <t>Instance</t>
  </si>
  <si>
    <t>Untitled Analysis Settings 1</t>
  </si>
  <si>
    <t>General Settings</t>
  </si>
  <si>
    <t>Item</t>
  </si>
  <si>
    <t>Value</t>
  </si>
  <si>
    <t>bUseWellMask</t>
  </si>
  <si>
    <t>WellMaskUsageMode</t>
  </si>
  <si>
    <t>PercentWellMaskSize</t>
  </si>
  <si>
    <t>WellMaskShapeOverride</t>
  </si>
  <si>
    <t>Identification Settings</t>
  </si>
  <si>
    <t>Target 1 Frame Settings</t>
  </si>
  <si>
    <t>Target 2 Frame Settings</t>
  </si>
  <si>
    <t>Algorithm</t>
  </si>
  <si>
    <t>IntensityThreshold</t>
  </si>
  <si>
    <t>Precision</t>
  </si>
  <si>
    <t>BFSharpen</t>
  </si>
  <si>
    <t>FilterSizeUM</t>
  </si>
  <si>
    <t>BackgroundCorrection</t>
  </si>
  <si>
    <t>SeparateTouchingBlobs</t>
  </si>
  <si>
    <t>Pre-Filtering Settings</t>
  </si>
  <si>
    <t>Target 1 Feature Settings</t>
  </si>
  <si>
    <t>Target 2 Feature Settings</t>
  </si>
  <si>
    <t>CellAreaRangeUM</t>
  </si>
  <si>
    <t>10 to 10000</t>
  </si>
  <si>
    <t>CellIntensityRange</t>
  </si>
  <si>
    <t>0 to 255</t>
  </si>
  <si>
    <t>CellSmoothnessMin</t>
  </si>
  <si>
    <t>CellAspectRatioMin</t>
  </si>
  <si>
    <t>SARS-CoV2-mouseNP_2020_03_23_16_51_11_2020_05_24_17_40_37_2022_02_03_13_02_53</t>
  </si>
  <si>
    <t>50 to 10000</t>
  </si>
  <si>
    <t>100 to 10000</t>
  </si>
  <si>
    <t>Classification Settings</t>
  </si>
  <si>
    <t>Untitled Classification Settings</t>
  </si>
  <si>
    <t>Classes</t>
  </si>
  <si>
    <t>Class Name</t>
  </si>
  <si>
    <t>Source Population Name</t>
  </si>
  <si>
    <t>Total</t>
  </si>
  <si>
    <t>ALL</t>
  </si>
  <si>
    <t>Class 1</t>
  </si>
  <si>
    <t>unassigned</t>
  </si>
  <si>
    <t>Class 2</t>
  </si>
  <si>
    <t>Class 3</t>
  </si>
  <si>
    <t>Class 4</t>
  </si>
  <si>
    <t>Gating</t>
  </si>
  <si>
    <t>-none-</t>
  </si>
  <si>
    <t>Image Channel Settings</t>
  </si>
  <si>
    <t>Gain</t>
  </si>
  <si>
    <t>Exposure</t>
  </si>
  <si>
    <t>SetupMode</t>
  </si>
  <si>
    <t>Illumination Source</t>
  </si>
  <si>
    <t>Fluorescent Default Template (1)</t>
  </si>
  <si>
    <t>104460 (ums)</t>
  </si>
  <si>
    <t>Always</t>
  </si>
  <si>
    <t>Blue 377/447</t>
  </si>
  <si>
    <t>Fluorescent Default Template (2)</t>
  </si>
  <si>
    <t>209626 (ums)</t>
  </si>
  <si>
    <t>Green 483/536</t>
  </si>
  <si>
    <t>Mock average</t>
  </si>
  <si>
    <t>ace2_24791097</t>
  </si>
  <si>
    <t>nsp12s4614385</t>
  </si>
  <si>
    <t>ace2_S3484105</t>
  </si>
  <si>
    <t>***check orientation</t>
  </si>
  <si>
    <t>min concentrac</t>
  </si>
  <si>
    <t>Max concentr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</si>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</sst>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C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548235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E4D6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22" fontId="0" fillId="0" borderId="0" xfId="0" applyNumberFormat="1"/>
    <xf numFmtId="10" fontId="0" fillId="0" borderId="0" xfId="0" applyNumberFormat="1"/>
    <xf numFmtId="0" fontId="18" fillId="0" borderId="0" xfId="0" applyFont="1"/>
    <xf numFmtId="0" fontId="19" fillId="0" borderId="0" xfId="0" applyFont="1"/>
    <xf numFmtId="10" fontId="18" fillId="33" borderId="0" xfId="0" applyNumberFormat="1" applyFont="1" applyFill="1"/>
    <xf numFmtId="0" fontId="20" fillId="0" borderId="0" xfId="0" applyFont="1"/>
    <xf numFmtId="17" fontId="20" fillId="0" borderId="0" xfId="0" applyNumberFormat="1" applyFont="1"/>
    <xf numFmtId="0" fontId="19" fillId="0" borderId="10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15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2" fontId="21" fillId="0" borderId="0" xfId="0" applyNumberFormat="1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8"/>
  <sheetViews>
    <sheetView tabSelected="1" topLeftCell="G1" workbookViewId="0">
      <selection activeCell="P39" sqref="P39"/>
    </sheetView>
  </sheetViews>
  <sheetFormatPr baseColWidth="10" defaultRowHeight="16"/>
  <cols>
    <col min="2" max="2" width="20.5" customWidth="1"/>
  </cols>
  <sheetData>
    <row r="1" spans="1:2">
      <c r="A1" t="s">
        <v>0</v>
      </c>
      <c r="B1" t="s">
        <v>1</v>
      </c>
    </row>
    <row r="2" spans="1:2">
      <c r="A2" t="s">
        <v>2</v>
      </c>
    </row>
    <row r="3" spans="1:2">
      <c r="A3" t="s">
        <v>3</v>
      </c>
    </row>
    <row r="4" spans="1:2">
      <c r="A4" t="s">
        <v>4</v>
      </c>
      <c r="B4" s="1">
        <v>44595.543530092589</v>
      </c>
    </row>
    <row r="5" spans="1:2">
      <c r="A5" t="s">
        <v>5</v>
      </c>
    </row>
    <row r="6" spans="1:2">
      <c r="A6" t="s">
        <v>6</v>
      </c>
      <c r="B6" s="1">
        <v>44595.543530092589</v>
      </c>
    </row>
    <row r="7" spans="1:2">
      <c r="A7" t="s">
        <v>7</v>
      </c>
    </row>
    <row r="8" spans="1:2">
      <c r="A8" t="s">
        <v>8</v>
      </c>
      <c r="B8" t="s">
        <v>9</v>
      </c>
    </row>
    <row r="9" spans="1:2">
      <c r="A9" t="s">
        <v>10</v>
      </c>
      <c r="B9" t="s">
        <v>11</v>
      </c>
    </row>
    <row r="10" spans="1:2">
      <c r="A10" t="s">
        <v>12</v>
      </c>
      <c r="B10" t="s">
        <v>13</v>
      </c>
    </row>
    <row r="11" spans="1:2">
      <c r="A11" t="s">
        <v>14</v>
      </c>
      <c r="B11" t="s">
        <v>15</v>
      </c>
    </row>
    <row r="12" spans="1:2">
      <c r="A12" t="s">
        <v>16</v>
      </c>
      <c r="B12" t="s">
        <v>17</v>
      </c>
    </row>
    <row r="13" spans="1:2">
      <c r="A13" t="s">
        <v>18</v>
      </c>
      <c r="B13" s="1">
        <v>44595.543530092589</v>
      </c>
    </row>
    <row r="14" spans="1:2">
      <c r="A14" t="s">
        <v>19</v>
      </c>
      <c r="B14" t="s">
        <v>20</v>
      </c>
    </row>
    <row r="16" spans="1:2">
      <c r="A16" t="s">
        <v>21</v>
      </c>
    </row>
    <row r="17" spans="1:13">
      <c r="A17" t="s">
        <v>22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</row>
    <row r="18" spans="1:13">
      <c r="A18" t="s">
        <v>23</v>
      </c>
      <c r="C18">
        <v>3363</v>
      </c>
      <c r="D18">
        <v>3757</v>
      </c>
      <c r="E18">
        <v>4008</v>
      </c>
      <c r="F18">
        <v>3617</v>
      </c>
      <c r="G18">
        <v>3764</v>
      </c>
      <c r="H18">
        <v>3876</v>
      </c>
      <c r="I18">
        <v>3908</v>
      </c>
      <c r="J18">
        <v>4061</v>
      </c>
      <c r="K18">
        <v>4035</v>
      </c>
      <c r="L18">
        <v>4376</v>
      </c>
    </row>
    <row r="19" spans="1:13">
      <c r="A19" t="s">
        <v>24</v>
      </c>
      <c r="C19">
        <v>1607</v>
      </c>
      <c r="D19">
        <v>1505</v>
      </c>
      <c r="E19">
        <v>1673</v>
      </c>
      <c r="F19">
        <v>1357</v>
      </c>
      <c r="G19">
        <v>1434</v>
      </c>
      <c r="H19">
        <v>1496</v>
      </c>
      <c r="I19">
        <v>1414</v>
      </c>
      <c r="J19">
        <v>1393</v>
      </c>
      <c r="K19">
        <v>1411</v>
      </c>
      <c r="L19">
        <v>1462</v>
      </c>
    </row>
    <row r="20" spans="1:13">
      <c r="A20" t="s">
        <v>25</v>
      </c>
      <c r="C20">
        <v>1581</v>
      </c>
      <c r="D20">
        <v>1573</v>
      </c>
      <c r="E20">
        <v>1563</v>
      </c>
      <c r="F20">
        <v>1498</v>
      </c>
      <c r="G20">
        <v>1605</v>
      </c>
      <c r="H20">
        <v>1446</v>
      </c>
      <c r="I20">
        <v>1351</v>
      </c>
      <c r="J20">
        <v>1332</v>
      </c>
      <c r="K20">
        <v>1514</v>
      </c>
      <c r="L20">
        <v>1462</v>
      </c>
    </row>
    <row r="21" spans="1:13">
      <c r="A21" t="s">
        <v>26</v>
      </c>
      <c r="C21">
        <v>1635</v>
      </c>
      <c r="D21">
        <v>1733</v>
      </c>
      <c r="E21">
        <v>1577</v>
      </c>
      <c r="F21">
        <v>1600</v>
      </c>
      <c r="G21">
        <v>1555</v>
      </c>
      <c r="H21">
        <v>1490</v>
      </c>
      <c r="I21">
        <v>1667</v>
      </c>
      <c r="J21">
        <v>1713</v>
      </c>
      <c r="K21">
        <v>1849</v>
      </c>
      <c r="L21">
        <v>1654</v>
      </c>
    </row>
    <row r="22" spans="1:13">
      <c r="A22" t="s">
        <v>27</v>
      </c>
      <c r="C22">
        <v>1692</v>
      </c>
      <c r="D22">
        <v>1549</v>
      </c>
      <c r="E22">
        <v>1353</v>
      </c>
      <c r="F22">
        <v>1686</v>
      </c>
      <c r="G22">
        <v>1598</v>
      </c>
      <c r="H22">
        <v>1631</v>
      </c>
      <c r="I22">
        <v>1694</v>
      </c>
      <c r="J22">
        <v>1709</v>
      </c>
      <c r="K22">
        <v>1818</v>
      </c>
      <c r="L22">
        <v>1689</v>
      </c>
    </row>
    <row r="23" spans="1:13">
      <c r="A23" t="s">
        <v>28</v>
      </c>
      <c r="C23">
        <v>1380</v>
      </c>
      <c r="D23">
        <v>1281</v>
      </c>
      <c r="E23">
        <v>1292</v>
      </c>
      <c r="F23">
        <v>1581</v>
      </c>
      <c r="G23">
        <v>1405</v>
      </c>
      <c r="H23">
        <v>1418</v>
      </c>
      <c r="I23">
        <v>1131</v>
      </c>
      <c r="J23">
        <v>1114</v>
      </c>
      <c r="K23">
        <v>1080</v>
      </c>
      <c r="L23">
        <v>1692</v>
      </c>
    </row>
    <row r="24" spans="1:13">
      <c r="A24" t="s">
        <v>29</v>
      </c>
      <c r="C24">
        <v>1288</v>
      </c>
      <c r="D24">
        <v>1305</v>
      </c>
      <c r="E24">
        <v>1241</v>
      </c>
      <c r="F24">
        <v>824</v>
      </c>
      <c r="G24">
        <v>695</v>
      </c>
      <c r="H24">
        <v>875</v>
      </c>
      <c r="I24">
        <v>103</v>
      </c>
      <c r="J24">
        <v>106</v>
      </c>
      <c r="K24">
        <v>100</v>
      </c>
      <c r="L24">
        <v>1381</v>
      </c>
    </row>
    <row r="25" spans="1:13">
      <c r="A25" t="s">
        <v>30</v>
      </c>
    </row>
    <row r="27" spans="1:13">
      <c r="A27" t="s">
        <v>31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  <c r="M27">
        <v>12</v>
      </c>
    </row>
    <row r="28" spans="1:13">
      <c r="A28" t="s">
        <v>23</v>
      </c>
      <c r="C28" s="2">
        <v>0.99940530000000005</v>
      </c>
      <c r="D28" s="2">
        <v>0.99946769999999996</v>
      </c>
      <c r="E28" s="2">
        <v>1</v>
      </c>
      <c r="F28" s="2">
        <v>0.99944710000000003</v>
      </c>
      <c r="G28" s="2">
        <v>0.99946869999999999</v>
      </c>
      <c r="H28" s="2">
        <v>0.99896799999999997</v>
      </c>
      <c r="I28" s="2">
        <v>0.99974410000000002</v>
      </c>
      <c r="J28" s="2">
        <v>0.99975380000000003</v>
      </c>
      <c r="K28" s="2">
        <v>0.99975219999999998</v>
      </c>
      <c r="L28" s="2">
        <v>1</v>
      </c>
    </row>
    <row r="29" spans="1:13">
      <c r="A29" t="s">
        <v>24</v>
      </c>
      <c r="C29" s="2">
        <v>0.90416929999999995</v>
      </c>
      <c r="D29" s="2">
        <v>0.87973420000000002</v>
      </c>
      <c r="E29" s="2">
        <v>0.91213390000000005</v>
      </c>
      <c r="F29" s="2">
        <v>0.92409730000000001</v>
      </c>
      <c r="G29" s="2">
        <v>0.88563460000000005</v>
      </c>
      <c r="H29" s="2">
        <v>0.89906419999999998</v>
      </c>
      <c r="I29" s="2">
        <v>0.91584160000000003</v>
      </c>
      <c r="J29" s="2">
        <v>0.92390519999999998</v>
      </c>
      <c r="K29" s="2">
        <v>0.91141030000000001</v>
      </c>
      <c r="L29" s="2">
        <v>0.90424079999999996</v>
      </c>
    </row>
    <row r="30" spans="1:13">
      <c r="A30" t="s">
        <v>25</v>
      </c>
      <c r="C30" s="2">
        <v>0.87223280000000003</v>
      </c>
      <c r="D30" s="2">
        <v>0.87984739999999995</v>
      </c>
      <c r="E30" s="2">
        <v>0.87843890000000002</v>
      </c>
      <c r="F30" s="2">
        <v>0.89719629999999995</v>
      </c>
      <c r="G30" s="2">
        <v>0.91277260000000005</v>
      </c>
      <c r="H30" s="2">
        <v>0.873444</v>
      </c>
      <c r="I30" s="2">
        <v>0.8593634</v>
      </c>
      <c r="J30" s="2">
        <v>0.89264259999999995</v>
      </c>
      <c r="K30" s="2">
        <v>0.8903567</v>
      </c>
      <c r="L30" s="2">
        <v>0.89945280000000005</v>
      </c>
    </row>
    <row r="31" spans="1:13">
      <c r="A31" t="s">
        <v>26</v>
      </c>
      <c r="C31" s="2">
        <v>0.91131499999999999</v>
      </c>
      <c r="D31" s="2">
        <v>0.91863819999999996</v>
      </c>
      <c r="E31" s="2">
        <v>0.89917559999999996</v>
      </c>
      <c r="F31" s="2">
        <v>0.90812499999999996</v>
      </c>
      <c r="G31" s="2">
        <v>0.87652730000000001</v>
      </c>
      <c r="H31" s="2">
        <v>0.91208049999999996</v>
      </c>
      <c r="I31" s="2">
        <v>0.91721660000000005</v>
      </c>
      <c r="J31" s="2">
        <v>0.90834789999999999</v>
      </c>
      <c r="K31" s="2">
        <v>0.89778259999999999</v>
      </c>
      <c r="L31" s="2">
        <v>0.90870620000000002</v>
      </c>
    </row>
    <row r="32" spans="1:13">
      <c r="A32" t="s">
        <v>27</v>
      </c>
      <c r="C32" s="2">
        <v>0.91193849999999999</v>
      </c>
      <c r="D32" s="2">
        <v>0.89864429999999995</v>
      </c>
      <c r="E32" s="2">
        <v>0.84922390000000003</v>
      </c>
      <c r="F32" s="2">
        <v>0.91755629999999999</v>
      </c>
      <c r="G32" s="2">
        <v>0.92991239999999997</v>
      </c>
      <c r="H32" s="2">
        <v>0.93316980000000005</v>
      </c>
      <c r="I32" s="2">
        <v>0.91381349999999995</v>
      </c>
      <c r="J32" s="2">
        <v>0.93212399999999995</v>
      </c>
      <c r="K32" s="2">
        <v>0.93179319999999999</v>
      </c>
      <c r="L32" s="2">
        <v>0.90290110000000001</v>
      </c>
    </row>
    <row r="33" spans="1:31">
      <c r="A33" t="s">
        <v>28</v>
      </c>
      <c r="C33" s="2">
        <v>0.88623189999999996</v>
      </c>
      <c r="D33" s="2">
        <v>0.90163930000000003</v>
      </c>
      <c r="E33" s="2">
        <v>0.89086690000000002</v>
      </c>
      <c r="F33" s="2">
        <v>0.92536370000000001</v>
      </c>
      <c r="G33" s="2">
        <v>0.94519569999999997</v>
      </c>
      <c r="H33" s="2">
        <v>0.94217209999999996</v>
      </c>
      <c r="I33" s="2">
        <v>0.95137050000000001</v>
      </c>
      <c r="J33" s="2">
        <v>0.94075399999999998</v>
      </c>
      <c r="K33" s="2">
        <v>0.9611111</v>
      </c>
      <c r="L33" s="2">
        <v>0.92080379999999995</v>
      </c>
    </row>
    <row r="34" spans="1:31">
      <c r="A34" t="s">
        <v>29</v>
      </c>
      <c r="C34" s="2">
        <v>0.90683230000000004</v>
      </c>
      <c r="D34" s="2">
        <v>0.90038309999999999</v>
      </c>
      <c r="E34" s="2">
        <v>0.87832390000000005</v>
      </c>
      <c r="F34" s="2">
        <v>0.90412619999999999</v>
      </c>
      <c r="G34" s="2">
        <v>0.84892089999999998</v>
      </c>
      <c r="H34" s="2">
        <v>0.86971430000000005</v>
      </c>
      <c r="I34" s="2">
        <v>0.98058250000000002</v>
      </c>
      <c r="J34" s="2">
        <v>0.95283019999999996</v>
      </c>
      <c r="K34" s="2">
        <v>0.99</v>
      </c>
      <c r="L34" s="2">
        <v>0.8870384</v>
      </c>
    </row>
    <row r="35" spans="1:31">
      <c r="A35" t="s">
        <v>30</v>
      </c>
    </row>
    <row r="37" spans="1:31">
      <c r="A37" t="s">
        <v>32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  <c r="M37" s="3" t="s">
        <v>111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t="s">
        <v>23</v>
      </c>
      <c r="C38" s="2">
        <v>1.1894E-3</v>
      </c>
      <c r="D38" s="2">
        <v>5.3229999999999998E-4</v>
      </c>
      <c r="E38" s="2">
        <v>0</v>
      </c>
      <c r="F38" s="2">
        <v>5.5290000000000005E-4</v>
      </c>
      <c r="G38" s="2">
        <v>5.3129999999999996E-4</v>
      </c>
      <c r="H38" s="2">
        <v>1.5479999999999999E-3</v>
      </c>
      <c r="I38" s="2">
        <v>5.1179999999999997E-4</v>
      </c>
      <c r="J38" s="2">
        <v>4.9249999999999999E-4</v>
      </c>
      <c r="K38" s="2">
        <v>2.4780000000000001E-4</v>
      </c>
      <c r="L38" s="2">
        <v>0</v>
      </c>
      <c r="M38" s="5">
        <f>AVERAGE(C38:L38)</f>
        <v>5.6059999999999997E-4</v>
      </c>
      <c r="N38" s="4"/>
      <c r="O38" s="6"/>
      <c r="P38" t="s">
        <v>112</v>
      </c>
      <c r="Q38" s="6"/>
      <c r="R38" s="7"/>
      <c r="S38" t="s">
        <v>113</v>
      </c>
      <c r="T38" s="6"/>
      <c r="U38" s="6"/>
      <c r="V38" t="s">
        <v>114</v>
      </c>
      <c r="W38" s="6"/>
      <c r="X38" s="6" t="s">
        <v>26</v>
      </c>
      <c r="Y38" s="4"/>
      <c r="Z38" s="4"/>
      <c r="AA38" s="4"/>
      <c r="AB38" s="4" t="s">
        <v>115</v>
      </c>
      <c r="AC38" s="4"/>
      <c r="AD38" s="4"/>
      <c r="AE38" s="4"/>
    </row>
    <row r="39" spans="1:31">
      <c r="A39" t="s">
        <v>24</v>
      </c>
      <c r="C39" s="2">
        <v>0.26446799999999998</v>
      </c>
      <c r="D39" s="2">
        <v>0.29501660000000002</v>
      </c>
      <c r="E39" s="2">
        <v>0.23550509999999999</v>
      </c>
      <c r="F39" s="2">
        <v>0.238762</v>
      </c>
      <c r="G39" s="2">
        <v>0.30753140000000001</v>
      </c>
      <c r="H39" s="2">
        <v>0.25200529999999999</v>
      </c>
      <c r="I39" s="2">
        <v>0.2560113</v>
      </c>
      <c r="J39" s="2">
        <v>0.2254128</v>
      </c>
      <c r="K39" s="2">
        <v>0.23812900000000001</v>
      </c>
      <c r="L39" s="2">
        <v>0.25581399999999999</v>
      </c>
      <c r="M39" s="4"/>
      <c r="N39" s="6" t="s">
        <v>116</v>
      </c>
      <c r="O39" s="8">
        <f>IF(C69&gt;300,(C39-$M$38)*100,"NA")</f>
        <v>26.390739999999997</v>
      </c>
      <c r="P39" s="9">
        <f>IF(D69&gt;270,(D39-$M$38)*100,"NA")</f>
        <v>29.445599999999999</v>
      </c>
      <c r="Q39" s="10">
        <f>IF(E69&gt;270,(E39-$M$38)*100,"NA")</f>
        <v>23.494450000000001</v>
      </c>
      <c r="R39" s="8">
        <f t="shared" ref="R39:T44" si="0">IF(F69&gt;300,(F39-$M$38)*100,"NA")</f>
        <v>23.820140000000002</v>
      </c>
      <c r="S39" s="9">
        <f t="shared" si="0"/>
        <v>30.69708</v>
      </c>
      <c r="T39" s="10">
        <f t="shared" si="0"/>
        <v>25.144469999999998</v>
      </c>
      <c r="U39" s="11">
        <f t="shared" ref="U39:X41" si="1">IF(I69&gt;260,(I39-$M$38)*100,"NA")</f>
        <v>25.545069999999999</v>
      </c>
      <c r="V39" s="11">
        <f t="shared" si="1"/>
        <v>22.485220000000002</v>
      </c>
      <c r="W39" s="11">
        <f t="shared" si="1"/>
        <v>23.75684</v>
      </c>
      <c r="X39" s="11">
        <f t="shared" si="1"/>
        <v>25.525339999999996</v>
      </c>
      <c r="Y39" s="12"/>
      <c r="Z39" s="12"/>
      <c r="AA39" s="12"/>
      <c r="AB39" s="12"/>
      <c r="AC39" s="12"/>
      <c r="AD39" s="12"/>
      <c r="AE39" s="12"/>
    </row>
    <row r="40" spans="1:31">
      <c r="A40" t="s">
        <v>25</v>
      </c>
      <c r="C40" s="2">
        <v>0.35736879999999999</v>
      </c>
      <c r="D40" s="2">
        <v>0.31404959999999998</v>
      </c>
      <c r="E40" s="2">
        <v>0.29366599999999998</v>
      </c>
      <c r="F40" s="2">
        <v>0.26835779999999998</v>
      </c>
      <c r="G40" s="2">
        <v>0.2442368</v>
      </c>
      <c r="H40" s="2">
        <v>0.2959889</v>
      </c>
      <c r="I40" s="2">
        <v>0.33752779999999999</v>
      </c>
      <c r="J40" s="2">
        <v>0.2725225</v>
      </c>
      <c r="K40" s="2">
        <v>0.29722589999999999</v>
      </c>
      <c r="L40" s="2">
        <v>0.30437760000000003</v>
      </c>
      <c r="M40" s="4"/>
      <c r="N40" s="6"/>
      <c r="O40" s="13">
        <f t="shared" ref="O40:P44" si="2">IF(C70&gt;300,(C40-$M$38)*100,"NA")</f>
        <v>35.680819999999997</v>
      </c>
      <c r="P40" s="12">
        <f t="shared" si="2"/>
        <v>31.348899999999997</v>
      </c>
      <c r="Q40" s="14">
        <f>IF(E69&gt;300,(E40-$M$38)*100,"NA")</f>
        <v>29.310539999999996</v>
      </c>
      <c r="R40" s="13">
        <f t="shared" si="0"/>
        <v>26.779719999999998</v>
      </c>
      <c r="S40" s="12">
        <f t="shared" si="0"/>
        <v>24.367620000000002</v>
      </c>
      <c r="T40" s="14">
        <f t="shared" si="0"/>
        <v>29.542829999999999</v>
      </c>
      <c r="U40" s="11">
        <f t="shared" si="1"/>
        <v>33.696719999999999</v>
      </c>
      <c r="V40" s="11">
        <f t="shared" si="1"/>
        <v>27.196189999999998</v>
      </c>
      <c r="W40" s="11">
        <f t="shared" si="1"/>
        <v>29.666529999999998</v>
      </c>
      <c r="X40" s="11">
        <f t="shared" si="1"/>
        <v>30.381700000000002</v>
      </c>
      <c r="Y40" s="12"/>
      <c r="Z40" s="12"/>
      <c r="AA40" s="12"/>
      <c r="AB40" s="12"/>
      <c r="AC40" s="12"/>
      <c r="AD40" s="12"/>
      <c r="AE40" s="12"/>
    </row>
    <row r="41" spans="1:31">
      <c r="A41" t="s">
        <v>26</v>
      </c>
      <c r="C41" s="2">
        <v>0.24831800000000001</v>
      </c>
      <c r="D41" s="2">
        <v>0.25100980000000001</v>
      </c>
      <c r="E41" s="2">
        <v>0.28218140000000003</v>
      </c>
      <c r="F41" s="2">
        <v>0.24937500000000001</v>
      </c>
      <c r="G41" s="2">
        <v>0.31575560000000003</v>
      </c>
      <c r="H41" s="2">
        <v>0.24630869999999999</v>
      </c>
      <c r="I41" s="2">
        <v>0.24775040000000001</v>
      </c>
      <c r="J41" s="2">
        <v>0.26561590000000002</v>
      </c>
      <c r="K41" s="2">
        <v>0.2671714</v>
      </c>
      <c r="L41" s="2">
        <v>0.25090689999999999</v>
      </c>
      <c r="M41" s="4"/>
      <c r="N41" s="6"/>
      <c r="O41" s="13">
        <f t="shared" si="2"/>
        <v>24.775740000000003</v>
      </c>
      <c r="P41" s="12">
        <f t="shared" si="2"/>
        <v>25.044919999999998</v>
      </c>
      <c r="Q41" s="14">
        <f>IF(E70&gt;300,(E41-$M$38)*100,"NA")</f>
        <v>28.16208</v>
      </c>
      <c r="R41" s="13">
        <f t="shared" si="0"/>
        <v>24.881440000000001</v>
      </c>
      <c r="S41" s="12">
        <f t="shared" si="0"/>
        <v>31.519500000000001</v>
      </c>
      <c r="T41" s="14">
        <f t="shared" si="0"/>
        <v>24.574809999999999</v>
      </c>
      <c r="U41" s="11">
        <f>IF(I71&gt;260,(I41-$M$38)*100,"NA")</f>
        <v>24.718980000000002</v>
      </c>
      <c r="V41" s="11">
        <f t="shared" si="1"/>
        <v>26.50553</v>
      </c>
      <c r="W41" s="11">
        <f t="shared" si="1"/>
        <v>26.661079999999998</v>
      </c>
      <c r="X41" s="11">
        <f t="shared" si="1"/>
        <v>25.034629999999996</v>
      </c>
      <c r="Y41" s="12"/>
      <c r="Z41" s="12"/>
      <c r="AA41" s="12"/>
      <c r="AB41" s="12"/>
      <c r="AC41" s="12"/>
      <c r="AD41" s="12"/>
      <c r="AE41" s="12"/>
    </row>
    <row r="42" spans="1:31">
      <c r="A42" t="s">
        <v>27</v>
      </c>
      <c r="C42" s="2">
        <v>0.25886520000000002</v>
      </c>
      <c r="D42" s="2">
        <v>0.2924467</v>
      </c>
      <c r="E42" s="2">
        <v>0.35033259999999999</v>
      </c>
      <c r="F42" s="2">
        <v>0.2402135</v>
      </c>
      <c r="G42" s="2">
        <v>0.2065081</v>
      </c>
      <c r="H42" s="2">
        <v>0.2164316</v>
      </c>
      <c r="I42" s="2">
        <v>0.2526564</v>
      </c>
      <c r="J42" s="2">
        <v>0.20011699999999999</v>
      </c>
      <c r="K42" s="2">
        <v>0.22992299999999999</v>
      </c>
      <c r="L42" s="2">
        <v>0.27708700000000003</v>
      </c>
      <c r="M42" s="4"/>
      <c r="N42" s="6"/>
      <c r="O42" s="13">
        <f t="shared" si="2"/>
        <v>25.830459999999999</v>
      </c>
      <c r="P42" s="12">
        <f t="shared" si="2"/>
        <v>29.188609999999997</v>
      </c>
      <c r="Q42" s="14">
        <f>IF(E71&gt;300,(E42-$M$38)*100,"NA")</f>
        <v>34.977199999999996</v>
      </c>
      <c r="R42" s="13">
        <f t="shared" si="0"/>
        <v>23.96529</v>
      </c>
      <c r="S42" s="12">
        <f t="shared" si="0"/>
        <v>20.594750000000001</v>
      </c>
      <c r="T42" s="14">
        <f t="shared" si="0"/>
        <v>21.5871</v>
      </c>
      <c r="U42" s="11">
        <f t="shared" ref="U42:W44" si="3">IF(I72&gt;260,(I42-$M$38)*100,"NA")</f>
        <v>25.209579999999999</v>
      </c>
      <c r="V42" s="11">
        <f t="shared" si="3"/>
        <v>19.955639999999999</v>
      </c>
      <c r="W42" s="11">
        <f t="shared" si="3"/>
        <v>22.936239999999998</v>
      </c>
      <c r="X42" s="11"/>
      <c r="Y42" s="12"/>
      <c r="Z42" s="12"/>
      <c r="AA42" s="12"/>
      <c r="AB42" s="12"/>
      <c r="AC42" s="12"/>
      <c r="AD42" s="12"/>
      <c r="AE42" s="12"/>
    </row>
    <row r="43" spans="1:31">
      <c r="A43" t="s">
        <v>28</v>
      </c>
      <c r="C43" s="2">
        <v>0.2985507</v>
      </c>
      <c r="D43" s="2">
        <v>0.27556599999999998</v>
      </c>
      <c r="E43" s="2">
        <v>0.28018579999999998</v>
      </c>
      <c r="F43" s="2">
        <v>0.1884883</v>
      </c>
      <c r="G43" s="2">
        <v>0.1644128</v>
      </c>
      <c r="H43" s="2">
        <v>0.17771509999999999</v>
      </c>
      <c r="I43" s="2">
        <v>0.15119360000000001</v>
      </c>
      <c r="J43" s="2">
        <v>0.1561939</v>
      </c>
      <c r="K43" s="2">
        <v>0.1481481</v>
      </c>
      <c r="L43" s="2">
        <v>0.26300240000000003</v>
      </c>
      <c r="M43" s="4"/>
      <c r="N43" s="6"/>
      <c r="O43" s="13">
        <f t="shared" si="2"/>
        <v>29.799009999999999</v>
      </c>
      <c r="P43" s="12">
        <f t="shared" si="2"/>
        <v>27.500539999999994</v>
      </c>
      <c r="Q43" s="14">
        <f>IF(E72&gt;300,(E43-$M$38)*100,"NA")</f>
        <v>27.962519999999998</v>
      </c>
      <c r="R43" s="13">
        <f t="shared" si="0"/>
        <v>18.792770000000001</v>
      </c>
      <c r="S43" s="12">
        <f t="shared" si="0"/>
        <v>16.38522</v>
      </c>
      <c r="T43" s="14">
        <f t="shared" si="0"/>
        <v>17.715450000000001</v>
      </c>
      <c r="U43" s="11">
        <f t="shared" si="3"/>
        <v>15.063300000000002</v>
      </c>
      <c r="V43" s="11">
        <f t="shared" si="3"/>
        <v>15.563330000000001</v>
      </c>
      <c r="W43" s="11">
        <f t="shared" si="3"/>
        <v>14.758750000000001</v>
      </c>
      <c r="X43" s="11">
        <f>IF(L73&gt;260,(L43-$M$38)*100,"NA")</f>
        <v>26.24418</v>
      </c>
      <c r="Y43" s="12"/>
      <c r="Z43" s="12"/>
      <c r="AA43" s="12"/>
      <c r="AB43" s="12"/>
      <c r="AC43" s="12"/>
      <c r="AD43" s="12"/>
      <c r="AE43" s="12"/>
    </row>
    <row r="44" spans="1:31">
      <c r="A44" t="s">
        <v>29</v>
      </c>
      <c r="C44" s="2">
        <v>0.29968939999999999</v>
      </c>
      <c r="D44" s="2">
        <v>0.27356320000000001</v>
      </c>
      <c r="E44" s="2">
        <v>0.3352135</v>
      </c>
      <c r="F44" s="2">
        <v>0.37742720000000002</v>
      </c>
      <c r="G44" s="2">
        <v>0.41582730000000001</v>
      </c>
      <c r="H44" s="2">
        <v>0.42285709999999999</v>
      </c>
      <c r="I44" s="2">
        <v>0.1067961</v>
      </c>
      <c r="J44" s="2">
        <v>0.1132075</v>
      </c>
      <c r="K44" s="2">
        <v>0.04</v>
      </c>
      <c r="L44" s="2">
        <v>0.29688629999999999</v>
      </c>
      <c r="M44" s="4"/>
      <c r="N44" s="6" t="s">
        <v>117</v>
      </c>
      <c r="O44" s="15">
        <f>IF(C74&gt;300,(C44-$M$38)*100,"NA")</f>
        <v>29.912879999999998</v>
      </c>
      <c r="P44" s="16">
        <f t="shared" si="2"/>
        <v>27.300259999999998</v>
      </c>
      <c r="Q44" s="17">
        <f>IF(E73&gt;300,(E44-$M$38)*100,"NA")</f>
        <v>33.465289999999996</v>
      </c>
      <c r="R44" s="15">
        <f t="shared" si="0"/>
        <v>37.686659999999996</v>
      </c>
      <c r="S44" s="16">
        <f t="shared" si="0"/>
        <v>41.526669999999996</v>
      </c>
      <c r="T44" s="17">
        <f t="shared" si="0"/>
        <v>42.229649999999999</v>
      </c>
      <c r="U44" s="11" t="str">
        <f t="shared" si="3"/>
        <v>NA</v>
      </c>
      <c r="V44" s="11" t="str">
        <f t="shared" si="3"/>
        <v>NA</v>
      </c>
      <c r="W44" s="11" t="str">
        <f t="shared" si="3"/>
        <v>NA</v>
      </c>
      <c r="X44" s="11">
        <f>IF(L74&gt;260,(L44-$M$38)*100,"NA")</f>
        <v>29.632569999999998</v>
      </c>
      <c r="Y44" s="12"/>
      <c r="Z44" s="12"/>
      <c r="AA44" s="12"/>
      <c r="AB44" s="12"/>
      <c r="AC44" s="12"/>
      <c r="AD44" s="12"/>
      <c r="AE44" s="12"/>
    </row>
    <row r="45" spans="1:31">
      <c r="A45" t="s">
        <v>30</v>
      </c>
      <c r="M45" s="4"/>
      <c r="N45" s="4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</row>
    <row r="46" spans="1:31">
      <c r="M46" s="4"/>
      <c r="N46" s="4"/>
      <c r="O46" s="12"/>
      <c r="P46" t="s">
        <v>112</v>
      </c>
      <c r="Q46" s="12"/>
      <c r="R46" s="18" t="s">
        <v>118</v>
      </c>
      <c r="S46" s="12"/>
      <c r="T46" s="12"/>
      <c r="U46" s="12"/>
      <c r="V46" t="s">
        <v>113</v>
      </c>
      <c r="W46" s="12"/>
      <c r="X46" s="18" t="s">
        <v>118</v>
      </c>
      <c r="Y46" s="12"/>
      <c r="Z46" s="12"/>
      <c r="AA46" s="12"/>
      <c r="AB46" t="s">
        <v>114</v>
      </c>
      <c r="AC46" s="12"/>
      <c r="AD46" s="18" t="s">
        <v>118</v>
      </c>
      <c r="AE46" s="12"/>
    </row>
    <row r="47" spans="1:31">
      <c r="A47" t="s">
        <v>33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 s="4">
        <v>12</v>
      </c>
      <c r="N47" s="4"/>
      <c r="O47" s="19">
        <v>20</v>
      </c>
      <c r="P47" s="20">
        <f>AVERAGE(O44:Q44)</f>
        <v>30.226143333333329</v>
      </c>
      <c r="Q47" s="21">
        <f>STDEV(O44:Q44)</f>
        <v>3.0944303453516815</v>
      </c>
      <c r="R47" s="22">
        <f>P47/$P$53*100</f>
        <v>110.46079662860211</v>
      </c>
      <c r="S47" s="23">
        <f>Q47/$P$53*100</f>
        <v>11.308529748230105</v>
      </c>
      <c r="T47" s="12"/>
      <c r="U47" s="19">
        <v>20</v>
      </c>
      <c r="V47" s="20">
        <f>AVERAGE(R44:T44)</f>
        <v>40.480993333333323</v>
      </c>
      <c r="W47" s="21">
        <f>STDEV(R44:T44)</f>
        <v>2.4453566822517607</v>
      </c>
      <c r="X47" s="22">
        <f>V47/$P$53*100</f>
        <v>147.93692740105217</v>
      </c>
      <c r="Y47" s="23">
        <f>W47/$P$53*100</f>
        <v>8.9365038795644676</v>
      </c>
      <c r="Z47" s="12"/>
      <c r="AA47" s="19">
        <v>20</v>
      </c>
      <c r="AB47" s="20" t="e">
        <f>AVERAGE(U44:W44)</f>
        <v>#DIV/0!</v>
      </c>
      <c r="AC47" s="21" t="e">
        <f>STDEV(U44:W44)</f>
        <v>#DIV/0!</v>
      </c>
      <c r="AD47" s="22" t="e">
        <f>AB47/$P$53*100</f>
        <v>#DIV/0!</v>
      </c>
      <c r="AE47" s="23" t="e">
        <f>AC47/$P$53*100</f>
        <v>#DIV/0!</v>
      </c>
    </row>
    <row r="48" spans="1:31">
      <c r="A48" t="s">
        <v>23</v>
      </c>
      <c r="C48" s="2">
        <v>0.99881059999999999</v>
      </c>
      <c r="D48" s="2">
        <v>0.99946769999999996</v>
      </c>
      <c r="E48" s="2">
        <v>1</v>
      </c>
      <c r="F48" s="2">
        <v>0.99944710000000003</v>
      </c>
      <c r="G48" s="2">
        <v>0.99946869999999999</v>
      </c>
      <c r="H48" s="2">
        <v>0.99845200000000001</v>
      </c>
      <c r="I48" s="2">
        <v>0.99948820000000005</v>
      </c>
      <c r="J48" s="2">
        <v>0.99950749999999999</v>
      </c>
      <c r="K48" s="2">
        <v>0.99975219999999998</v>
      </c>
      <c r="L48" s="2">
        <v>1</v>
      </c>
      <c r="M48" s="4"/>
      <c r="N48" s="4"/>
      <c r="O48" s="19">
        <f>O47/3</f>
        <v>6.666666666666667</v>
      </c>
      <c r="P48" s="20">
        <f>AVERAGE(O43:Q43)</f>
        <v>28.420689999999997</v>
      </c>
      <c r="Q48" s="21">
        <f>STDEV(O43:Q43)</f>
        <v>1.2158046294121458</v>
      </c>
      <c r="R48" s="22">
        <f t="shared" ref="R48:S53" si="4">P48/$P$53*100</f>
        <v>103.86280589996582</v>
      </c>
      <c r="S48" s="23">
        <f>Q48/$P$53*100</f>
        <v>4.4431321068177301</v>
      </c>
      <c r="T48" s="12"/>
      <c r="U48" s="19">
        <f>U47/3</f>
        <v>6.666666666666667</v>
      </c>
      <c r="V48" s="20">
        <f>AVERAGE(R43:T43)</f>
        <v>17.631146666666666</v>
      </c>
      <c r="W48" s="21">
        <f>STDEV(R43:T43)</f>
        <v>1.2059869566597037</v>
      </c>
      <c r="X48" s="22">
        <f>V48/$P$53*100</f>
        <v>64.432649736295261</v>
      </c>
      <c r="Y48" s="23">
        <f>W48/$P$53*100</f>
        <v>4.4072536309793078</v>
      </c>
      <c r="Z48" s="12"/>
      <c r="AA48" s="19">
        <f>AA47/3</f>
        <v>6.666666666666667</v>
      </c>
      <c r="AB48" s="20">
        <f>AVERAGE(U43:W43)</f>
        <v>15.128460000000002</v>
      </c>
      <c r="AC48" s="21">
        <f>STDEV(U43:W43)</f>
        <v>0.4062285234938578</v>
      </c>
      <c r="AD48" s="22">
        <f>AB48/$P$53*100</f>
        <v>55.286634650509789</v>
      </c>
      <c r="AE48" s="23">
        <f t="shared" ref="AD48:AE53" si="5">AC48/$P$53*100</f>
        <v>1.4845534815190011</v>
      </c>
    </row>
    <row r="49" spans="1:31">
      <c r="A49" t="s">
        <v>24</v>
      </c>
      <c r="C49" s="2">
        <v>0.73553199999999996</v>
      </c>
      <c r="D49" s="2">
        <v>0.70498340000000004</v>
      </c>
      <c r="E49" s="2">
        <v>0.76449489999999998</v>
      </c>
      <c r="F49" s="2">
        <v>0.76123799999999997</v>
      </c>
      <c r="G49" s="2">
        <v>0.69246859999999999</v>
      </c>
      <c r="H49" s="2">
        <v>0.74799470000000001</v>
      </c>
      <c r="I49" s="2">
        <v>0.74398869999999995</v>
      </c>
      <c r="J49" s="2">
        <v>0.77458720000000003</v>
      </c>
      <c r="K49" s="2">
        <v>0.76187099999999996</v>
      </c>
      <c r="L49" s="2">
        <v>0.74418600000000001</v>
      </c>
      <c r="M49" s="4"/>
      <c r="N49" s="4"/>
      <c r="O49" s="19">
        <f>O48/3</f>
        <v>2.2222222222222223</v>
      </c>
      <c r="P49" s="20">
        <f>AVERAGE(O42:Q42)</f>
        <v>29.998756666666665</v>
      </c>
      <c r="Q49" s="21">
        <f>STDEV(O42:Q42)</f>
        <v>4.6268743632211233</v>
      </c>
      <c r="R49" s="22">
        <f t="shared" si="4"/>
        <v>109.62981690135973</v>
      </c>
      <c r="S49" s="23">
        <f>Q49/$P$53*100</f>
        <v>16.908813751909733</v>
      </c>
      <c r="T49" s="12"/>
      <c r="U49" s="19">
        <f>U48/3</f>
        <v>2.2222222222222223</v>
      </c>
      <c r="V49" s="20">
        <f>AVERAGE(R42:T42)</f>
        <v>22.049046666666669</v>
      </c>
      <c r="W49" s="21">
        <f>STDEV(R42:T42)</f>
        <v>1.7321030613197734</v>
      </c>
      <c r="X49" s="22">
        <f t="shared" ref="X49:Y53" si="6">V49/$P$53*100</f>
        <v>80.577771131499219</v>
      </c>
      <c r="Y49" s="23">
        <f t="shared" si="6"/>
        <v>6.3299337228122265</v>
      </c>
      <c r="Z49" s="12"/>
      <c r="AA49" s="19">
        <f>AA48/3</f>
        <v>2.2222222222222223</v>
      </c>
      <c r="AB49" s="20">
        <f>AVERAGE(U42:W42)</f>
        <v>22.700486666666666</v>
      </c>
      <c r="AC49" s="21">
        <f>STDEV(U42:W42)</f>
        <v>2.6348920483642844</v>
      </c>
      <c r="AD49" s="22">
        <f>AB49/$P$53*100</f>
        <v>82.958444727934548</v>
      </c>
      <c r="AE49" s="23">
        <f t="shared" si="5"/>
        <v>9.6291568356230268</v>
      </c>
    </row>
    <row r="50" spans="1:31">
      <c r="A50" t="s">
        <v>25</v>
      </c>
      <c r="C50" s="2">
        <v>0.64263119999999996</v>
      </c>
      <c r="D50" s="2">
        <v>0.68595039999999996</v>
      </c>
      <c r="E50" s="2">
        <v>0.70633400000000002</v>
      </c>
      <c r="F50" s="2">
        <v>0.73164220000000002</v>
      </c>
      <c r="G50" s="2">
        <v>0.75576319999999997</v>
      </c>
      <c r="H50" s="2">
        <v>0.7040111</v>
      </c>
      <c r="I50" s="2">
        <v>0.66247219999999996</v>
      </c>
      <c r="J50" s="2">
        <v>0.7274775</v>
      </c>
      <c r="K50" s="2">
        <v>0.70277409999999996</v>
      </c>
      <c r="L50" s="2">
        <v>0.69562239999999997</v>
      </c>
      <c r="M50" s="4"/>
      <c r="N50" s="4"/>
      <c r="O50" s="19">
        <f>O49/3</f>
        <v>0.74074074074074081</v>
      </c>
      <c r="P50" s="20">
        <f>AVERAGE(O41:Q41)</f>
        <v>25.994246666666669</v>
      </c>
      <c r="Q50" s="21">
        <f>STDEV(O41:Q41)</f>
        <v>1.8822169080457574</v>
      </c>
      <c r="R50" s="22">
        <f>P50/$P$53*100</f>
        <v>94.995420450940287</v>
      </c>
      <c r="S50" s="23">
        <f t="shared" si="4"/>
        <v>6.8785215764286631</v>
      </c>
      <c r="T50" s="12"/>
      <c r="U50" s="19">
        <f>U49/3</f>
        <v>0.74074074074074081</v>
      </c>
      <c r="V50" s="20">
        <f>AVERAGE(R41:T41)</f>
        <v>26.991916666666668</v>
      </c>
      <c r="W50" s="21">
        <f>STDEV(R41:T41)</f>
        <v>3.9239984224555142</v>
      </c>
      <c r="X50" s="22">
        <f t="shared" si="6"/>
        <v>98.641384203481792</v>
      </c>
      <c r="Y50" s="23">
        <f t="shared" si="6"/>
        <v>14.340168606155205</v>
      </c>
      <c r="Z50" s="12"/>
      <c r="AA50" s="19">
        <f>AA49/3</f>
        <v>0.74074074074074081</v>
      </c>
      <c r="AB50" s="20">
        <f>AVERAGE(U41:W41)</f>
        <v>25.961863333333337</v>
      </c>
      <c r="AC50" s="21">
        <f>STDEV(U41:W41)</f>
        <v>1.07917477075464</v>
      </c>
      <c r="AD50" s="22">
        <f t="shared" si="5"/>
        <v>94.877076249430971</v>
      </c>
      <c r="AE50" s="23">
        <f t="shared" si="5"/>
        <v>3.9438212002252331</v>
      </c>
    </row>
    <row r="51" spans="1:31">
      <c r="A51" t="s">
        <v>26</v>
      </c>
      <c r="C51" s="2">
        <v>0.75168199999999996</v>
      </c>
      <c r="D51" s="2">
        <v>0.74899020000000005</v>
      </c>
      <c r="E51" s="2">
        <v>0.71781859999999997</v>
      </c>
      <c r="F51" s="2">
        <v>0.75062499999999999</v>
      </c>
      <c r="G51" s="2">
        <v>0.68424439999999997</v>
      </c>
      <c r="H51" s="2">
        <v>0.75369129999999995</v>
      </c>
      <c r="I51" s="2">
        <v>0.75224959999999996</v>
      </c>
      <c r="J51" s="2">
        <v>0.73438409999999998</v>
      </c>
      <c r="K51" s="2">
        <v>0.73282860000000005</v>
      </c>
      <c r="L51" s="2">
        <v>0.74909309999999996</v>
      </c>
      <c r="M51" s="4"/>
      <c r="N51" s="4"/>
      <c r="O51" s="19">
        <f>O50/3</f>
        <v>0.24691358024691359</v>
      </c>
      <c r="P51" s="20">
        <f>AVERAGE(O40:Q40)</f>
        <v>32.113419999999998</v>
      </c>
      <c r="Q51" s="21">
        <f>STDEV(O40:Q40)</f>
        <v>3.2532268507437356</v>
      </c>
      <c r="R51" s="22">
        <f t="shared" si="4"/>
        <v>117.35780898507673</v>
      </c>
      <c r="S51" s="23">
        <f t="shared" si="4"/>
        <v>11.888848192895869</v>
      </c>
      <c r="T51" s="12"/>
      <c r="U51" s="19">
        <f>U50/3</f>
        <v>0.24691358024691359</v>
      </c>
      <c r="V51" s="20">
        <f>AVERAGE(R40:T40)</f>
        <v>26.89672333333333</v>
      </c>
      <c r="W51" s="21">
        <f>STDEV(R40:T40)</f>
        <v>2.5895881856066079</v>
      </c>
      <c r="X51" s="22">
        <f>V51/$P$53*100</f>
        <v>98.293502195586441</v>
      </c>
      <c r="Y51" s="23">
        <f t="shared" si="6"/>
        <v>9.4635948346962646</v>
      </c>
      <c r="Z51" s="12"/>
      <c r="AA51" s="19">
        <f>AA50/3</f>
        <v>0.24691358024691359</v>
      </c>
      <c r="AB51" s="20">
        <f>AVERAGE(U40:W40)</f>
        <v>30.18648</v>
      </c>
      <c r="AC51" s="21">
        <f>STDEV(U40:W40)</f>
        <v>3.2813082104703306</v>
      </c>
      <c r="AD51" s="22">
        <f>AB51/$P$53*100</f>
        <v>110.31584782224499</v>
      </c>
      <c r="AE51" s="23">
        <f t="shared" si="5"/>
        <v>11.991470923543522</v>
      </c>
    </row>
    <row r="52" spans="1:31">
      <c r="A52" t="s">
        <v>27</v>
      </c>
      <c r="C52" s="2">
        <v>0.74113479999999998</v>
      </c>
      <c r="D52" s="2">
        <v>0.70755330000000005</v>
      </c>
      <c r="E52" s="2">
        <v>0.64966740000000001</v>
      </c>
      <c r="F52" s="2">
        <v>0.75978650000000003</v>
      </c>
      <c r="G52" s="2">
        <v>0.79349190000000003</v>
      </c>
      <c r="H52" s="2">
        <v>0.78356840000000005</v>
      </c>
      <c r="I52" s="2">
        <v>0.7473436</v>
      </c>
      <c r="J52" s="2">
        <v>0.79988300000000001</v>
      </c>
      <c r="K52" s="2">
        <v>0.77007700000000001</v>
      </c>
      <c r="L52" s="2">
        <v>0.72291300000000003</v>
      </c>
      <c r="M52" s="4"/>
      <c r="N52" s="4"/>
      <c r="O52" s="19">
        <f>O51/3</f>
        <v>8.2304526748971193E-2</v>
      </c>
      <c r="P52" s="20">
        <f>AVERAGE(O39:Q39)</f>
        <v>26.443596666666664</v>
      </c>
      <c r="Q52" s="21">
        <f>STDEV(O39:Q39)</f>
        <v>2.9759270742128963</v>
      </c>
      <c r="R52" s="22">
        <f t="shared" si="4"/>
        <v>96.637560449341066</v>
      </c>
      <c r="S52" s="23">
        <f t="shared" si="4"/>
        <v>10.875462069408844</v>
      </c>
      <c r="T52" s="12"/>
      <c r="U52" s="19">
        <f>U51/3</f>
        <v>8.2304526748971193E-2</v>
      </c>
      <c r="V52" s="20">
        <f>AVERAGE(R39:T39)</f>
        <v>26.553896666666663</v>
      </c>
      <c r="W52" s="21">
        <f>STDEV(R39:T39)</f>
        <v>3.6486899823681327</v>
      </c>
      <c r="X52" s="22">
        <f t="shared" si="6"/>
        <v>97.040649448614687</v>
      </c>
      <c r="Y52" s="23">
        <f t="shared" si="6"/>
        <v>13.334059779261203</v>
      </c>
      <c r="Z52" s="12"/>
      <c r="AA52" s="19">
        <f>AA51/3</f>
        <v>8.2304526748971193E-2</v>
      </c>
      <c r="AB52" s="20">
        <f>AVERAGE(U39:W39)</f>
        <v>23.929043333333336</v>
      </c>
      <c r="AC52" s="21">
        <f>STDEV(U39:W39)</f>
        <v>1.5371763062945412</v>
      </c>
      <c r="AD52" s="22">
        <f t="shared" si="5"/>
        <v>87.448178883126047</v>
      </c>
      <c r="AE52" s="23">
        <f t="shared" si="5"/>
        <v>5.6175780508740756</v>
      </c>
    </row>
    <row r="53" spans="1:31">
      <c r="A53" t="s">
        <v>28</v>
      </c>
      <c r="C53" s="2">
        <v>0.70144930000000005</v>
      </c>
      <c r="D53" s="2">
        <v>0.72443400000000002</v>
      </c>
      <c r="E53" s="2">
        <v>0.71981419999999996</v>
      </c>
      <c r="F53" s="2">
        <v>0.81151169999999995</v>
      </c>
      <c r="G53" s="2">
        <v>0.83558719999999997</v>
      </c>
      <c r="H53" s="2">
        <v>0.82228489999999999</v>
      </c>
      <c r="I53" s="2">
        <v>0.84880639999999996</v>
      </c>
      <c r="J53" s="2">
        <v>0.8438061</v>
      </c>
      <c r="K53" s="2">
        <v>0.8518519</v>
      </c>
      <c r="L53" s="2">
        <v>0.73699760000000003</v>
      </c>
      <c r="M53" s="4"/>
      <c r="N53" s="4"/>
      <c r="O53" s="19">
        <v>0</v>
      </c>
      <c r="P53" s="20">
        <f>AVERAGE(X39:X44)</f>
        <v>27.363683999999996</v>
      </c>
      <c r="Q53" s="21">
        <f>STDEV(X39:X44)</f>
        <v>2.4654388382456394</v>
      </c>
      <c r="R53" s="22">
        <f t="shared" si="4"/>
        <v>100</v>
      </c>
      <c r="S53" s="23">
        <f>Q53/$P$53*100</f>
        <v>9.0098936906508644</v>
      </c>
      <c r="T53" s="12"/>
      <c r="U53" s="19">
        <v>0</v>
      </c>
      <c r="V53" s="20">
        <f>AVERAGE(X39:X44)</f>
        <v>27.363683999999996</v>
      </c>
      <c r="W53" s="21">
        <f>STDEV(X39:X44)</f>
        <v>2.4654388382456394</v>
      </c>
      <c r="X53" s="22">
        <f>V53/$P$53*100</f>
        <v>100</v>
      </c>
      <c r="Y53" s="23">
        <f t="shared" si="6"/>
        <v>9.0098936906508644</v>
      </c>
      <c r="Z53" s="12"/>
      <c r="AA53" s="19">
        <v>0</v>
      </c>
      <c r="AB53" s="20">
        <f>AVERAGE(X39:X44)</f>
        <v>27.363683999999996</v>
      </c>
      <c r="AC53" s="21">
        <f>STDEV(X39:X44)</f>
        <v>2.4654388382456394</v>
      </c>
      <c r="AD53" s="22">
        <f t="shared" si="5"/>
        <v>100</v>
      </c>
      <c r="AE53" s="23">
        <f t="shared" si="5"/>
        <v>9.0098936906508644</v>
      </c>
    </row>
    <row r="54" spans="1:31">
      <c r="A54" t="s">
        <v>29</v>
      </c>
      <c r="C54" s="2">
        <v>0.70031060000000001</v>
      </c>
      <c r="D54" s="2">
        <v>0.72643679999999999</v>
      </c>
      <c r="E54" s="2">
        <v>0.66478649999999995</v>
      </c>
      <c r="F54" s="2">
        <v>0.62257280000000004</v>
      </c>
      <c r="G54" s="2">
        <v>0.58417269999999999</v>
      </c>
      <c r="H54" s="2">
        <v>0.57714290000000001</v>
      </c>
      <c r="I54" s="2">
        <v>0.89320390000000005</v>
      </c>
      <c r="J54" s="2">
        <v>0.88679249999999998</v>
      </c>
      <c r="K54" s="2">
        <v>0.96</v>
      </c>
      <c r="L54" s="2">
        <v>0.70311369999999995</v>
      </c>
    </row>
    <row r="55" spans="1:31">
      <c r="A55" t="s">
        <v>30</v>
      </c>
    </row>
    <row r="57" spans="1:31">
      <c r="A57" t="s">
        <v>34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  <c r="M57">
        <v>12</v>
      </c>
    </row>
    <row r="58" spans="1:31">
      <c r="A58" t="s">
        <v>23</v>
      </c>
      <c r="C58" s="2">
        <v>5.9469999999999998E-4</v>
      </c>
      <c r="D58" s="2">
        <v>5.3229999999999998E-4</v>
      </c>
      <c r="E58" s="2">
        <v>0</v>
      </c>
      <c r="F58" s="2">
        <v>5.5290000000000005E-4</v>
      </c>
      <c r="G58" s="2">
        <v>5.3129999999999996E-4</v>
      </c>
      <c r="H58" s="2">
        <v>1.0319999999999999E-3</v>
      </c>
      <c r="I58" s="2">
        <v>2.5589999999999999E-4</v>
      </c>
      <c r="J58" s="2">
        <v>2.4620000000000002E-4</v>
      </c>
      <c r="K58" s="2">
        <v>2.4780000000000001E-4</v>
      </c>
      <c r="L58" s="2">
        <v>0</v>
      </c>
    </row>
    <row r="59" spans="1:31">
      <c r="A59" t="s">
        <v>24</v>
      </c>
      <c r="C59" s="2">
        <v>9.5830700000000005E-2</v>
      </c>
      <c r="D59" s="2">
        <v>0.12026580000000001</v>
      </c>
      <c r="E59" s="2">
        <v>8.7866100000000003E-2</v>
      </c>
      <c r="F59" s="2">
        <v>7.5902700000000003E-2</v>
      </c>
      <c r="G59" s="2">
        <v>0.11436540000000001</v>
      </c>
      <c r="H59" s="2">
        <v>0.10093580000000001</v>
      </c>
      <c r="I59" s="2">
        <v>8.4158399999999994E-2</v>
      </c>
      <c r="J59" s="2">
        <v>7.6094800000000004E-2</v>
      </c>
      <c r="K59" s="2">
        <v>8.8589699999999993E-2</v>
      </c>
      <c r="L59" s="2">
        <v>9.5759200000000003E-2</v>
      </c>
    </row>
    <row r="60" spans="1:31">
      <c r="A60" t="s">
        <v>25</v>
      </c>
      <c r="C60" s="2">
        <v>0.1277672</v>
      </c>
      <c r="D60" s="2">
        <v>0.1201526</v>
      </c>
      <c r="E60" s="2">
        <v>0.12156110000000001</v>
      </c>
      <c r="F60" s="2">
        <v>0.1028037</v>
      </c>
      <c r="G60" s="2">
        <v>8.7227399999999997E-2</v>
      </c>
      <c r="H60" s="2">
        <v>0.126556</v>
      </c>
      <c r="I60" s="2">
        <v>0.1406366</v>
      </c>
      <c r="J60" s="2">
        <v>0.10735740000000001</v>
      </c>
      <c r="K60" s="2">
        <v>0.1096433</v>
      </c>
      <c r="L60" s="2">
        <v>0.1005472</v>
      </c>
    </row>
    <row r="61" spans="1:31">
      <c r="A61" t="s">
        <v>26</v>
      </c>
      <c r="C61" s="2">
        <v>8.8685E-2</v>
      </c>
      <c r="D61" s="2">
        <v>8.1361799999999998E-2</v>
      </c>
      <c r="E61" s="2">
        <v>0.10082439999999999</v>
      </c>
      <c r="F61" s="2">
        <v>9.1874999999999998E-2</v>
      </c>
      <c r="G61" s="2">
        <v>0.1234727</v>
      </c>
      <c r="H61" s="2">
        <v>8.7919499999999998E-2</v>
      </c>
      <c r="I61" s="2">
        <v>8.2783399999999993E-2</v>
      </c>
      <c r="J61" s="2">
        <v>9.16521E-2</v>
      </c>
      <c r="K61" s="2">
        <v>0.1022174</v>
      </c>
      <c r="L61" s="2">
        <v>9.1293799999999994E-2</v>
      </c>
    </row>
    <row r="62" spans="1:31">
      <c r="A62" t="s">
        <v>27</v>
      </c>
      <c r="C62" s="2">
        <v>8.8061500000000001E-2</v>
      </c>
      <c r="D62" s="2">
        <v>0.10135570000000001</v>
      </c>
      <c r="E62" s="2">
        <v>0.1507761</v>
      </c>
      <c r="F62" s="2">
        <v>8.2443699999999995E-2</v>
      </c>
      <c r="G62" s="2">
        <v>7.00876E-2</v>
      </c>
      <c r="H62" s="2">
        <v>6.6830200000000006E-2</v>
      </c>
      <c r="I62" s="2">
        <v>8.6186499999999999E-2</v>
      </c>
      <c r="J62" s="2">
        <v>6.7876000000000006E-2</v>
      </c>
      <c r="K62" s="2">
        <v>6.8206799999999998E-2</v>
      </c>
      <c r="L62" s="2">
        <v>9.7098900000000002E-2</v>
      </c>
    </row>
    <row r="63" spans="1:31">
      <c r="A63" t="s">
        <v>28</v>
      </c>
      <c r="C63" s="2">
        <v>0.1137681</v>
      </c>
      <c r="D63" s="2">
        <v>9.8360699999999995E-2</v>
      </c>
      <c r="E63" s="2">
        <v>0.1091331</v>
      </c>
      <c r="F63" s="2">
        <v>7.4636300000000003E-2</v>
      </c>
      <c r="G63" s="2">
        <v>5.48043E-2</v>
      </c>
      <c r="H63" s="2">
        <v>5.7827900000000002E-2</v>
      </c>
      <c r="I63" s="2">
        <v>4.8629499999999999E-2</v>
      </c>
      <c r="J63" s="2">
        <v>5.9246E-2</v>
      </c>
      <c r="K63" s="2">
        <v>3.8888899999999997E-2</v>
      </c>
      <c r="L63" s="2">
        <v>7.9196199999999994E-2</v>
      </c>
    </row>
    <row r="64" spans="1:31">
      <c r="A64" t="s">
        <v>29</v>
      </c>
      <c r="C64" s="2">
        <v>9.3167700000000006E-2</v>
      </c>
      <c r="D64" s="2">
        <v>9.9616899999999994E-2</v>
      </c>
      <c r="E64" s="2">
        <v>0.1216761</v>
      </c>
      <c r="F64" s="2">
        <v>9.5873799999999995E-2</v>
      </c>
      <c r="G64" s="2">
        <v>0.15107909999999999</v>
      </c>
      <c r="H64" s="2">
        <v>0.1302857</v>
      </c>
      <c r="I64" s="2">
        <v>1.9417500000000001E-2</v>
      </c>
      <c r="J64" s="2">
        <v>4.7169799999999998E-2</v>
      </c>
      <c r="K64" s="2">
        <v>0.01</v>
      </c>
      <c r="L64" s="2">
        <v>0.1129616</v>
      </c>
    </row>
    <row r="65" spans="1:13">
      <c r="A65" t="s">
        <v>30</v>
      </c>
    </row>
    <row r="67" spans="1:13">
      <c r="A67" t="s">
        <v>35</v>
      </c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  <c r="M67">
        <v>12</v>
      </c>
    </row>
    <row r="68" spans="1:13">
      <c r="A68" t="s">
        <v>23</v>
      </c>
      <c r="C68">
        <v>3361</v>
      </c>
      <c r="D68">
        <v>3755</v>
      </c>
      <c r="E68">
        <v>4008</v>
      </c>
      <c r="F68">
        <v>3615</v>
      </c>
      <c r="G68">
        <v>3762</v>
      </c>
      <c r="H68">
        <v>3872</v>
      </c>
      <c r="I68">
        <v>3907</v>
      </c>
      <c r="J68">
        <v>4060</v>
      </c>
      <c r="K68">
        <v>4034</v>
      </c>
      <c r="L68">
        <v>4376</v>
      </c>
    </row>
    <row r="69" spans="1:13">
      <c r="A69" t="s">
        <v>24</v>
      </c>
      <c r="C69">
        <v>1453</v>
      </c>
      <c r="D69">
        <v>1324</v>
      </c>
      <c r="E69">
        <v>1526</v>
      </c>
      <c r="F69">
        <v>1254</v>
      </c>
      <c r="G69">
        <v>1270</v>
      </c>
      <c r="H69">
        <v>1345</v>
      </c>
      <c r="I69">
        <v>1295</v>
      </c>
      <c r="J69">
        <v>1287</v>
      </c>
      <c r="K69">
        <v>1286</v>
      </c>
      <c r="L69">
        <v>1322</v>
      </c>
    </row>
    <row r="70" spans="1:13">
      <c r="A70" t="s">
        <v>25</v>
      </c>
      <c r="C70">
        <v>1379</v>
      </c>
      <c r="D70">
        <v>1384</v>
      </c>
      <c r="E70">
        <v>1373</v>
      </c>
      <c r="F70">
        <v>1344</v>
      </c>
      <c r="G70">
        <v>1465</v>
      </c>
      <c r="H70">
        <v>1263</v>
      </c>
      <c r="I70">
        <v>1161</v>
      </c>
      <c r="J70">
        <v>1189</v>
      </c>
      <c r="K70">
        <v>1348</v>
      </c>
      <c r="L70">
        <v>1315</v>
      </c>
    </row>
    <row r="71" spans="1:13">
      <c r="A71" t="s">
        <v>26</v>
      </c>
      <c r="C71">
        <v>1490</v>
      </c>
      <c r="D71">
        <v>1592</v>
      </c>
      <c r="E71">
        <v>1418</v>
      </c>
      <c r="F71">
        <v>1453</v>
      </c>
      <c r="G71">
        <v>1363</v>
      </c>
      <c r="H71">
        <v>1359</v>
      </c>
      <c r="I71">
        <v>1529</v>
      </c>
      <c r="J71">
        <v>1556</v>
      </c>
      <c r="K71">
        <v>1660</v>
      </c>
      <c r="L71">
        <v>1503</v>
      </c>
    </row>
    <row r="72" spans="1:13">
      <c r="A72" t="s">
        <v>27</v>
      </c>
      <c r="C72">
        <v>1543</v>
      </c>
      <c r="D72">
        <v>1392</v>
      </c>
      <c r="E72">
        <v>1149</v>
      </c>
      <c r="F72">
        <v>1547</v>
      </c>
      <c r="G72">
        <v>1486</v>
      </c>
      <c r="H72">
        <v>1522</v>
      </c>
      <c r="I72">
        <v>1548</v>
      </c>
      <c r="J72">
        <v>1593</v>
      </c>
      <c r="K72">
        <v>1694</v>
      </c>
      <c r="L72">
        <v>1525</v>
      </c>
    </row>
    <row r="73" spans="1:13">
      <c r="A73" t="s">
        <v>28</v>
      </c>
      <c r="C73">
        <v>1223</v>
      </c>
      <c r="D73">
        <v>1155</v>
      </c>
      <c r="E73">
        <v>1151</v>
      </c>
      <c r="F73">
        <v>1463</v>
      </c>
      <c r="G73">
        <v>1328</v>
      </c>
      <c r="H73">
        <v>1336</v>
      </c>
      <c r="I73">
        <v>1076</v>
      </c>
      <c r="J73">
        <v>1048</v>
      </c>
      <c r="K73">
        <v>1038</v>
      </c>
      <c r="L73">
        <v>1558</v>
      </c>
    </row>
    <row r="74" spans="1:13">
      <c r="A74" t="s">
        <v>29</v>
      </c>
      <c r="C74">
        <v>1168</v>
      </c>
      <c r="D74">
        <v>1175</v>
      </c>
      <c r="E74">
        <v>1090</v>
      </c>
      <c r="F74">
        <v>745</v>
      </c>
      <c r="G74">
        <v>590</v>
      </c>
      <c r="H74">
        <v>761</v>
      </c>
      <c r="I74">
        <v>101</v>
      </c>
      <c r="J74">
        <v>101</v>
      </c>
      <c r="K74">
        <v>99</v>
      </c>
      <c r="L74">
        <v>1225</v>
      </c>
    </row>
    <row r="75" spans="1:13">
      <c r="A75" t="s">
        <v>30</v>
      </c>
    </row>
    <row r="77" spans="1:13">
      <c r="A77" t="s">
        <v>36</v>
      </c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  <c r="L77">
        <v>11</v>
      </c>
      <c r="M77">
        <v>12</v>
      </c>
    </row>
    <row r="78" spans="1:13">
      <c r="A78" t="s">
        <v>23</v>
      </c>
      <c r="C78">
        <v>4</v>
      </c>
      <c r="D78">
        <v>2</v>
      </c>
      <c r="E78">
        <v>0</v>
      </c>
      <c r="F78">
        <v>2</v>
      </c>
      <c r="G78">
        <v>2</v>
      </c>
      <c r="H78">
        <v>6</v>
      </c>
      <c r="I78">
        <v>2</v>
      </c>
      <c r="J78">
        <v>2</v>
      </c>
      <c r="K78">
        <v>1</v>
      </c>
      <c r="L78">
        <v>0</v>
      </c>
    </row>
    <row r="79" spans="1:13">
      <c r="A79" t="s">
        <v>24</v>
      </c>
      <c r="C79">
        <v>425</v>
      </c>
      <c r="D79">
        <v>444</v>
      </c>
      <c r="E79">
        <v>394</v>
      </c>
      <c r="F79">
        <v>324</v>
      </c>
      <c r="G79">
        <v>441</v>
      </c>
      <c r="H79">
        <v>377</v>
      </c>
      <c r="I79">
        <v>362</v>
      </c>
      <c r="J79">
        <v>314</v>
      </c>
      <c r="K79">
        <v>336</v>
      </c>
      <c r="L79">
        <v>374</v>
      </c>
    </row>
    <row r="80" spans="1:13">
      <c r="A80" t="s">
        <v>25</v>
      </c>
      <c r="C80">
        <v>565</v>
      </c>
      <c r="D80">
        <v>494</v>
      </c>
      <c r="E80">
        <v>459</v>
      </c>
      <c r="F80">
        <v>402</v>
      </c>
      <c r="G80">
        <v>392</v>
      </c>
      <c r="H80">
        <v>428</v>
      </c>
      <c r="I80">
        <v>456</v>
      </c>
      <c r="J80">
        <v>363</v>
      </c>
      <c r="K80">
        <v>450</v>
      </c>
      <c r="L80">
        <v>445</v>
      </c>
    </row>
    <row r="81" spans="1:13">
      <c r="A81" t="s">
        <v>26</v>
      </c>
      <c r="C81">
        <v>406</v>
      </c>
      <c r="D81">
        <v>435</v>
      </c>
      <c r="E81">
        <v>445</v>
      </c>
      <c r="F81">
        <v>399</v>
      </c>
      <c r="G81">
        <v>491</v>
      </c>
      <c r="H81">
        <v>367</v>
      </c>
      <c r="I81">
        <v>413</v>
      </c>
      <c r="J81">
        <v>455</v>
      </c>
      <c r="K81">
        <v>494</v>
      </c>
      <c r="L81">
        <v>415</v>
      </c>
    </row>
    <row r="82" spans="1:13">
      <c r="A82" t="s">
        <v>27</v>
      </c>
      <c r="C82">
        <v>438</v>
      </c>
      <c r="D82">
        <v>453</v>
      </c>
      <c r="E82">
        <v>474</v>
      </c>
      <c r="F82">
        <v>405</v>
      </c>
      <c r="G82">
        <v>330</v>
      </c>
      <c r="H82">
        <v>353</v>
      </c>
      <c r="I82">
        <v>428</v>
      </c>
      <c r="J82">
        <v>342</v>
      </c>
      <c r="K82">
        <v>418</v>
      </c>
      <c r="L82">
        <v>468</v>
      </c>
    </row>
    <row r="83" spans="1:13">
      <c r="A83" t="s">
        <v>28</v>
      </c>
      <c r="C83">
        <v>412</v>
      </c>
      <c r="D83">
        <v>353</v>
      </c>
      <c r="E83">
        <v>362</v>
      </c>
      <c r="F83">
        <v>298</v>
      </c>
      <c r="G83">
        <v>231</v>
      </c>
      <c r="H83">
        <v>252</v>
      </c>
      <c r="I83">
        <v>171</v>
      </c>
      <c r="J83">
        <v>174</v>
      </c>
      <c r="K83">
        <v>160</v>
      </c>
      <c r="L83">
        <v>445</v>
      </c>
    </row>
    <row r="84" spans="1:13">
      <c r="A84" t="s">
        <v>29</v>
      </c>
      <c r="C84">
        <v>386</v>
      </c>
      <c r="D84">
        <v>357</v>
      </c>
      <c r="E84">
        <v>416</v>
      </c>
      <c r="F84">
        <v>311</v>
      </c>
      <c r="G84">
        <v>289</v>
      </c>
      <c r="H84">
        <v>370</v>
      </c>
      <c r="I84">
        <v>11</v>
      </c>
      <c r="J84">
        <v>12</v>
      </c>
      <c r="K84">
        <v>4</v>
      </c>
      <c r="L84">
        <v>410</v>
      </c>
    </row>
    <row r="85" spans="1:13">
      <c r="A85" t="s">
        <v>30</v>
      </c>
    </row>
    <row r="87" spans="1:13">
      <c r="A87" t="s">
        <v>37</v>
      </c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L87">
        <v>11</v>
      </c>
      <c r="M87">
        <v>12</v>
      </c>
    </row>
    <row r="88" spans="1:13">
      <c r="A88" t="s">
        <v>23</v>
      </c>
      <c r="C88">
        <v>3359</v>
      </c>
      <c r="D88">
        <v>3755</v>
      </c>
      <c r="E88">
        <v>4008</v>
      </c>
      <c r="F88">
        <v>3615</v>
      </c>
      <c r="G88">
        <v>3762</v>
      </c>
      <c r="H88">
        <v>3870</v>
      </c>
      <c r="I88">
        <v>3906</v>
      </c>
      <c r="J88">
        <v>4059</v>
      </c>
      <c r="K88">
        <v>4034</v>
      </c>
      <c r="L88">
        <v>4376</v>
      </c>
    </row>
    <row r="89" spans="1:13">
      <c r="A89" t="s">
        <v>24</v>
      </c>
      <c r="C89">
        <v>1182</v>
      </c>
      <c r="D89">
        <v>1061</v>
      </c>
      <c r="E89">
        <v>1279</v>
      </c>
      <c r="F89">
        <v>1033</v>
      </c>
      <c r="G89">
        <v>993</v>
      </c>
      <c r="H89">
        <v>1119</v>
      </c>
      <c r="I89">
        <v>1052</v>
      </c>
      <c r="J89">
        <v>1079</v>
      </c>
      <c r="K89">
        <v>1075</v>
      </c>
      <c r="L89">
        <v>1088</v>
      </c>
    </row>
    <row r="90" spans="1:13">
      <c r="A90" t="s">
        <v>25</v>
      </c>
      <c r="C90">
        <v>1016</v>
      </c>
      <c r="D90">
        <v>1079</v>
      </c>
      <c r="E90">
        <v>1104</v>
      </c>
      <c r="F90">
        <v>1096</v>
      </c>
      <c r="G90">
        <v>1213</v>
      </c>
      <c r="H90">
        <v>1018</v>
      </c>
      <c r="I90">
        <v>895</v>
      </c>
      <c r="J90">
        <v>969</v>
      </c>
      <c r="K90">
        <v>1064</v>
      </c>
      <c r="L90">
        <v>1017</v>
      </c>
    </row>
    <row r="91" spans="1:13">
      <c r="A91" t="s">
        <v>26</v>
      </c>
      <c r="C91">
        <v>1229</v>
      </c>
      <c r="D91">
        <v>1298</v>
      </c>
      <c r="E91">
        <v>1132</v>
      </c>
      <c r="F91">
        <v>1201</v>
      </c>
      <c r="G91">
        <v>1064</v>
      </c>
      <c r="H91">
        <v>1123</v>
      </c>
      <c r="I91">
        <v>1254</v>
      </c>
      <c r="J91">
        <v>1258</v>
      </c>
      <c r="K91">
        <v>1355</v>
      </c>
      <c r="L91">
        <v>1239</v>
      </c>
    </row>
    <row r="92" spans="1:13">
      <c r="A92" t="s">
        <v>27</v>
      </c>
      <c r="C92">
        <v>1254</v>
      </c>
      <c r="D92">
        <v>1096</v>
      </c>
      <c r="E92">
        <v>879</v>
      </c>
      <c r="F92">
        <v>1281</v>
      </c>
      <c r="G92">
        <v>1268</v>
      </c>
      <c r="H92">
        <v>1278</v>
      </c>
      <c r="I92">
        <v>1266</v>
      </c>
      <c r="J92">
        <v>1367</v>
      </c>
      <c r="K92">
        <v>1400</v>
      </c>
      <c r="L92">
        <v>1221</v>
      </c>
    </row>
    <row r="93" spans="1:13">
      <c r="A93" t="s">
        <v>28</v>
      </c>
      <c r="C93">
        <v>968</v>
      </c>
      <c r="D93">
        <v>928</v>
      </c>
      <c r="E93">
        <v>930</v>
      </c>
      <c r="F93">
        <v>1283</v>
      </c>
      <c r="G93">
        <v>1174</v>
      </c>
      <c r="H93">
        <v>1166</v>
      </c>
      <c r="I93">
        <v>960</v>
      </c>
      <c r="J93">
        <v>940</v>
      </c>
      <c r="K93">
        <v>920</v>
      </c>
      <c r="L93">
        <v>1247</v>
      </c>
    </row>
    <row r="94" spans="1:13">
      <c r="A94" t="s">
        <v>29</v>
      </c>
      <c r="C94">
        <v>902</v>
      </c>
      <c r="D94">
        <v>948</v>
      </c>
      <c r="E94">
        <v>825</v>
      </c>
      <c r="F94">
        <v>513</v>
      </c>
      <c r="G94">
        <v>406</v>
      </c>
      <c r="H94">
        <v>505</v>
      </c>
      <c r="I94">
        <v>92</v>
      </c>
      <c r="J94">
        <v>94</v>
      </c>
      <c r="K94">
        <v>96</v>
      </c>
      <c r="L94">
        <v>971</v>
      </c>
    </row>
    <row r="95" spans="1:13">
      <c r="A95" t="s">
        <v>30</v>
      </c>
    </row>
    <row r="97" spans="1:13">
      <c r="A97" t="s">
        <v>38</v>
      </c>
      <c r="B97">
        <v>1</v>
      </c>
      <c r="C97">
        <v>2</v>
      </c>
      <c r="D97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  <c r="M97">
        <v>12</v>
      </c>
    </row>
    <row r="98" spans="1:13">
      <c r="A98" t="s">
        <v>23</v>
      </c>
      <c r="C98">
        <v>2</v>
      </c>
      <c r="D98">
        <v>2</v>
      </c>
      <c r="E98">
        <v>0</v>
      </c>
      <c r="F98">
        <v>2</v>
      </c>
      <c r="G98">
        <v>2</v>
      </c>
      <c r="H98">
        <v>4</v>
      </c>
      <c r="I98">
        <v>1</v>
      </c>
      <c r="J98">
        <v>1</v>
      </c>
      <c r="K98">
        <v>1</v>
      </c>
      <c r="L98">
        <v>0</v>
      </c>
    </row>
    <row r="99" spans="1:13">
      <c r="A99" t="s">
        <v>24</v>
      </c>
      <c r="C99">
        <v>154</v>
      </c>
      <c r="D99">
        <v>181</v>
      </c>
      <c r="E99">
        <v>147</v>
      </c>
      <c r="F99">
        <v>103</v>
      </c>
      <c r="G99">
        <v>164</v>
      </c>
      <c r="H99">
        <v>151</v>
      </c>
      <c r="I99">
        <v>119</v>
      </c>
      <c r="J99">
        <v>106</v>
      </c>
      <c r="K99">
        <v>125</v>
      </c>
      <c r="L99">
        <v>140</v>
      </c>
    </row>
    <row r="100" spans="1:13">
      <c r="A100" t="s">
        <v>25</v>
      </c>
      <c r="C100">
        <v>202</v>
      </c>
      <c r="D100">
        <v>189</v>
      </c>
      <c r="E100">
        <v>190</v>
      </c>
      <c r="F100">
        <v>154</v>
      </c>
      <c r="G100">
        <v>140</v>
      </c>
      <c r="H100">
        <v>183</v>
      </c>
      <c r="I100">
        <v>190</v>
      </c>
      <c r="J100">
        <v>143</v>
      </c>
      <c r="K100">
        <v>166</v>
      </c>
      <c r="L100">
        <v>147</v>
      </c>
    </row>
    <row r="101" spans="1:13">
      <c r="A101" t="s">
        <v>26</v>
      </c>
      <c r="C101">
        <v>145</v>
      </c>
      <c r="D101">
        <v>141</v>
      </c>
      <c r="E101">
        <v>159</v>
      </c>
      <c r="F101">
        <v>147</v>
      </c>
      <c r="G101">
        <v>192</v>
      </c>
      <c r="H101">
        <v>131</v>
      </c>
      <c r="I101">
        <v>138</v>
      </c>
      <c r="J101">
        <v>157</v>
      </c>
      <c r="K101">
        <v>189</v>
      </c>
      <c r="L101">
        <v>151</v>
      </c>
    </row>
    <row r="102" spans="1:13">
      <c r="A102" t="s">
        <v>27</v>
      </c>
      <c r="C102">
        <v>149</v>
      </c>
      <c r="D102">
        <v>157</v>
      </c>
      <c r="E102">
        <v>204</v>
      </c>
      <c r="F102">
        <v>139</v>
      </c>
      <c r="G102">
        <v>112</v>
      </c>
      <c r="H102">
        <v>109</v>
      </c>
      <c r="I102">
        <v>146</v>
      </c>
      <c r="J102">
        <v>116</v>
      </c>
      <c r="K102">
        <v>124</v>
      </c>
      <c r="L102">
        <v>164</v>
      </c>
    </row>
    <row r="103" spans="1:13">
      <c r="A103" t="s">
        <v>28</v>
      </c>
      <c r="C103">
        <v>157</v>
      </c>
      <c r="D103">
        <v>126</v>
      </c>
      <c r="E103">
        <v>141</v>
      </c>
      <c r="F103">
        <v>118</v>
      </c>
      <c r="G103">
        <v>77</v>
      </c>
      <c r="H103">
        <v>82</v>
      </c>
      <c r="I103">
        <v>55</v>
      </c>
      <c r="J103">
        <v>66</v>
      </c>
      <c r="K103">
        <v>42</v>
      </c>
      <c r="L103">
        <v>134</v>
      </c>
    </row>
    <row r="104" spans="1:13">
      <c r="A104" t="s">
        <v>29</v>
      </c>
      <c r="C104">
        <v>120</v>
      </c>
      <c r="D104">
        <v>130</v>
      </c>
      <c r="E104">
        <v>151</v>
      </c>
      <c r="F104">
        <v>79</v>
      </c>
      <c r="G104">
        <v>105</v>
      </c>
      <c r="H104">
        <v>114</v>
      </c>
      <c r="I104">
        <v>2</v>
      </c>
      <c r="J104">
        <v>5</v>
      </c>
      <c r="K104">
        <v>1</v>
      </c>
      <c r="L104">
        <v>156</v>
      </c>
    </row>
    <row r="105" spans="1:13">
      <c r="A105" t="s">
        <v>30</v>
      </c>
    </row>
    <row r="107" spans="1:13">
      <c r="A107" t="s">
        <v>39</v>
      </c>
      <c r="B107">
        <v>1</v>
      </c>
      <c r="C107">
        <v>2</v>
      </c>
      <c r="D107">
        <v>3</v>
      </c>
      <c r="E107">
        <v>4</v>
      </c>
      <c r="F107">
        <v>5</v>
      </c>
      <c r="G107">
        <v>6</v>
      </c>
      <c r="H107">
        <v>7</v>
      </c>
      <c r="I107">
        <v>8</v>
      </c>
      <c r="J107">
        <v>9</v>
      </c>
      <c r="K107">
        <v>10</v>
      </c>
      <c r="L107">
        <v>11</v>
      </c>
      <c r="M107">
        <v>12</v>
      </c>
    </row>
    <row r="108" spans="1:13">
      <c r="A108" t="s">
        <v>23</v>
      </c>
      <c r="C108">
        <v>132.236787007771</v>
      </c>
      <c r="D108">
        <v>131.42312299827401</v>
      </c>
      <c r="E108">
        <v>131.54663463523499</v>
      </c>
      <c r="F108">
        <v>130.935099871624</v>
      </c>
      <c r="G108">
        <v>132.955891294342</v>
      </c>
      <c r="H108">
        <v>136.12566716513399</v>
      </c>
      <c r="I108">
        <v>133.65072975617599</v>
      </c>
      <c r="J108">
        <v>131.25057630271701</v>
      </c>
      <c r="K108">
        <v>131.37146129901299</v>
      </c>
      <c r="L108">
        <v>131.444093876826</v>
      </c>
    </row>
    <row r="109" spans="1:13">
      <c r="A109" t="s">
        <v>24</v>
      </c>
      <c r="C109">
        <v>118.607870072132</v>
      </c>
      <c r="D109">
        <v>119.46575613272699</v>
      </c>
      <c r="E109">
        <v>115.493624756843</v>
      </c>
      <c r="F109">
        <v>117.686637365153</v>
      </c>
      <c r="G109">
        <v>117.21127250578201</v>
      </c>
      <c r="H109">
        <v>114.075379179788</v>
      </c>
      <c r="I109">
        <v>117.72574482842801</v>
      </c>
      <c r="J109">
        <v>116.81206565271</v>
      </c>
      <c r="K109">
        <v>119.82749381185801</v>
      </c>
      <c r="L109">
        <v>118.30175587962501</v>
      </c>
    </row>
    <row r="110" spans="1:13">
      <c r="A110" t="s">
        <v>25</v>
      </c>
      <c r="C110">
        <v>118.755860361061</v>
      </c>
      <c r="D110">
        <v>117.161430916097</v>
      </c>
      <c r="E110">
        <v>116.18129490611901</v>
      </c>
      <c r="F110">
        <v>116.804692119381</v>
      </c>
      <c r="G110">
        <v>117.078074804992</v>
      </c>
      <c r="H110">
        <v>117.90047020955301</v>
      </c>
      <c r="I110">
        <v>120.475712903268</v>
      </c>
      <c r="J110">
        <v>114.255860698994</v>
      </c>
      <c r="K110">
        <v>119.964236087188</v>
      </c>
      <c r="L110">
        <v>116.161274944951</v>
      </c>
    </row>
    <row r="111" spans="1:13">
      <c r="A111" t="s">
        <v>26</v>
      </c>
      <c r="C111">
        <v>116.01729752918</v>
      </c>
      <c r="D111">
        <v>116.336824739539</v>
      </c>
      <c r="E111">
        <v>114.224827276779</v>
      </c>
      <c r="F111">
        <v>115.619015017379</v>
      </c>
      <c r="G111">
        <v>117.402309190632</v>
      </c>
      <c r="H111">
        <v>113.94209226360501</v>
      </c>
      <c r="I111">
        <v>117.33711873335599</v>
      </c>
      <c r="J111">
        <v>120.51899865613601</v>
      </c>
      <c r="K111">
        <v>118.195008449936</v>
      </c>
      <c r="L111">
        <v>118.138981447898</v>
      </c>
    </row>
    <row r="112" spans="1:13">
      <c r="A112" t="s">
        <v>27</v>
      </c>
      <c r="C112">
        <v>117.30579811556299</v>
      </c>
      <c r="D112">
        <v>116.189956540436</v>
      </c>
      <c r="E112">
        <v>117.95583624761601</v>
      </c>
      <c r="F112">
        <v>116.509052823608</v>
      </c>
      <c r="G112">
        <v>115.678845831724</v>
      </c>
      <c r="H112">
        <v>119.19758603717</v>
      </c>
      <c r="I112">
        <v>123.093941096715</v>
      </c>
      <c r="J112">
        <v>119.85393905943801</v>
      </c>
      <c r="K112">
        <v>121.190162036912</v>
      </c>
      <c r="L112">
        <v>117.202523171115</v>
      </c>
    </row>
    <row r="113" spans="1:13">
      <c r="A113" t="s">
        <v>28</v>
      </c>
      <c r="C113">
        <v>118.242273364845</v>
      </c>
      <c r="D113">
        <v>113.600673492741</v>
      </c>
      <c r="E113">
        <v>115.51625072011601</v>
      </c>
      <c r="F113">
        <v>117.386795579712</v>
      </c>
      <c r="G113">
        <v>119.36051045807</v>
      </c>
      <c r="H113">
        <v>120.745661498689</v>
      </c>
      <c r="I113">
        <v>120.951245242277</v>
      </c>
      <c r="J113">
        <v>122.378853557534</v>
      </c>
      <c r="K113">
        <v>121.34846142781601</v>
      </c>
      <c r="L113">
        <v>118.946025888053</v>
      </c>
    </row>
    <row r="114" spans="1:13">
      <c r="A114" t="s">
        <v>29</v>
      </c>
      <c r="C114">
        <v>118.767136805417</v>
      </c>
      <c r="D114">
        <v>114.195290879414</v>
      </c>
      <c r="E114">
        <v>119.38215492256801</v>
      </c>
      <c r="F114">
        <v>122.62579343413</v>
      </c>
      <c r="G114">
        <v>122.500166264306</v>
      </c>
      <c r="H114">
        <v>121.827664190051</v>
      </c>
      <c r="I114">
        <v>143.49935926009201</v>
      </c>
      <c r="J114">
        <v>149.31857065044801</v>
      </c>
      <c r="K114">
        <v>154.53206777091</v>
      </c>
      <c r="L114">
        <v>114.417411719962</v>
      </c>
    </row>
    <row r="115" spans="1:13">
      <c r="A115" t="s">
        <v>30</v>
      </c>
    </row>
    <row r="117" spans="1:13">
      <c r="A117" t="s">
        <v>40</v>
      </c>
      <c r="B117">
        <v>1</v>
      </c>
      <c r="C117">
        <v>2</v>
      </c>
      <c r="D117">
        <v>3</v>
      </c>
      <c r="E117">
        <v>4</v>
      </c>
      <c r="F117">
        <v>5</v>
      </c>
      <c r="G117">
        <v>6</v>
      </c>
      <c r="H117">
        <v>7</v>
      </c>
      <c r="I117">
        <v>8</v>
      </c>
      <c r="J117">
        <v>9</v>
      </c>
      <c r="K117">
        <v>10</v>
      </c>
      <c r="L117">
        <v>11</v>
      </c>
      <c r="M117">
        <v>12</v>
      </c>
    </row>
    <row r="118" spans="1:13">
      <c r="A118" t="s">
        <v>23</v>
      </c>
      <c r="C118">
        <v>31.394595853814401</v>
      </c>
      <c r="D118">
        <v>30.492887239803199</v>
      </c>
      <c r="E118">
        <v>29.810057813912401</v>
      </c>
      <c r="F118">
        <v>29.458287886180699</v>
      </c>
      <c r="G118">
        <v>29.863085232705899</v>
      </c>
      <c r="H118">
        <v>31.784984807535999</v>
      </c>
      <c r="I118">
        <v>30.9566328738407</v>
      </c>
      <c r="J118">
        <v>30.010870711263198</v>
      </c>
      <c r="K118">
        <v>31.073264671467001</v>
      </c>
      <c r="L118">
        <v>31.041424516345899</v>
      </c>
    </row>
    <row r="119" spans="1:13">
      <c r="A119" t="s">
        <v>24</v>
      </c>
      <c r="C119">
        <v>29.387205889239599</v>
      </c>
      <c r="D119">
        <v>30.293133233756599</v>
      </c>
      <c r="E119">
        <v>27.456822926783001</v>
      </c>
      <c r="F119">
        <v>30.2776503779438</v>
      </c>
      <c r="G119">
        <v>28.745275587172401</v>
      </c>
      <c r="H119">
        <v>28.420188288432101</v>
      </c>
      <c r="I119">
        <v>27.926117982339999</v>
      </c>
      <c r="J119">
        <v>28.939002309963598</v>
      </c>
      <c r="K119">
        <v>29.710013859570498</v>
      </c>
      <c r="L119">
        <v>29.320664665151099</v>
      </c>
    </row>
    <row r="120" spans="1:13">
      <c r="A120" t="s">
        <v>25</v>
      </c>
      <c r="C120">
        <v>31.5623076138722</v>
      </c>
      <c r="D120">
        <v>29.400395559954401</v>
      </c>
      <c r="E120">
        <v>29.475924418288098</v>
      </c>
      <c r="F120">
        <v>29.060709983017599</v>
      </c>
      <c r="G120">
        <v>28.2892851236113</v>
      </c>
      <c r="H120">
        <v>29.117880720804902</v>
      </c>
      <c r="I120">
        <v>29.207550587417</v>
      </c>
      <c r="J120">
        <v>28.045096946409299</v>
      </c>
      <c r="K120">
        <v>30.018662250932699</v>
      </c>
      <c r="L120">
        <v>30.412504371967</v>
      </c>
    </row>
    <row r="121" spans="1:13">
      <c r="A121" t="s">
        <v>26</v>
      </c>
      <c r="C121">
        <v>28.5668057560733</v>
      </c>
      <c r="D121">
        <v>27.815263449587899</v>
      </c>
      <c r="E121">
        <v>29.584387698487902</v>
      </c>
      <c r="F121">
        <v>28.101151515218401</v>
      </c>
      <c r="G121">
        <v>28.591411933759101</v>
      </c>
      <c r="H121">
        <v>26.557046295533901</v>
      </c>
      <c r="I121">
        <v>28.045320703245</v>
      </c>
      <c r="J121">
        <v>28.690427661007298</v>
      </c>
      <c r="K121">
        <v>28.363150511359901</v>
      </c>
      <c r="L121">
        <v>29.831347611251498</v>
      </c>
    </row>
    <row r="122" spans="1:13">
      <c r="A122" t="s">
        <v>27</v>
      </c>
      <c r="C122">
        <v>29.391210175934798</v>
      </c>
      <c r="D122">
        <v>28.3170082002224</v>
      </c>
      <c r="E122">
        <v>31.353820312394699</v>
      </c>
      <c r="F122">
        <v>26.9688200118003</v>
      </c>
      <c r="G122">
        <v>26.943039251114101</v>
      </c>
      <c r="H122">
        <v>28.226623032789</v>
      </c>
      <c r="I122">
        <v>28.0665095561809</v>
      </c>
      <c r="J122">
        <v>27.152601709632499</v>
      </c>
      <c r="K122">
        <v>27.371191246910801</v>
      </c>
      <c r="L122">
        <v>30.151436566909499</v>
      </c>
    </row>
    <row r="123" spans="1:13">
      <c r="A123" t="s">
        <v>28</v>
      </c>
      <c r="C123">
        <v>30.163875970021198</v>
      </c>
      <c r="D123">
        <v>27.2773631995864</v>
      </c>
      <c r="E123">
        <v>28.7802451522331</v>
      </c>
      <c r="F123">
        <v>27.696000956772298</v>
      </c>
      <c r="G123">
        <v>25.554468735956899</v>
      </c>
      <c r="H123">
        <v>25.508561768332498</v>
      </c>
      <c r="I123">
        <v>23.908728813541501</v>
      </c>
      <c r="J123">
        <v>24.823484890042899</v>
      </c>
      <c r="K123">
        <v>24.425078897084699</v>
      </c>
      <c r="L123">
        <v>29.405000003177001</v>
      </c>
    </row>
    <row r="124" spans="1:13">
      <c r="A124" t="s">
        <v>29</v>
      </c>
      <c r="C124">
        <v>30.0913419911947</v>
      </c>
      <c r="D124">
        <v>28.068433698941099</v>
      </c>
      <c r="E124">
        <v>29.437909163601098</v>
      </c>
      <c r="F124">
        <v>28.935619273100698</v>
      </c>
      <c r="G124">
        <v>28.897987672383699</v>
      </c>
      <c r="H124">
        <v>30.925521534545801</v>
      </c>
      <c r="I124">
        <v>42.999275902471801</v>
      </c>
      <c r="J124">
        <v>44.809497800633601</v>
      </c>
      <c r="K124">
        <v>42.046239403496003</v>
      </c>
      <c r="L124">
        <v>30.4267821990078</v>
      </c>
    </row>
    <row r="125" spans="1:13">
      <c r="A125" t="s">
        <v>30</v>
      </c>
    </row>
    <row r="127" spans="1:13">
      <c r="A127" t="s">
        <v>41</v>
      </c>
      <c r="B127">
        <v>1</v>
      </c>
      <c r="C127">
        <v>2</v>
      </c>
      <c r="D127">
        <v>3</v>
      </c>
      <c r="E127">
        <v>4</v>
      </c>
      <c r="F127">
        <v>5</v>
      </c>
      <c r="G127">
        <v>6</v>
      </c>
      <c r="H127">
        <v>7</v>
      </c>
      <c r="I127">
        <v>8</v>
      </c>
      <c r="J127">
        <v>9</v>
      </c>
      <c r="K127">
        <v>10</v>
      </c>
      <c r="L127">
        <v>11</v>
      </c>
      <c r="M127">
        <v>12</v>
      </c>
    </row>
    <row r="128" spans="1:13">
      <c r="A128" t="s">
        <v>23</v>
      </c>
      <c r="C128">
        <v>34867.659625111599</v>
      </c>
      <c r="D128">
        <v>35106.016777629797</v>
      </c>
      <c r="E128">
        <v>35248.305389221598</v>
      </c>
      <c r="F128">
        <v>34550.650622406603</v>
      </c>
      <c r="G128">
        <v>35615.136363636397</v>
      </c>
      <c r="H128">
        <v>36367.032283057903</v>
      </c>
      <c r="I128">
        <v>35010.717686204203</v>
      </c>
      <c r="J128">
        <v>34540.489408866997</v>
      </c>
      <c r="K128">
        <v>33760.843083787797</v>
      </c>
      <c r="L128">
        <v>33941.7648537477</v>
      </c>
    </row>
    <row r="129" spans="1:13">
      <c r="A129" t="s">
        <v>24</v>
      </c>
      <c r="C129">
        <v>30428.375774260199</v>
      </c>
      <c r="D129">
        <v>31454.9456193353</v>
      </c>
      <c r="E129">
        <v>31325.974442988201</v>
      </c>
      <c r="F129">
        <v>31364.177830941</v>
      </c>
      <c r="G129">
        <v>31106.277165354299</v>
      </c>
      <c r="H129">
        <v>30211.609665427499</v>
      </c>
      <c r="I129">
        <v>31105.231660231701</v>
      </c>
      <c r="J129">
        <v>31644.6363636364</v>
      </c>
      <c r="K129">
        <v>32762.8219284603</v>
      </c>
      <c r="L129">
        <v>30918.839636913799</v>
      </c>
    </row>
    <row r="130" spans="1:13">
      <c r="A130" t="s">
        <v>25</v>
      </c>
      <c r="C130">
        <v>31597.425670775901</v>
      </c>
      <c r="D130">
        <v>30407.7095375723</v>
      </c>
      <c r="E130">
        <v>30463.140568099101</v>
      </c>
      <c r="F130">
        <v>30695.184523809501</v>
      </c>
      <c r="G130">
        <v>31058.277815699701</v>
      </c>
      <c r="H130">
        <v>30787.044338875701</v>
      </c>
      <c r="I130">
        <v>30862.925925925902</v>
      </c>
      <c r="J130">
        <v>29409.2724978974</v>
      </c>
      <c r="K130">
        <v>31501.212166172099</v>
      </c>
      <c r="L130">
        <v>30807.4821292776</v>
      </c>
    </row>
    <row r="131" spans="1:13">
      <c r="A131" t="s">
        <v>26</v>
      </c>
      <c r="C131">
        <v>30275.622147651</v>
      </c>
      <c r="D131">
        <v>30624.511934673399</v>
      </c>
      <c r="E131">
        <v>30051.090267983102</v>
      </c>
      <c r="F131">
        <v>30754.2030282175</v>
      </c>
      <c r="G131">
        <v>31026.371239912001</v>
      </c>
      <c r="H131">
        <v>29998.6151582046</v>
      </c>
      <c r="I131">
        <v>31303.8299542184</v>
      </c>
      <c r="J131">
        <v>32666.960154241599</v>
      </c>
      <c r="K131">
        <v>32360.2427710843</v>
      </c>
      <c r="L131">
        <v>31968.180306054601</v>
      </c>
    </row>
    <row r="132" spans="1:13">
      <c r="A132" t="s">
        <v>27</v>
      </c>
      <c r="C132">
        <v>31014.981205443899</v>
      </c>
      <c r="D132">
        <v>30942.955459770099</v>
      </c>
      <c r="E132">
        <v>29951.180156658</v>
      </c>
      <c r="F132">
        <v>31375.575953458301</v>
      </c>
      <c r="G132">
        <v>31417.821668909801</v>
      </c>
      <c r="H132">
        <v>31123.2457293035</v>
      </c>
      <c r="I132">
        <v>31796.941214470298</v>
      </c>
      <c r="J132">
        <v>31605.969240426901</v>
      </c>
      <c r="K132">
        <v>31525.615112160602</v>
      </c>
      <c r="L132">
        <v>31164.312786885199</v>
      </c>
    </row>
    <row r="133" spans="1:13">
      <c r="A133" t="s">
        <v>28</v>
      </c>
      <c r="C133">
        <v>31023.520850367899</v>
      </c>
      <c r="D133">
        <v>30170.698701298701</v>
      </c>
      <c r="E133">
        <v>29906.790616854902</v>
      </c>
      <c r="F133">
        <v>29890.023923444998</v>
      </c>
      <c r="G133">
        <v>31433.691265060199</v>
      </c>
      <c r="H133">
        <v>31402.148203592798</v>
      </c>
      <c r="I133">
        <v>28532.7063197026</v>
      </c>
      <c r="J133">
        <v>28500.776717557299</v>
      </c>
      <c r="K133">
        <v>28111.815028901699</v>
      </c>
      <c r="L133">
        <v>31190.710526315801</v>
      </c>
    </row>
    <row r="134" spans="1:13">
      <c r="A134" t="s">
        <v>29</v>
      </c>
      <c r="C134">
        <v>31725.103595890399</v>
      </c>
      <c r="D134">
        <v>30583.251063829801</v>
      </c>
      <c r="E134">
        <v>30461.235779816499</v>
      </c>
      <c r="F134">
        <v>31361.8214765101</v>
      </c>
      <c r="G134">
        <v>30601.035593220298</v>
      </c>
      <c r="H134">
        <v>29426.643889618899</v>
      </c>
      <c r="I134">
        <v>29534.5346534653</v>
      </c>
      <c r="J134">
        <v>27628.762376237599</v>
      </c>
      <c r="K134">
        <v>27697.949494949498</v>
      </c>
      <c r="L134">
        <v>29034.758367346902</v>
      </c>
    </row>
    <row r="135" spans="1:13">
      <c r="A135" t="s">
        <v>30</v>
      </c>
    </row>
    <row r="137" spans="1:13">
      <c r="A137" t="s">
        <v>42</v>
      </c>
      <c r="B137">
        <v>1</v>
      </c>
      <c r="C137">
        <v>2</v>
      </c>
      <c r="D137">
        <v>3</v>
      </c>
      <c r="E137">
        <v>4</v>
      </c>
      <c r="F137">
        <v>5</v>
      </c>
      <c r="G137">
        <v>6</v>
      </c>
      <c r="H137">
        <v>7</v>
      </c>
      <c r="I137">
        <v>8</v>
      </c>
      <c r="J137">
        <v>9</v>
      </c>
      <c r="K137">
        <v>10</v>
      </c>
      <c r="L137">
        <v>11</v>
      </c>
      <c r="M137">
        <v>12</v>
      </c>
    </row>
    <row r="138" spans="1:13">
      <c r="A138" t="s">
        <v>23</v>
      </c>
      <c r="C138">
        <v>16500.5542564362</v>
      </c>
      <c r="D138">
        <v>16027.6933743687</v>
      </c>
      <c r="E138">
        <v>15850.643757195399</v>
      </c>
      <c r="F138">
        <v>15034.069406057401</v>
      </c>
      <c r="G138">
        <v>15468.770926236501</v>
      </c>
      <c r="H138">
        <v>34937.5471115494</v>
      </c>
      <c r="I138">
        <v>15443.169943892601</v>
      </c>
      <c r="J138">
        <v>15285.516412737699</v>
      </c>
      <c r="K138">
        <v>15043.8630544916</v>
      </c>
      <c r="L138">
        <v>15663.263200218</v>
      </c>
    </row>
    <row r="139" spans="1:13">
      <c r="A139" t="s">
        <v>24</v>
      </c>
      <c r="C139">
        <v>14159.882904911899</v>
      </c>
      <c r="D139">
        <v>14109.958181234901</v>
      </c>
      <c r="E139">
        <v>14198.912110691201</v>
      </c>
      <c r="F139">
        <v>15261.939546060699</v>
      </c>
      <c r="G139">
        <v>13251.6124634197</v>
      </c>
      <c r="H139">
        <v>14098.7612735439</v>
      </c>
      <c r="I139">
        <v>13963.1369932505</v>
      </c>
      <c r="J139">
        <v>13622.375953209499</v>
      </c>
      <c r="K139">
        <v>49580.627923226697</v>
      </c>
      <c r="L139">
        <v>13797.67901616</v>
      </c>
    </row>
    <row r="140" spans="1:13">
      <c r="A140" t="s">
        <v>25</v>
      </c>
      <c r="C140">
        <v>14516.1262273261</v>
      </c>
      <c r="D140">
        <v>13844.0359715171</v>
      </c>
      <c r="E140">
        <v>13448.979159386799</v>
      </c>
      <c r="F140">
        <v>13652.519255961601</v>
      </c>
      <c r="G140">
        <v>13239.500456068299</v>
      </c>
      <c r="H140">
        <v>13192.7761496529</v>
      </c>
      <c r="I140">
        <v>12746.386805308801</v>
      </c>
      <c r="J140">
        <v>13698.4113703775</v>
      </c>
      <c r="K140">
        <v>14119.2034075751</v>
      </c>
      <c r="L140">
        <v>14106.4769698402</v>
      </c>
    </row>
    <row r="141" spans="1:13">
      <c r="A141" t="s">
        <v>26</v>
      </c>
      <c r="C141">
        <v>15913.5386686485</v>
      </c>
      <c r="D141">
        <v>14225.477186399101</v>
      </c>
      <c r="E141">
        <v>13299.1950120782</v>
      </c>
      <c r="F141">
        <v>12562.581538082401</v>
      </c>
      <c r="G141">
        <v>13062.9456825864</v>
      </c>
      <c r="H141">
        <v>13387.6583383703</v>
      </c>
      <c r="I141">
        <v>13387.5384859971</v>
      </c>
      <c r="J141">
        <v>14113.3076499565</v>
      </c>
      <c r="K141">
        <v>45046.8403760949</v>
      </c>
      <c r="L141">
        <v>15094.1715969122</v>
      </c>
    </row>
    <row r="142" spans="1:13">
      <c r="A142" t="s">
        <v>27</v>
      </c>
      <c r="C142">
        <v>14241.7778809713</v>
      </c>
      <c r="D142">
        <v>13461.3299317898</v>
      </c>
      <c r="E142">
        <v>13246.7614948222</v>
      </c>
      <c r="F142">
        <v>13739.668470924</v>
      </c>
      <c r="G142">
        <v>13399.429046757899</v>
      </c>
      <c r="H142">
        <v>13381.721724482901</v>
      </c>
      <c r="I142">
        <v>13706.0991098799</v>
      </c>
      <c r="J142">
        <v>13710.281127489199</v>
      </c>
      <c r="K142">
        <v>13129.2567933723</v>
      </c>
      <c r="L142">
        <v>14386.4165971273</v>
      </c>
    </row>
    <row r="143" spans="1:13">
      <c r="A143" t="s">
        <v>28</v>
      </c>
      <c r="C143">
        <v>13324.058841894101</v>
      </c>
      <c r="D143">
        <v>12845.343034153</v>
      </c>
      <c r="E143">
        <v>13953.0612312921</v>
      </c>
      <c r="F143">
        <v>12131.5744019917</v>
      </c>
      <c r="G143">
        <v>12319.2392494343</v>
      </c>
      <c r="H143">
        <v>12256.5112553771</v>
      </c>
      <c r="I143">
        <v>11116.412693913901</v>
      </c>
      <c r="J143">
        <v>11878.552138385499</v>
      </c>
      <c r="K143">
        <v>11035.4934669126</v>
      </c>
      <c r="L143">
        <v>13997.1780286833</v>
      </c>
    </row>
    <row r="144" spans="1:13">
      <c r="A144" t="s">
        <v>29</v>
      </c>
      <c r="C144">
        <v>15225.8884200062</v>
      </c>
      <c r="D144">
        <v>14478.1819403186</v>
      </c>
      <c r="E144">
        <v>13396.345019075001</v>
      </c>
      <c r="F144">
        <v>12867.0422392086</v>
      </c>
      <c r="G144">
        <v>12939.852708160999</v>
      </c>
      <c r="H144">
        <v>12210.428327036299</v>
      </c>
      <c r="I144">
        <v>14695.0924566062</v>
      </c>
      <c r="J144">
        <v>10414.556307978301</v>
      </c>
      <c r="K144">
        <v>10309.9332433483</v>
      </c>
      <c r="L144">
        <v>13606.599999804301</v>
      </c>
    </row>
    <row r="145" spans="1:13">
      <c r="A145" t="s">
        <v>30</v>
      </c>
    </row>
    <row r="147" spans="1:13">
      <c r="A147" t="s">
        <v>43</v>
      </c>
      <c r="B147">
        <v>1</v>
      </c>
      <c r="C147">
        <v>2</v>
      </c>
      <c r="D147">
        <v>3</v>
      </c>
      <c r="E147">
        <v>4</v>
      </c>
      <c r="F147">
        <v>5</v>
      </c>
      <c r="G147">
        <v>6</v>
      </c>
      <c r="H147">
        <v>7</v>
      </c>
      <c r="I147">
        <v>8</v>
      </c>
      <c r="J147">
        <v>9</v>
      </c>
      <c r="K147">
        <v>10</v>
      </c>
      <c r="L147">
        <v>11</v>
      </c>
      <c r="M147">
        <v>12</v>
      </c>
    </row>
    <row r="148" spans="1:13">
      <c r="A148" t="s">
        <v>23</v>
      </c>
      <c r="C148">
        <v>90.803757714886999</v>
      </c>
      <c r="D148">
        <v>51.820083618164098</v>
      </c>
      <c r="E148" t="s">
        <v>44</v>
      </c>
      <c r="F148">
        <v>49.736474037170403</v>
      </c>
      <c r="G148">
        <v>38.755191802978501</v>
      </c>
      <c r="H148">
        <v>86.034249623616503</v>
      </c>
      <c r="I148">
        <v>40.134191513061502</v>
      </c>
      <c r="J148">
        <v>113.94948387146</v>
      </c>
      <c r="K148">
        <v>31.213483810424801</v>
      </c>
      <c r="L148" t="s">
        <v>44</v>
      </c>
    </row>
    <row r="149" spans="1:13">
      <c r="A149" t="s">
        <v>24</v>
      </c>
      <c r="C149">
        <v>90.879940914804394</v>
      </c>
      <c r="D149">
        <v>101.51021036963201</v>
      </c>
      <c r="E149">
        <v>96.270498086814399</v>
      </c>
      <c r="F149">
        <v>96.831695337285495</v>
      </c>
      <c r="G149">
        <v>99.019094091095297</v>
      </c>
      <c r="H149">
        <v>92.952920224969603</v>
      </c>
      <c r="I149">
        <v>100.03288799601</v>
      </c>
      <c r="J149">
        <v>100.308227253022</v>
      </c>
      <c r="K149">
        <v>96.246682004427697</v>
      </c>
      <c r="L149">
        <v>86.488118686837097</v>
      </c>
    </row>
    <row r="150" spans="1:13">
      <c r="A150" t="s">
        <v>25</v>
      </c>
      <c r="C150">
        <v>88.324400947786998</v>
      </c>
      <c r="D150">
        <v>96.412502673798301</v>
      </c>
      <c r="E150">
        <v>96.810153309882196</v>
      </c>
      <c r="F150">
        <v>96.101087993197893</v>
      </c>
      <c r="G150">
        <v>100.63132984905</v>
      </c>
      <c r="H150">
        <v>99.020110393371098</v>
      </c>
      <c r="I150">
        <v>98.220898729007502</v>
      </c>
      <c r="J150">
        <v>88.238635630011103</v>
      </c>
      <c r="K150">
        <v>94.714462416470397</v>
      </c>
      <c r="L150">
        <v>91.026774744842299</v>
      </c>
    </row>
    <row r="151" spans="1:13">
      <c r="A151" t="s">
        <v>26</v>
      </c>
      <c r="C151">
        <v>98.115519608590304</v>
      </c>
      <c r="D151">
        <v>100.545285296583</v>
      </c>
      <c r="E151">
        <v>97.5640105334559</v>
      </c>
      <c r="F151">
        <v>98.796202513568304</v>
      </c>
      <c r="G151">
        <v>96.110105059923498</v>
      </c>
      <c r="H151">
        <v>101.63320881351</v>
      </c>
      <c r="I151">
        <v>98.937931485672607</v>
      </c>
      <c r="J151">
        <v>99.262296726362905</v>
      </c>
      <c r="K151">
        <v>96.061078400689595</v>
      </c>
      <c r="L151">
        <v>83.963666389579402</v>
      </c>
    </row>
    <row r="152" spans="1:13">
      <c r="A152" t="s">
        <v>27</v>
      </c>
      <c r="C152">
        <v>102.760099956698</v>
      </c>
      <c r="D152">
        <v>104.110391822501</v>
      </c>
      <c r="E152">
        <v>100.553485940382</v>
      </c>
      <c r="F152">
        <v>99.624532858357199</v>
      </c>
      <c r="G152">
        <v>98.101885820565897</v>
      </c>
      <c r="H152">
        <v>93.1327655819466</v>
      </c>
      <c r="I152">
        <v>104.58858791249401</v>
      </c>
      <c r="J152">
        <v>99.568252901256301</v>
      </c>
      <c r="K152">
        <v>97.894008097747999</v>
      </c>
      <c r="L152">
        <v>86.288149754314006</v>
      </c>
    </row>
    <row r="153" spans="1:13">
      <c r="A153" t="s">
        <v>28</v>
      </c>
      <c r="C153">
        <v>100.082263476178</v>
      </c>
      <c r="D153">
        <v>102.921742694198</v>
      </c>
      <c r="E153">
        <v>99.640684388696997</v>
      </c>
      <c r="F153">
        <v>94.771232353365804</v>
      </c>
      <c r="G153">
        <v>84.629370541028507</v>
      </c>
      <c r="H153">
        <v>90.831036774724694</v>
      </c>
      <c r="I153">
        <v>117.43130489327</v>
      </c>
      <c r="J153">
        <v>107.68852765313299</v>
      </c>
      <c r="K153">
        <v>121.50647827789901</v>
      </c>
      <c r="L153">
        <v>96.984986829135593</v>
      </c>
    </row>
    <row r="154" spans="1:13">
      <c r="A154" t="s">
        <v>29</v>
      </c>
      <c r="C154">
        <v>109.214784769158</v>
      </c>
      <c r="D154">
        <v>102.042111915205</v>
      </c>
      <c r="E154">
        <v>108.048481472861</v>
      </c>
      <c r="F154">
        <v>103.731895088743</v>
      </c>
      <c r="G154">
        <v>99.3424916483592</v>
      </c>
      <c r="H154">
        <v>106.941786849343</v>
      </c>
      <c r="I154">
        <v>61.348096454989502</v>
      </c>
      <c r="J154">
        <v>41.904047648111998</v>
      </c>
      <c r="K154">
        <v>44.277912135147901</v>
      </c>
      <c r="L154">
        <v>85.974258060834401</v>
      </c>
    </row>
    <row r="155" spans="1:13">
      <c r="A155" t="s">
        <v>30</v>
      </c>
    </row>
    <row r="157" spans="1:13">
      <c r="A157" t="s">
        <v>45</v>
      </c>
      <c r="B157">
        <v>1</v>
      </c>
      <c r="C157">
        <v>2</v>
      </c>
      <c r="D157">
        <v>3</v>
      </c>
      <c r="E157">
        <v>4</v>
      </c>
      <c r="F157">
        <v>5</v>
      </c>
      <c r="G157">
        <v>6</v>
      </c>
      <c r="H157">
        <v>7</v>
      </c>
      <c r="I157">
        <v>8</v>
      </c>
      <c r="J157">
        <v>9</v>
      </c>
      <c r="K157">
        <v>10</v>
      </c>
      <c r="L157">
        <v>11</v>
      </c>
      <c r="M157">
        <v>12</v>
      </c>
    </row>
    <row r="158" spans="1:13">
      <c r="A158" t="s">
        <v>23</v>
      </c>
      <c r="C158">
        <v>57.221713249451497</v>
      </c>
      <c r="D158">
        <v>3.42109298706055</v>
      </c>
      <c r="E158" t="s">
        <v>44</v>
      </c>
      <c r="F158">
        <v>20.9591817855835</v>
      </c>
      <c r="G158">
        <v>6.0551910400390598</v>
      </c>
      <c r="H158">
        <v>29.017143701015701</v>
      </c>
      <c r="I158">
        <v>8.3033084869384801</v>
      </c>
      <c r="J158">
        <v>73.014001846313505</v>
      </c>
      <c r="K158">
        <v>0</v>
      </c>
      <c r="L158" t="s">
        <v>44</v>
      </c>
    </row>
    <row r="159" spans="1:13">
      <c r="A159" t="s">
        <v>24</v>
      </c>
      <c r="C159">
        <v>57.810022960093498</v>
      </c>
      <c r="D159">
        <v>63.010940822082098</v>
      </c>
      <c r="E159">
        <v>59.089226478186198</v>
      </c>
      <c r="F159">
        <v>56.368557512765101</v>
      </c>
      <c r="G159">
        <v>60.989446226067301</v>
      </c>
      <c r="H159">
        <v>59.0157100504778</v>
      </c>
      <c r="I159">
        <v>56.246444987261398</v>
      </c>
      <c r="J159">
        <v>62.445094959689897</v>
      </c>
      <c r="K159">
        <v>56.827553769816902</v>
      </c>
      <c r="L159">
        <v>57.8334317515828</v>
      </c>
    </row>
    <row r="160" spans="1:13">
      <c r="A160" t="s">
        <v>25</v>
      </c>
      <c r="C160">
        <v>57.267480815462697</v>
      </c>
      <c r="D160">
        <v>56.4196337201898</v>
      </c>
      <c r="E160">
        <v>59.170476757719499</v>
      </c>
      <c r="F160">
        <v>58.093684930936803</v>
      </c>
      <c r="G160">
        <v>57.2113782112392</v>
      </c>
      <c r="H160">
        <v>62.775539680433603</v>
      </c>
      <c r="I160">
        <v>62.529226959768799</v>
      </c>
      <c r="J160">
        <v>58.786712782888699</v>
      </c>
      <c r="K160">
        <v>57.4443880799749</v>
      </c>
      <c r="L160">
        <v>57.1175548529786</v>
      </c>
    </row>
    <row r="161" spans="1:13">
      <c r="A161" t="s">
        <v>26</v>
      </c>
      <c r="C161">
        <v>62.969679327975498</v>
      </c>
      <c r="D161">
        <v>62.106314534579397</v>
      </c>
      <c r="E161">
        <v>63.365897383122103</v>
      </c>
      <c r="F161">
        <v>58.844286968232602</v>
      </c>
      <c r="G161">
        <v>58.742435529287903</v>
      </c>
      <c r="H161">
        <v>56.9905676656171</v>
      </c>
      <c r="I161">
        <v>56.099862555448702</v>
      </c>
      <c r="J161">
        <v>55.7221985825445</v>
      </c>
      <c r="K161">
        <v>56.045337435575902</v>
      </c>
      <c r="L161">
        <v>53.006350129582998</v>
      </c>
    </row>
    <row r="162" spans="1:13">
      <c r="A162" t="s">
        <v>27</v>
      </c>
      <c r="C162">
        <v>62.393498273437999</v>
      </c>
      <c r="D162">
        <v>58.679383062011503</v>
      </c>
      <c r="E162">
        <v>63.4871101653709</v>
      </c>
      <c r="F162">
        <v>57.893300733274899</v>
      </c>
      <c r="G162">
        <v>60.479554521108398</v>
      </c>
      <c r="H162">
        <v>60.032466918907602</v>
      </c>
      <c r="I162">
        <v>58.240756923642898</v>
      </c>
      <c r="J162">
        <v>61.148571066891101</v>
      </c>
      <c r="K162">
        <v>58.120723712893103</v>
      </c>
      <c r="L162">
        <v>58.103535333981903</v>
      </c>
    </row>
    <row r="163" spans="1:13">
      <c r="A163" t="s">
        <v>28</v>
      </c>
      <c r="C163">
        <v>61.358449582525203</v>
      </c>
      <c r="D163">
        <v>61.078970746604497</v>
      </c>
      <c r="E163">
        <v>59.2607203946799</v>
      </c>
      <c r="F163">
        <v>61.267170945884601</v>
      </c>
      <c r="G163">
        <v>57.159602911043599</v>
      </c>
      <c r="H163">
        <v>62.497522463631398</v>
      </c>
      <c r="I163">
        <v>70.344649931489798</v>
      </c>
      <c r="J163">
        <v>64.265600876264301</v>
      </c>
      <c r="K163">
        <v>64.524245290262201</v>
      </c>
      <c r="L163">
        <v>53.057810332572302</v>
      </c>
    </row>
    <row r="164" spans="1:13">
      <c r="A164" t="s">
        <v>29</v>
      </c>
      <c r="C164">
        <v>59.057190132359899</v>
      </c>
      <c r="D164">
        <v>61.373951516354801</v>
      </c>
      <c r="E164">
        <v>63.506020316853203</v>
      </c>
      <c r="F164">
        <v>57.4992154138423</v>
      </c>
      <c r="G164">
        <v>62.234645667309898</v>
      </c>
      <c r="H164">
        <v>61.517259003937397</v>
      </c>
      <c r="I164">
        <v>54.316676764320697</v>
      </c>
      <c r="J164">
        <v>14.524873599996001</v>
      </c>
      <c r="K164">
        <v>8.3786339939881707</v>
      </c>
      <c r="L164">
        <v>57.132685471855503</v>
      </c>
    </row>
    <row r="165" spans="1:13">
      <c r="A165" t="s">
        <v>30</v>
      </c>
    </row>
    <row r="167" spans="1:13">
      <c r="A167" t="s">
        <v>46</v>
      </c>
      <c r="B167">
        <v>1</v>
      </c>
      <c r="C167">
        <v>2</v>
      </c>
      <c r="D167">
        <v>3</v>
      </c>
      <c r="E167">
        <v>4</v>
      </c>
      <c r="F167">
        <v>5</v>
      </c>
      <c r="G167">
        <v>6</v>
      </c>
      <c r="H167">
        <v>7</v>
      </c>
      <c r="I167">
        <v>8</v>
      </c>
      <c r="J167">
        <v>9</v>
      </c>
      <c r="K167">
        <v>10</v>
      </c>
      <c r="L167">
        <v>11</v>
      </c>
      <c r="M167">
        <v>12</v>
      </c>
    </row>
    <row r="168" spans="1:13">
      <c r="A168" t="s">
        <v>23</v>
      </c>
      <c r="C168">
        <v>91578</v>
      </c>
      <c r="D168">
        <v>14182.5</v>
      </c>
      <c r="E168" t="s">
        <v>44</v>
      </c>
      <c r="F168">
        <v>6547</v>
      </c>
      <c r="G168">
        <v>13522.5</v>
      </c>
      <c r="H168">
        <v>80474.166666666701</v>
      </c>
      <c r="I168">
        <v>7816.5</v>
      </c>
      <c r="J168">
        <v>38355.5</v>
      </c>
      <c r="K168">
        <v>2778</v>
      </c>
      <c r="L168" t="s">
        <v>44</v>
      </c>
    </row>
    <row r="169" spans="1:13">
      <c r="A169" t="s">
        <v>24</v>
      </c>
      <c r="C169">
        <v>59704.882352941197</v>
      </c>
      <c r="D169">
        <v>67411.421171171198</v>
      </c>
      <c r="E169">
        <v>68488.657360406098</v>
      </c>
      <c r="F169">
        <v>72400.234567901207</v>
      </c>
      <c r="G169">
        <v>65907.648526077101</v>
      </c>
      <c r="H169">
        <v>63884.596816976104</v>
      </c>
      <c r="I169">
        <v>72595.243093922603</v>
      </c>
      <c r="J169">
        <v>68585.675159235703</v>
      </c>
      <c r="K169">
        <v>75456.092261904807</v>
      </c>
      <c r="L169">
        <v>55270.9893048128</v>
      </c>
    </row>
    <row r="170" spans="1:13">
      <c r="A170" t="s">
        <v>25</v>
      </c>
      <c r="C170">
        <v>60226.571681415902</v>
      </c>
      <c r="D170">
        <v>69921.036437247007</v>
      </c>
      <c r="E170">
        <v>66627.039215686294</v>
      </c>
      <c r="F170">
        <v>68022.430348258698</v>
      </c>
      <c r="G170">
        <v>71517.010204081598</v>
      </c>
      <c r="H170">
        <v>61486.464953271003</v>
      </c>
      <c r="I170">
        <v>63858.190789473701</v>
      </c>
      <c r="J170">
        <v>55115.002754820896</v>
      </c>
      <c r="K170">
        <v>68373.56</v>
      </c>
      <c r="L170">
        <v>61757.721348314597</v>
      </c>
    </row>
    <row r="171" spans="1:13">
      <c r="A171" t="s">
        <v>26</v>
      </c>
      <c r="C171">
        <v>69283.967980295594</v>
      </c>
      <c r="D171">
        <v>77770.986206896501</v>
      </c>
      <c r="E171">
        <v>67825.656179775295</v>
      </c>
      <c r="F171">
        <v>66503.644110275694</v>
      </c>
      <c r="G171">
        <v>63921.511201629299</v>
      </c>
      <c r="H171">
        <v>76470.792915531303</v>
      </c>
      <c r="I171">
        <v>76152.193704600504</v>
      </c>
      <c r="J171">
        <v>75762.703296703301</v>
      </c>
      <c r="K171">
        <v>66538.995951417004</v>
      </c>
      <c r="L171">
        <v>58629.756626506001</v>
      </c>
    </row>
    <row r="172" spans="1:13">
      <c r="A172" t="s">
        <v>27</v>
      </c>
      <c r="C172">
        <v>76849.283105022798</v>
      </c>
      <c r="D172">
        <v>79338.302428256095</v>
      </c>
      <c r="E172">
        <v>63409.198312236302</v>
      </c>
      <c r="F172">
        <v>75593.538271604906</v>
      </c>
      <c r="G172">
        <v>68617.587878787905</v>
      </c>
      <c r="H172">
        <v>68699.130311614703</v>
      </c>
      <c r="I172">
        <v>74228.605140186904</v>
      </c>
      <c r="J172">
        <v>73411.441520467793</v>
      </c>
      <c r="K172">
        <v>71304.509569378002</v>
      </c>
      <c r="L172">
        <v>54091.974358974403</v>
      </c>
    </row>
    <row r="173" spans="1:13">
      <c r="A173" t="s">
        <v>28</v>
      </c>
      <c r="C173">
        <v>68855.082524271798</v>
      </c>
      <c r="D173">
        <v>79262.569405099101</v>
      </c>
      <c r="E173">
        <v>76551.845303867405</v>
      </c>
      <c r="F173">
        <v>59550.241610738303</v>
      </c>
      <c r="G173">
        <v>57187.575757575803</v>
      </c>
      <c r="H173">
        <v>62704.603174603202</v>
      </c>
      <c r="I173">
        <v>105318.754385965</v>
      </c>
      <c r="J173">
        <v>83081.304597701106</v>
      </c>
      <c r="K173">
        <v>100187.5625</v>
      </c>
      <c r="L173">
        <v>69328.332584269694</v>
      </c>
    </row>
    <row r="174" spans="1:13">
      <c r="A174" t="s">
        <v>29</v>
      </c>
      <c r="C174">
        <v>90409.919689119197</v>
      </c>
      <c r="D174">
        <v>79064.016806722706</v>
      </c>
      <c r="E174">
        <v>69040.730769230795</v>
      </c>
      <c r="F174">
        <v>79459.154340836001</v>
      </c>
      <c r="G174">
        <v>71280.442906574404</v>
      </c>
      <c r="H174">
        <v>81128.613513513497</v>
      </c>
      <c r="I174">
        <v>38256.818181818198</v>
      </c>
      <c r="J174">
        <v>11862.666666666701</v>
      </c>
      <c r="K174">
        <v>21559</v>
      </c>
      <c r="L174">
        <v>55988.639024390199</v>
      </c>
    </row>
    <row r="175" spans="1:13">
      <c r="A175" t="s">
        <v>30</v>
      </c>
    </row>
    <row r="177" spans="1:13">
      <c r="A177" t="s">
        <v>47</v>
      </c>
      <c r="B177">
        <v>1</v>
      </c>
      <c r="C177">
        <v>2</v>
      </c>
      <c r="D177">
        <v>3</v>
      </c>
      <c r="E177">
        <v>4</v>
      </c>
      <c r="F177">
        <v>5</v>
      </c>
      <c r="G177">
        <v>6</v>
      </c>
      <c r="H177">
        <v>7</v>
      </c>
      <c r="I177">
        <v>8</v>
      </c>
      <c r="J177">
        <v>9</v>
      </c>
      <c r="K177">
        <v>10</v>
      </c>
      <c r="L177">
        <v>11</v>
      </c>
      <c r="M177">
        <v>12</v>
      </c>
    </row>
    <row r="178" spans="1:13">
      <c r="A178" t="s">
        <v>23</v>
      </c>
      <c r="C178">
        <v>115041.97094321701</v>
      </c>
      <c r="D178">
        <v>4599.5</v>
      </c>
      <c r="E178" t="s">
        <v>44</v>
      </c>
      <c r="F178">
        <v>43</v>
      </c>
      <c r="G178">
        <v>6328.5</v>
      </c>
      <c r="H178">
        <v>121886.777754899</v>
      </c>
      <c r="I178">
        <v>841.5</v>
      </c>
      <c r="J178">
        <v>28203.5</v>
      </c>
      <c r="K178">
        <v>0</v>
      </c>
      <c r="L178" t="s">
        <v>44</v>
      </c>
    </row>
    <row r="179" spans="1:13">
      <c r="A179" t="s">
        <v>24</v>
      </c>
      <c r="C179">
        <v>71093.875769934399</v>
      </c>
      <c r="D179">
        <v>78083.553742046293</v>
      </c>
      <c r="E179">
        <v>70749.519648864298</v>
      </c>
      <c r="F179">
        <v>69233.087198562396</v>
      </c>
      <c r="G179">
        <v>75295.382812741504</v>
      </c>
      <c r="H179">
        <v>72152.112841573995</v>
      </c>
      <c r="I179">
        <v>69188.436834356893</v>
      </c>
      <c r="J179">
        <v>74790.737055481106</v>
      </c>
      <c r="K179">
        <v>75516.088317800502</v>
      </c>
      <c r="L179">
        <v>68444.413660356906</v>
      </c>
    </row>
    <row r="180" spans="1:13">
      <c r="A180" t="s">
        <v>25</v>
      </c>
      <c r="C180">
        <v>68797.376584711907</v>
      </c>
      <c r="D180">
        <v>77256.761743656301</v>
      </c>
      <c r="E180">
        <v>74597.596847653796</v>
      </c>
      <c r="F180">
        <v>69033.620959554493</v>
      </c>
      <c r="G180">
        <v>71040.2766163997</v>
      </c>
      <c r="H180">
        <v>70876.400143886</v>
      </c>
      <c r="I180">
        <v>71987.761925972707</v>
      </c>
      <c r="J180">
        <v>62317.717999489498</v>
      </c>
      <c r="K180">
        <v>73038.560813417498</v>
      </c>
      <c r="L180">
        <v>68885.722812927197</v>
      </c>
    </row>
    <row r="181" spans="1:13">
      <c r="A181" t="s">
        <v>26</v>
      </c>
      <c r="C181">
        <v>81502.880662146199</v>
      </c>
      <c r="D181">
        <v>85059.516007389204</v>
      </c>
      <c r="E181">
        <v>76792.098802661596</v>
      </c>
      <c r="F181">
        <v>69255.125441142096</v>
      </c>
      <c r="G181">
        <v>74775.721336749004</v>
      </c>
      <c r="H181">
        <v>74963.395249920504</v>
      </c>
      <c r="I181">
        <v>74260.035539257398</v>
      </c>
      <c r="J181">
        <v>79971.270003298894</v>
      </c>
      <c r="K181">
        <v>68494.359035146903</v>
      </c>
      <c r="L181">
        <v>69467.548710681396</v>
      </c>
    </row>
    <row r="182" spans="1:13">
      <c r="A182" t="s">
        <v>27</v>
      </c>
      <c r="C182">
        <v>85981.114372660901</v>
      </c>
      <c r="D182">
        <v>80729.572871894401</v>
      </c>
      <c r="E182">
        <v>74078.950224141794</v>
      </c>
      <c r="F182">
        <v>83112.650785391597</v>
      </c>
      <c r="G182">
        <v>72755.527676158206</v>
      </c>
      <c r="H182">
        <v>79485.339030996998</v>
      </c>
      <c r="I182">
        <v>72232.393044500495</v>
      </c>
      <c r="J182">
        <v>79406.397325624101</v>
      </c>
      <c r="K182">
        <v>73925.4543172423</v>
      </c>
      <c r="L182">
        <v>62172.246531734403</v>
      </c>
    </row>
    <row r="183" spans="1:13">
      <c r="A183" t="s">
        <v>28</v>
      </c>
      <c r="C183">
        <v>73099.161777152505</v>
      </c>
      <c r="D183">
        <v>86433.696595959307</v>
      </c>
      <c r="E183">
        <v>81916.105467548594</v>
      </c>
      <c r="F183">
        <v>66990.322836012405</v>
      </c>
      <c r="G183">
        <v>64890.891476912999</v>
      </c>
      <c r="H183">
        <v>72186.527279347996</v>
      </c>
      <c r="I183">
        <v>103350.12194272999</v>
      </c>
      <c r="J183">
        <v>93052.353970881202</v>
      </c>
      <c r="K183">
        <v>90854.311620355104</v>
      </c>
      <c r="L183">
        <v>63230.356761104696</v>
      </c>
    </row>
    <row r="184" spans="1:13">
      <c r="A184" t="s">
        <v>29</v>
      </c>
      <c r="C184">
        <v>86165.861204001398</v>
      </c>
      <c r="D184">
        <v>85246.747849513195</v>
      </c>
      <c r="E184">
        <v>73523.9739658787</v>
      </c>
      <c r="F184">
        <v>73552.530670975495</v>
      </c>
      <c r="G184">
        <v>81444.980122323293</v>
      </c>
      <c r="H184">
        <v>80505.115727758704</v>
      </c>
      <c r="I184">
        <v>41630.467210310802</v>
      </c>
      <c r="J184">
        <v>6287.33429646902</v>
      </c>
      <c r="K184">
        <v>12103.2546655848</v>
      </c>
      <c r="L184">
        <v>72621.787762293796</v>
      </c>
    </row>
    <row r="185" spans="1:13">
      <c r="A185" t="s">
        <v>30</v>
      </c>
    </row>
    <row r="187" spans="1:13">
      <c r="A187" t="s">
        <v>48</v>
      </c>
      <c r="B187">
        <v>1</v>
      </c>
      <c r="C187">
        <v>2</v>
      </c>
      <c r="D187">
        <v>3</v>
      </c>
      <c r="E187">
        <v>4</v>
      </c>
      <c r="F187">
        <v>5</v>
      </c>
      <c r="G187">
        <v>6</v>
      </c>
      <c r="H187">
        <v>7</v>
      </c>
      <c r="I187">
        <v>8</v>
      </c>
      <c r="J187">
        <v>9</v>
      </c>
      <c r="K187">
        <v>10</v>
      </c>
      <c r="L187">
        <v>11</v>
      </c>
      <c r="M187">
        <v>12</v>
      </c>
    </row>
    <row r="188" spans="1:13">
      <c r="A188" t="s">
        <v>23</v>
      </c>
      <c r="C188" s="2">
        <v>0.4695899</v>
      </c>
      <c r="D188" s="2">
        <v>0.4695899</v>
      </c>
      <c r="E188" s="2">
        <v>0.4695899</v>
      </c>
      <c r="F188" s="2">
        <v>0.4695899</v>
      </c>
      <c r="G188" s="2">
        <v>0.4695899</v>
      </c>
      <c r="H188" s="2">
        <v>0.4695899</v>
      </c>
      <c r="I188" s="2">
        <v>0.4695899</v>
      </c>
      <c r="J188" s="2">
        <v>0.4695899</v>
      </c>
      <c r="K188" s="2">
        <v>0.4695899</v>
      </c>
      <c r="L188" s="2">
        <v>0.4695899</v>
      </c>
    </row>
    <row r="189" spans="1:13">
      <c r="A189" t="s">
        <v>24</v>
      </c>
      <c r="C189" s="2">
        <v>0.4695899</v>
      </c>
      <c r="D189" s="2">
        <v>0.4695899</v>
      </c>
      <c r="E189" s="2">
        <v>0.4695899</v>
      </c>
      <c r="F189" s="2">
        <v>0.4695899</v>
      </c>
      <c r="G189" s="2">
        <v>0.4695899</v>
      </c>
      <c r="H189" s="2">
        <v>0.4695899</v>
      </c>
      <c r="I189" s="2">
        <v>0.4695899</v>
      </c>
      <c r="J189" s="2">
        <v>0.4695899</v>
      </c>
      <c r="K189" s="2">
        <v>0.4695899</v>
      </c>
      <c r="L189" s="2">
        <v>0.4695899</v>
      </c>
    </row>
    <row r="190" spans="1:13">
      <c r="A190" t="s">
        <v>25</v>
      </c>
      <c r="C190" s="2">
        <v>0.4695899</v>
      </c>
      <c r="D190" s="2">
        <v>0.4695899</v>
      </c>
      <c r="E190" s="2">
        <v>0.4695899</v>
      </c>
      <c r="F190" s="2">
        <v>0.4695899</v>
      </c>
      <c r="G190" s="2">
        <v>0.4695899</v>
      </c>
      <c r="H190" s="2">
        <v>0.4695899</v>
      </c>
      <c r="I190" s="2">
        <v>0.4695899</v>
      </c>
      <c r="J190" s="2">
        <v>0.4695899</v>
      </c>
      <c r="K190" s="2">
        <v>0.4695899</v>
      </c>
      <c r="L190" s="2">
        <v>0.4695899</v>
      </c>
    </row>
    <row r="191" spans="1:13">
      <c r="A191" t="s">
        <v>26</v>
      </c>
      <c r="C191" s="2">
        <v>0.4695899</v>
      </c>
      <c r="D191" s="2">
        <v>0.4695899</v>
      </c>
      <c r="E191" s="2">
        <v>0.4695899</v>
      </c>
      <c r="F191" s="2">
        <v>0.4695899</v>
      </c>
      <c r="G191" s="2">
        <v>0.46959000000000001</v>
      </c>
      <c r="H191" s="2">
        <v>0.4695899</v>
      </c>
      <c r="I191" s="2">
        <v>0.4695899</v>
      </c>
      <c r="J191" s="2">
        <v>0.4695899</v>
      </c>
      <c r="K191" s="2">
        <v>0.4695899</v>
      </c>
      <c r="L191" s="2">
        <v>0.4695899</v>
      </c>
    </row>
    <row r="192" spans="1:13">
      <c r="A192" t="s">
        <v>27</v>
      </c>
      <c r="C192" s="2">
        <v>0.4695899</v>
      </c>
      <c r="D192" s="2">
        <v>0.4695899</v>
      </c>
      <c r="E192" s="2">
        <v>0.4695899</v>
      </c>
      <c r="F192" s="2">
        <v>0.4695899</v>
      </c>
      <c r="G192" s="2">
        <v>0.4695899</v>
      </c>
      <c r="H192" s="2">
        <v>0.4695899</v>
      </c>
      <c r="I192" s="2">
        <v>0.4695899</v>
      </c>
      <c r="J192" s="2">
        <v>0.4695899</v>
      </c>
      <c r="K192" s="2">
        <v>0.4695899</v>
      </c>
      <c r="L192" s="2">
        <v>0.4695899</v>
      </c>
    </row>
    <row r="193" spans="1:13">
      <c r="A193" t="s">
        <v>28</v>
      </c>
      <c r="C193" s="2">
        <v>0.4695899</v>
      </c>
      <c r="D193" s="2">
        <v>0.4695899</v>
      </c>
      <c r="E193" s="2">
        <v>0.4695899</v>
      </c>
      <c r="F193" s="2">
        <v>0.4695899</v>
      </c>
      <c r="G193" s="2">
        <v>0.4695899</v>
      </c>
      <c r="H193" s="2">
        <v>0.4695899</v>
      </c>
      <c r="I193" s="2">
        <v>0.4695899</v>
      </c>
      <c r="J193" s="2">
        <v>0.4695899</v>
      </c>
      <c r="K193" s="2">
        <v>0.4695899</v>
      </c>
      <c r="L193" s="2">
        <v>0.4695899</v>
      </c>
    </row>
    <row r="194" spans="1:13">
      <c r="A194" t="s">
        <v>29</v>
      </c>
      <c r="C194" s="2">
        <v>0.4695899</v>
      </c>
      <c r="D194" s="2">
        <v>0.4695899</v>
      </c>
      <c r="E194" s="2">
        <v>0.4695899</v>
      </c>
      <c r="F194" s="2">
        <v>0.4695899</v>
      </c>
      <c r="G194" s="2">
        <v>0.4695899</v>
      </c>
      <c r="H194" s="2">
        <v>0.4695899</v>
      </c>
      <c r="I194" s="2">
        <v>0.4695899</v>
      </c>
      <c r="J194" s="2">
        <v>0.4695899</v>
      </c>
      <c r="K194" s="2">
        <v>0.4695899</v>
      </c>
      <c r="L194" s="2">
        <v>0.4695899</v>
      </c>
    </row>
    <row r="195" spans="1:13">
      <c r="A195" t="s">
        <v>30</v>
      </c>
    </row>
    <row r="197" spans="1:13">
      <c r="A197" t="s">
        <v>49</v>
      </c>
      <c r="B197">
        <v>1</v>
      </c>
      <c r="C197">
        <v>2</v>
      </c>
      <c r="D197">
        <v>3</v>
      </c>
      <c r="E197">
        <v>4</v>
      </c>
      <c r="F197">
        <v>5</v>
      </c>
      <c r="G197">
        <v>6</v>
      </c>
      <c r="H197">
        <v>7</v>
      </c>
      <c r="I197">
        <v>8</v>
      </c>
      <c r="J197">
        <v>9</v>
      </c>
      <c r="K197">
        <v>10</v>
      </c>
      <c r="L197">
        <v>11</v>
      </c>
      <c r="M197">
        <v>12</v>
      </c>
    </row>
    <row r="198" spans="1:13">
      <c r="A198" t="s">
        <v>23</v>
      </c>
      <c r="C198">
        <v>2</v>
      </c>
      <c r="D198">
        <v>2</v>
      </c>
      <c r="E198">
        <v>2</v>
      </c>
      <c r="F198">
        <v>2</v>
      </c>
      <c r="G198">
        <v>2</v>
      </c>
      <c r="H198">
        <v>2</v>
      </c>
      <c r="I198">
        <v>2</v>
      </c>
      <c r="J198">
        <v>2</v>
      </c>
      <c r="K198">
        <v>2</v>
      </c>
      <c r="L198">
        <v>2</v>
      </c>
    </row>
    <row r="199" spans="1:13">
      <c r="A199" t="s">
        <v>24</v>
      </c>
      <c r="C199">
        <v>2</v>
      </c>
      <c r="D199">
        <v>2</v>
      </c>
      <c r="E199">
        <v>2</v>
      </c>
      <c r="F199">
        <v>2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</row>
    <row r="200" spans="1:13">
      <c r="A200" t="s">
        <v>25</v>
      </c>
      <c r="C200">
        <v>2</v>
      </c>
      <c r="D200">
        <v>2</v>
      </c>
      <c r="E200">
        <v>2</v>
      </c>
      <c r="F200">
        <v>2</v>
      </c>
      <c r="G200">
        <v>2</v>
      </c>
      <c r="H200">
        <v>2</v>
      </c>
      <c r="I200">
        <v>2</v>
      </c>
      <c r="J200">
        <v>2</v>
      </c>
      <c r="K200">
        <v>2</v>
      </c>
      <c r="L200">
        <v>2</v>
      </c>
    </row>
    <row r="201" spans="1:13">
      <c r="A201" t="s">
        <v>26</v>
      </c>
      <c r="C201">
        <v>2</v>
      </c>
      <c r="D201">
        <v>2</v>
      </c>
      <c r="E201">
        <v>2</v>
      </c>
      <c r="F201">
        <v>2</v>
      </c>
      <c r="G201">
        <v>2</v>
      </c>
      <c r="H201">
        <v>2</v>
      </c>
      <c r="I201">
        <v>2</v>
      </c>
      <c r="J201">
        <v>2</v>
      </c>
      <c r="K201">
        <v>2</v>
      </c>
      <c r="L201">
        <v>2</v>
      </c>
    </row>
    <row r="202" spans="1:13">
      <c r="A202" t="s">
        <v>27</v>
      </c>
      <c r="C202">
        <v>2</v>
      </c>
      <c r="D202">
        <v>2</v>
      </c>
      <c r="E202">
        <v>2</v>
      </c>
      <c r="F202">
        <v>2</v>
      </c>
      <c r="G202">
        <v>2</v>
      </c>
      <c r="H202">
        <v>2</v>
      </c>
      <c r="I202">
        <v>2</v>
      </c>
      <c r="J202">
        <v>2</v>
      </c>
      <c r="K202">
        <v>2</v>
      </c>
      <c r="L202">
        <v>2</v>
      </c>
    </row>
    <row r="203" spans="1:13">
      <c r="A203" t="s">
        <v>28</v>
      </c>
      <c r="C203">
        <v>2</v>
      </c>
      <c r="D203">
        <v>2</v>
      </c>
      <c r="E203">
        <v>2</v>
      </c>
      <c r="F203">
        <v>2</v>
      </c>
      <c r="G203">
        <v>2</v>
      </c>
      <c r="H203">
        <v>2</v>
      </c>
      <c r="I203">
        <v>2</v>
      </c>
      <c r="J203">
        <v>2</v>
      </c>
      <c r="K203">
        <v>2</v>
      </c>
      <c r="L203">
        <v>2</v>
      </c>
    </row>
    <row r="204" spans="1:13">
      <c r="A204" t="s">
        <v>29</v>
      </c>
      <c r="C204">
        <v>2</v>
      </c>
      <c r="D204">
        <v>2</v>
      </c>
      <c r="E204">
        <v>2</v>
      </c>
      <c r="F204">
        <v>2</v>
      </c>
      <c r="G204">
        <v>2</v>
      </c>
      <c r="H204">
        <v>2</v>
      </c>
      <c r="I204">
        <v>2</v>
      </c>
      <c r="J204">
        <v>2</v>
      </c>
      <c r="K204">
        <v>2</v>
      </c>
      <c r="L204">
        <v>2</v>
      </c>
    </row>
    <row r="205" spans="1:13">
      <c r="A205" t="s">
        <v>30</v>
      </c>
    </row>
    <row r="207" spans="1:13">
      <c r="A207" t="s">
        <v>50</v>
      </c>
      <c r="B207">
        <v>1</v>
      </c>
      <c r="C207">
        <v>2</v>
      </c>
      <c r="D207">
        <v>3</v>
      </c>
      <c r="E207">
        <v>4</v>
      </c>
      <c r="F207">
        <v>5</v>
      </c>
      <c r="G207">
        <v>6</v>
      </c>
      <c r="H207">
        <v>7</v>
      </c>
      <c r="I207">
        <v>8</v>
      </c>
      <c r="J207">
        <v>9</v>
      </c>
      <c r="K207">
        <v>10</v>
      </c>
      <c r="L207">
        <v>11</v>
      </c>
      <c r="M207">
        <v>12</v>
      </c>
    </row>
    <row r="208" spans="1:13">
      <c r="A208" t="s">
        <v>23</v>
      </c>
      <c r="C208">
        <v>4.2116436958312997</v>
      </c>
      <c r="D208">
        <v>4.20013427734375</v>
      </c>
      <c r="E208">
        <v>4.20013427734375</v>
      </c>
      <c r="F208">
        <v>4.2013249397277797</v>
      </c>
      <c r="G208">
        <v>4.1965622901916504</v>
      </c>
      <c r="H208">
        <v>4.1965622901916504</v>
      </c>
      <c r="I208">
        <v>4.2100563049316397</v>
      </c>
      <c r="J208">
        <v>4.2148189544677699</v>
      </c>
      <c r="K208">
        <v>4.2239470481872603</v>
      </c>
      <c r="L208">
        <v>4.2306938171386701</v>
      </c>
    </row>
    <row r="209" spans="1:12">
      <c r="A209" t="s">
        <v>24</v>
      </c>
      <c r="C209">
        <v>4.2120404243469203</v>
      </c>
      <c r="D209">
        <v>4.2072782516479501</v>
      </c>
      <c r="E209">
        <v>4.1989436149597203</v>
      </c>
      <c r="F209">
        <v>4.1890220642089799</v>
      </c>
      <c r="G209">
        <v>4.1997375488281303</v>
      </c>
      <c r="H209">
        <v>4.1929907798767099</v>
      </c>
      <c r="I209">
        <v>4.1965622901916504</v>
      </c>
      <c r="J209">
        <v>4.2076749801635698</v>
      </c>
      <c r="K209">
        <v>4.2156124114990199</v>
      </c>
      <c r="L209">
        <v>4.22593116760254</v>
      </c>
    </row>
    <row r="210" spans="1:12">
      <c r="A210" t="s">
        <v>25</v>
      </c>
      <c r="C210">
        <v>4.1997375488281303</v>
      </c>
      <c r="D210">
        <v>4.1870374679565403</v>
      </c>
      <c r="E210">
        <v>4.1918001174926802</v>
      </c>
      <c r="F210">
        <v>4.1858468055725098</v>
      </c>
      <c r="G210">
        <v>4.1941814422607404</v>
      </c>
      <c r="H210">
        <v>4.20092821121216</v>
      </c>
      <c r="I210">
        <v>4.2076749801635698</v>
      </c>
      <c r="J210">
        <v>4.2088656425476101</v>
      </c>
      <c r="K210">
        <v>4.2187876701354998</v>
      </c>
      <c r="L210">
        <v>4.2370438575744602</v>
      </c>
    </row>
    <row r="211" spans="1:12">
      <c r="A211" t="s">
        <v>26</v>
      </c>
      <c r="C211">
        <v>4.2112469673156703</v>
      </c>
      <c r="D211">
        <v>4.1941814422607404</v>
      </c>
      <c r="E211">
        <v>4.1989436149597203</v>
      </c>
      <c r="F211">
        <v>4.1898155212402299</v>
      </c>
      <c r="G211">
        <v>4.2013249397277797</v>
      </c>
      <c r="H211">
        <v>4.1906094551086399</v>
      </c>
      <c r="I211">
        <v>4.1953721046447798</v>
      </c>
      <c r="J211">
        <v>4.2021188735961896</v>
      </c>
      <c r="K211">
        <v>4.2116436958312997</v>
      </c>
      <c r="L211">
        <v>4.22434377670288</v>
      </c>
    </row>
    <row r="212" spans="1:12">
      <c r="A212" t="s">
        <v>27</v>
      </c>
      <c r="C212">
        <v>4.1993408203125</v>
      </c>
      <c r="D212">
        <v>4.1854500770568803</v>
      </c>
      <c r="E212">
        <v>4.1949748992919904</v>
      </c>
      <c r="F212">
        <v>4.1858468055725098</v>
      </c>
      <c r="G212">
        <v>4.1937842369079599</v>
      </c>
      <c r="H212">
        <v>4.1929907798767099</v>
      </c>
      <c r="I212">
        <v>4.2021188735961896</v>
      </c>
      <c r="J212">
        <v>4.2084689140319798</v>
      </c>
      <c r="K212">
        <v>4.2175970077514604</v>
      </c>
      <c r="L212">
        <v>4.2398219108581499</v>
      </c>
    </row>
    <row r="213" spans="1:12">
      <c r="A213" t="s">
        <v>28</v>
      </c>
      <c r="C213">
        <v>4.2041029930114702</v>
      </c>
      <c r="D213">
        <v>4.1870374679565403</v>
      </c>
      <c r="E213">
        <v>4.1906094551086399</v>
      </c>
      <c r="F213">
        <v>4.1941814422607404</v>
      </c>
      <c r="G213">
        <v>4.1878314018249503</v>
      </c>
      <c r="H213">
        <v>4.1933875083923304</v>
      </c>
      <c r="I213">
        <v>4.1989436149597203</v>
      </c>
      <c r="J213">
        <v>4.20172166824341</v>
      </c>
      <c r="K213">
        <v>4.2156124114990199</v>
      </c>
      <c r="L213">
        <v>4.2322812080383301</v>
      </c>
    </row>
    <row r="214" spans="1:12">
      <c r="A214" t="s">
        <v>29</v>
      </c>
      <c r="C214">
        <v>4.1918001174926802</v>
      </c>
      <c r="D214">
        <v>4.1838626861572301</v>
      </c>
      <c r="E214">
        <v>4.1906094551086399</v>
      </c>
      <c r="F214">
        <v>4.1802906990051296</v>
      </c>
      <c r="G214">
        <v>4.1874341964721697</v>
      </c>
      <c r="H214">
        <v>4.1933875083923304</v>
      </c>
      <c r="I214">
        <v>4.1981501579284703</v>
      </c>
      <c r="J214">
        <v>4.2033095359802202</v>
      </c>
      <c r="K214">
        <v>4.2175970077514604</v>
      </c>
      <c r="L214">
        <v>4.2402186393737802</v>
      </c>
    </row>
    <row r="215" spans="1:12">
      <c r="A215" t="s">
        <v>30</v>
      </c>
    </row>
    <row r="219" spans="1:12">
      <c r="A219" t="s">
        <v>51</v>
      </c>
      <c r="B219" t="s">
        <v>52</v>
      </c>
      <c r="C219" t="s">
        <v>53</v>
      </c>
      <c r="D219" t="s">
        <v>54</v>
      </c>
    </row>
    <row r="220" spans="1:12">
      <c r="B220" t="s">
        <v>55</v>
      </c>
      <c r="C220">
        <v>1000</v>
      </c>
      <c r="D220">
        <v>1</v>
      </c>
    </row>
    <row r="221" spans="1:12">
      <c r="A221" t="s">
        <v>56</v>
      </c>
      <c r="B221" t="s">
        <v>57</v>
      </c>
      <c r="C221" t="s">
        <v>58</v>
      </c>
    </row>
    <row r="222" spans="1:12">
      <c r="B222" t="s">
        <v>59</v>
      </c>
      <c r="C222" t="b">
        <v>0</v>
      </c>
    </row>
    <row r="223" spans="1:12">
      <c r="B223" t="s">
        <v>60</v>
      </c>
      <c r="C223">
        <v>0</v>
      </c>
    </row>
    <row r="224" spans="1:12">
      <c r="B224" t="s">
        <v>61</v>
      </c>
      <c r="C224">
        <v>100</v>
      </c>
    </row>
    <row r="225" spans="1:5">
      <c r="B225" t="s">
        <v>62</v>
      </c>
      <c r="C225">
        <v>0</v>
      </c>
    </row>
    <row r="226" spans="1:5">
      <c r="A226" t="s">
        <v>63</v>
      </c>
      <c r="B226" t="s">
        <v>64</v>
      </c>
      <c r="D226" t="s">
        <v>65</v>
      </c>
    </row>
    <row r="227" spans="1:5">
      <c r="B227" t="s">
        <v>57</v>
      </c>
      <c r="C227" t="s">
        <v>58</v>
      </c>
      <c r="D227" t="s">
        <v>57</v>
      </c>
      <c r="E227" t="s">
        <v>58</v>
      </c>
    </row>
    <row r="228" spans="1:5">
      <c r="B228" t="s">
        <v>66</v>
      </c>
      <c r="C228">
        <v>1</v>
      </c>
      <c r="D228" t="s">
        <v>66</v>
      </c>
      <c r="E228">
        <v>1</v>
      </c>
    </row>
    <row r="229" spans="1:5">
      <c r="B229" t="s">
        <v>67</v>
      </c>
      <c r="C229">
        <v>4</v>
      </c>
      <c r="D229" t="s">
        <v>67</v>
      </c>
      <c r="E229">
        <v>4</v>
      </c>
    </row>
    <row r="230" spans="1:5">
      <c r="B230" t="s">
        <v>68</v>
      </c>
      <c r="C230">
        <v>2</v>
      </c>
      <c r="D230" t="s">
        <v>68</v>
      </c>
      <c r="E230">
        <v>2</v>
      </c>
    </row>
    <row r="231" spans="1:5">
      <c r="B231" t="s">
        <v>69</v>
      </c>
      <c r="C231">
        <v>0</v>
      </c>
      <c r="D231" t="s">
        <v>69</v>
      </c>
      <c r="E231">
        <v>0</v>
      </c>
    </row>
    <row r="232" spans="1:5">
      <c r="B232" t="s">
        <v>70</v>
      </c>
      <c r="C232">
        <v>10</v>
      </c>
      <c r="D232" t="s">
        <v>70</v>
      </c>
      <c r="E232">
        <v>10</v>
      </c>
    </row>
    <row r="233" spans="1:5">
      <c r="B233" t="s">
        <v>71</v>
      </c>
      <c r="C233" t="b">
        <v>0</v>
      </c>
      <c r="D233" t="s">
        <v>71</v>
      </c>
      <c r="E233" t="b">
        <v>0</v>
      </c>
    </row>
    <row r="234" spans="1:5">
      <c r="B234" t="s">
        <v>72</v>
      </c>
      <c r="C234" t="b">
        <v>0</v>
      </c>
      <c r="D234" t="s">
        <v>72</v>
      </c>
      <c r="E234" t="b">
        <v>0</v>
      </c>
    </row>
    <row r="235" spans="1:5">
      <c r="A235" t="s">
        <v>73</v>
      </c>
      <c r="B235" t="s">
        <v>74</v>
      </c>
      <c r="D235" t="s">
        <v>75</v>
      </c>
    </row>
    <row r="236" spans="1:5">
      <c r="B236" t="s">
        <v>57</v>
      </c>
      <c r="C236" t="s">
        <v>58</v>
      </c>
      <c r="D236" t="s">
        <v>57</v>
      </c>
      <c r="E236" t="s">
        <v>58</v>
      </c>
    </row>
    <row r="237" spans="1:5">
      <c r="B237" t="s">
        <v>76</v>
      </c>
      <c r="C237" t="s">
        <v>77</v>
      </c>
      <c r="D237" t="s">
        <v>76</v>
      </c>
      <c r="E237" t="s">
        <v>77</v>
      </c>
    </row>
    <row r="238" spans="1:5">
      <c r="B238" t="s">
        <v>78</v>
      </c>
      <c r="C238" t="s">
        <v>79</v>
      </c>
      <c r="D238" t="s">
        <v>78</v>
      </c>
      <c r="E238" t="s">
        <v>79</v>
      </c>
    </row>
    <row r="239" spans="1:5">
      <c r="B239" t="s">
        <v>80</v>
      </c>
      <c r="C239">
        <v>0</v>
      </c>
      <c r="D239" t="s">
        <v>80</v>
      </c>
      <c r="E239">
        <v>0</v>
      </c>
    </row>
    <row r="240" spans="1:5">
      <c r="B240" t="s">
        <v>81</v>
      </c>
      <c r="C240">
        <v>0</v>
      </c>
      <c r="D240" t="s">
        <v>81</v>
      </c>
      <c r="E240">
        <v>0</v>
      </c>
    </row>
    <row r="242" spans="1:5">
      <c r="A242" t="s">
        <v>51</v>
      </c>
      <c r="B242" t="s">
        <v>52</v>
      </c>
      <c r="C242" t="s">
        <v>53</v>
      </c>
      <c r="D242" t="s">
        <v>54</v>
      </c>
    </row>
    <row r="243" spans="1:5">
      <c r="B243" t="s">
        <v>82</v>
      </c>
      <c r="C243">
        <v>1000</v>
      </c>
      <c r="D243">
        <v>2</v>
      </c>
    </row>
    <row r="244" spans="1:5">
      <c r="A244" t="s">
        <v>56</v>
      </c>
      <c r="B244" t="s">
        <v>57</v>
      </c>
      <c r="C244" t="s">
        <v>58</v>
      </c>
    </row>
    <row r="245" spans="1:5">
      <c r="B245" t="s">
        <v>59</v>
      </c>
      <c r="C245" t="b">
        <v>0</v>
      </c>
    </row>
    <row r="246" spans="1:5">
      <c r="B246" t="s">
        <v>60</v>
      </c>
      <c r="C246">
        <v>0</v>
      </c>
    </row>
    <row r="247" spans="1:5">
      <c r="B247" t="s">
        <v>61</v>
      </c>
      <c r="C247">
        <v>95</v>
      </c>
    </row>
    <row r="248" spans="1:5">
      <c r="B248" t="s">
        <v>62</v>
      </c>
      <c r="C248">
        <v>0</v>
      </c>
    </row>
    <row r="249" spans="1:5">
      <c r="A249" t="s">
        <v>63</v>
      </c>
      <c r="B249" t="s">
        <v>64</v>
      </c>
      <c r="D249" t="s">
        <v>65</v>
      </c>
    </row>
    <row r="250" spans="1:5">
      <c r="B250" t="s">
        <v>57</v>
      </c>
      <c r="C250" t="s">
        <v>58</v>
      </c>
      <c r="D250" t="s">
        <v>57</v>
      </c>
      <c r="E250" t="s">
        <v>58</v>
      </c>
    </row>
    <row r="251" spans="1:5">
      <c r="B251" t="s">
        <v>66</v>
      </c>
      <c r="C251">
        <v>1</v>
      </c>
      <c r="D251" t="s">
        <v>66</v>
      </c>
      <c r="E251">
        <v>1</v>
      </c>
    </row>
    <row r="252" spans="1:5">
      <c r="B252" t="s">
        <v>67</v>
      </c>
      <c r="C252">
        <v>4</v>
      </c>
      <c r="D252" t="s">
        <v>67</v>
      </c>
      <c r="E252">
        <v>4</v>
      </c>
    </row>
    <row r="253" spans="1:5">
      <c r="B253" t="s">
        <v>68</v>
      </c>
      <c r="C253">
        <v>2</v>
      </c>
      <c r="D253" t="s">
        <v>68</v>
      </c>
      <c r="E253">
        <v>2</v>
      </c>
    </row>
    <row r="254" spans="1:5">
      <c r="B254" t="s">
        <v>69</v>
      </c>
      <c r="C254">
        <v>0</v>
      </c>
      <c r="D254" t="s">
        <v>69</v>
      </c>
      <c r="E254">
        <v>0</v>
      </c>
    </row>
    <row r="255" spans="1:5">
      <c r="B255" t="s">
        <v>70</v>
      </c>
      <c r="C255">
        <v>10</v>
      </c>
      <c r="D255" t="s">
        <v>70</v>
      </c>
      <c r="E255">
        <v>20</v>
      </c>
    </row>
    <row r="256" spans="1:5">
      <c r="B256" t="s">
        <v>71</v>
      </c>
      <c r="C256" t="b">
        <v>0</v>
      </c>
      <c r="D256" t="s">
        <v>71</v>
      </c>
      <c r="E256" t="b">
        <v>0</v>
      </c>
    </row>
    <row r="257" spans="1:5">
      <c r="B257" t="s">
        <v>72</v>
      </c>
      <c r="C257" t="b">
        <v>1</v>
      </c>
      <c r="D257" t="s">
        <v>72</v>
      </c>
      <c r="E257" t="b">
        <v>1</v>
      </c>
    </row>
    <row r="258" spans="1:5">
      <c r="A258" t="s">
        <v>73</v>
      </c>
      <c r="B258" t="s">
        <v>74</v>
      </c>
      <c r="D258" t="s">
        <v>75</v>
      </c>
    </row>
    <row r="259" spans="1:5">
      <c r="B259" t="s">
        <v>57</v>
      </c>
      <c r="C259" t="s">
        <v>58</v>
      </c>
      <c r="D259" t="s">
        <v>57</v>
      </c>
      <c r="E259" t="s">
        <v>58</v>
      </c>
    </row>
    <row r="260" spans="1:5">
      <c r="B260" t="s">
        <v>76</v>
      </c>
      <c r="C260" t="s">
        <v>83</v>
      </c>
      <c r="D260" t="s">
        <v>76</v>
      </c>
      <c r="E260" t="s">
        <v>84</v>
      </c>
    </row>
    <row r="261" spans="1:5">
      <c r="B261" t="s">
        <v>78</v>
      </c>
      <c r="C261" t="s">
        <v>79</v>
      </c>
      <c r="D261" t="s">
        <v>78</v>
      </c>
      <c r="E261" t="s">
        <v>79</v>
      </c>
    </row>
    <row r="262" spans="1:5">
      <c r="B262" t="s">
        <v>80</v>
      </c>
      <c r="C262">
        <v>0</v>
      </c>
      <c r="D262" t="s">
        <v>80</v>
      </c>
      <c r="E262">
        <v>0</v>
      </c>
    </row>
    <row r="263" spans="1:5">
      <c r="B263" t="s">
        <v>81</v>
      </c>
      <c r="C263">
        <v>0</v>
      </c>
      <c r="D263" t="s">
        <v>81</v>
      </c>
      <c r="E263">
        <v>0</v>
      </c>
    </row>
    <row r="265" spans="1:5">
      <c r="A265" t="s">
        <v>85</v>
      </c>
      <c r="B265" t="s">
        <v>52</v>
      </c>
      <c r="C265" t="s">
        <v>53</v>
      </c>
    </row>
    <row r="266" spans="1:5">
      <c r="B266" t="s">
        <v>86</v>
      </c>
      <c r="C266">
        <v>1000</v>
      </c>
    </row>
    <row r="267" spans="1:5">
      <c r="A267" t="s">
        <v>87</v>
      </c>
      <c r="B267" t="s">
        <v>88</v>
      </c>
      <c r="C267" t="s">
        <v>89</v>
      </c>
    </row>
    <row r="268" spans="1:5">
      <c r="B268" t="s">
        <v>90</v>
      </c>
      <c r="C268" t="s">
        <v>91</v>
      </c>
    </row>
    <row r="269" spans="1:5">
      <c r="B269" t="s">
        <v>92</v>
      </c>
      <c r="C269" t="s">
        <v>93</v>
      </c>
    </row>
    <row r="270" spans="1:5">
      <c r="B270" t="s">
        <v>94</v>
      </c>
      <c r="C270" t="s">
        <v>93</v>
      </c>
    </row>
    <row r="271" spans="1:5">
      <c r="B271" t="s">
        <v>95</v>
      </c>
      <c r="C271" t="s">
        <v>93</v>
      </c>
    </row>
    <row r="272" spans="1:5">
      <c r="B272" t="s">
        <v>96</v>
      </c>
      <c r="C272" t="s">
        <v>93</v>
      </c>
    </row>
    <row r="273" spans="1:5">
      <c r="A273" t="s">
        <v>97</v>
      </c>
      <c r="B273" t="s">
        <v>98</v>
      </c>
    </row>
    <row r="276" spans="1:5">
      <c r="A276" t="s">
        <v>99</v>
      </c>
      <c r="B276" t="s">
        <v>100</v>
      </c>
      <c r="C276" t="s">
        <v>101</v>
      </c>
      <c r="D276" t="s">
        <v>102</v>
      </c>
      <c r="E276" t="s">
        <v>103</v>
      </c>
    </row>
    <row r="277" spans="1:5">
      <c r="A277" t="s">
        <v>104</v>
      </c>
      <c r="B277">
        <v>163.71040723981901</v>
      </c>
      <c r="C277" t="s">
        <v>105</v>
      </c>
      <c r="D277" t="s">
        <v>106</v>
      </c>
      <c r="E277" t="s">
        <v>107</v>
      </c>
    </row>
    <row r="278" spans="1:5">
      <c r="A278" t="s">
        <v>108</v>
      </c>
      <c r="B278">
        <v>26.352941176470601</v>
      </c>
      <c r="C278" t="s">
        <v>109</v>
      </c>
      <c r="D278" t="s">
        <v>106</v>
      </c>
      <c r="E278" t="s">
        <v>110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5 6 d_-2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M. Hermans</cp:lastModifiedBy>
  <dcterms:created xsi:type="dcterms:W3CDTF">2022-02-03T22:57:50Z</dcterms:created>
  <dcterms:modified xsi:type="dcterms:W3CDTF">2023-03-01T13:21:08Z</dcterms:modified>
</cp:coreProperties>
</file>