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/Desktop/2.2/"/>
    </mc:Choice>
  </mc:AlternateContent>
  <xr:revisionPtr revIDLastSave="0" documentId="13_ncr:1_{33DE7289-0712-8F47-B909-A74234C1EFD6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Rem Fluv Amiod GFP_Scan_2-2-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3" i="1" l="1"/>
  <c r="AC53" i="1"/>
  <c r="AB53" i="1"/>
  <c r="W53" i="1"/>
  <c r="V53" i="1"/>
  <c r="Q53" i="1"/>
  <c r="U50" i="1"/>
  <c r="U51" i="1" s="1"/>
  <c r="U52" i="1" s="1"/>
  <c r="U49" i="1"/>
  <c r="O49" i="1"/>
  <c r="O50" i="1" s="1"/>
  <c r="O51" i="1" s="1"/>
  <c r="O52" i="1" s="1"/>
  <c r="AA48" i="1"/>
  <c r="AA49" i="1" s="1"/>
  <c r="AA50" i="1" s="1"/>
  <c r="AA51" i="1" s="1"/>
  <c r="AA52" i="1" s="1"/>
  <c r="U48" i="1"/>
  <c r="O48" i="1"/>
  <c r="X44" i="1"/>
  <c r="W44" i="1"/>
  <c r="V44" i="1"/>
  <c r="U44" i="1"/>
  <c r="AC47" i="1" s="1"/>
  <c r="T44" i="1"/>
  <c r="V47" i="1" s="1"/>
  <c r="S44" i="1"/>
  <c r="R44" i="1"/>
  <c r="W47" i="1" s="1"/>
  <c r="P44" i="1"/>
  <c r="W43" i="1"/>
  <c r="V43" i="1"/>
  <c r="AB48" i="1" s="1"/>
  <c r="U43" i="1"/>
  <c r="R43" i="1"/>
  <c r="W42" i="1"/>
  <c r="AC49" i="1" s="1"/>
  <c r="V42" i="1"/>
  <c r="U42" i="1"/>
  <c r="AB49" i="1" s="1"/>
  <c r="S42" i="1"/>
  <c r="O42" i="1"/>
  <c r="W41" i="1"/>
  <c r="V41" i="1"/>
  <c r="U41" i="1"/>
  <c r="AC50" i="1" s="1"/>
  <c r="Q41" i="1"/>
  <c r="X40" i="1"/>
  <c r="W40" i="1"/>
  <c r="U40" i="1"/>
  <c r="S40" i="1"/>
  <c r="O40" i="1"/>
  <c r="W39" i="1"/>
  <c r="U39" i="1"/>
  <c r="Q39" i="1"/>
  <c r="M38" i="1"/>
  <c r="O44" i="1" s="1"/>
  <c r="V39" i="1" l="1"/>
  <c r="AB52" i="1" s="1"/>
  <c r="T40" i="1"/>
  <c r="R41" i="1"/>
  <c r="P42" i="1"/>
  <c r="Q49" i="1" s="1"/>
  <c r="O43" i="1"/>
  <c r="AB47" i="1"/>
  <c r="AC48" i="1"/>
  <c r="O39" i="1"/>
  <c r="S39" i="1"/>
  <c r="Q40" i="1"/>
  <c r="O41" i="1"/>
  <c r="S41" i="1"/>
  <c r="Q42" i="1"/>
  <c r="P43" i="1"/>
  <c r="T43" i="1"/>
  <c r="X43" i="1"/>
  <c r="AB50" i="1"/>
  <c r="R39" i="1"/>
  <c r="P40" i="1"/>
  <c r="P51" i="1" s="1"/>
  <c r="T42" i="1"/>
  <c r="S43" i="1"/>
  <c r="V48" i="1" s="1"/>
  <c r="Q44" i="1"/>
  <c r="Q47" i="1" s="1"/>
  <c r="P39" i="1"/>
  <c r="T39" i="1"/>
  <c r="X39" i="1"/>
  <c r="R40" i="1"/>
  <c r="V40" i="1"/>
  <c r="AB51" i="1" s="1"/>
  <c r="P41" i="1"/>
  <c r="T41" i="1"/>
  <c r="X41" i="1"/>
  <c r="R42" i="1"/>
  <c r="Q43" i="1"/>
  <c r="R51" i="1" l="1"/>
  <c r="S47" i="1"/>
  <c r="Q48" i="1"/>
  <c r="S48" i="1" s="1"/>
  <c r="P48" i="1"/>
  <c r="R48" i="1" s="1"/>
  <c r="W49" i="1"/>
  <c r="V49" i="1"/>
  <c r="AE48" i="1"/>
  <c r="V50" i="1"/>
  <c r="X50" i="1" s="1"/>
  <c r="W50" i="1"/>
  <c r="Q51" i="1"/>
  <c r="AC52" i="1"/>
  <c r="AE52" i="1" s="1"/>
  <c r="AD51" i="1"/>
  <c r="W51" i="1"/>
  <c r="V51" i="1"/>
  <c r="V52" i="1"/>
  <c r="X52" i="1" s="1"/>
  <c r="W52" i="1"/>
  <c r="Y52" i="1" s="1"/>
  <c r="S53" i="1"/>
  <c r="X53" i="1"/>
  <c r="AD53" i="1"/>
  <c r="AD50" i="1"/>
  <c r="AD47" i="1"/>
  <c r="W48" i="1"/>
  <c r="Q52" i="1"/>
  <c r="S52" i="1" s="1"/>
  <c r="P52" i="1"/>
  <c r="R52" i="1" s="1"/>
  <c r="P47" i="1"/>
  <c r="R47" i="1" s="1"/>
  <c r="Q50" i="1"/>
  <c r="P50" i="1"/>
  <c r="R50" i="1" s="1"/>
  <c r="P49" i="1"/>
  <c r="R49" i="1" s="1"/>
  <c r="AC51" i="1"/>
  <c r="AE51" i="1" s="1"/>
  <c r="R53" i="1" l="1"/>
  <c r="AD49" i="1"/>
  <c r="AE49" i="1"/>
  <c r="AE50" i="1"/>
  <c r="Y47" i="1"/>
  <c r="X47" i="1"/>
  <c r="AD48" i="1"/>
  <c r="AE47" i="1"/>
  <c r="X51" i="1"/>
  <c r="S51" i="1"/>
  <c r="X49" i="1"/>
  <c r="AD52" i="1"/>
  <c r="S50" i="1"/>
  <c r="Y48" i="1"/>
  <c r="AE53" i="1"/>
  <c r="Y53" i="1"/>
  <c r="Y51" i="1"/>
  <c r="Y50" i="1"/>
  <c r="Y49" i="1"/>
  <c r="X48" i="1"/>
  <c r="S49" i="1"/>
</calcChain>
</file>

<file path=xl/sharedStrings.xml><?xml version="1.0" encoding="utf-8"?>
<sst xmlns="http://schemas.openxmlformats.org/spreadsheetml/2006/main" count="352" uniqueCount="118">
  <si>
    <t>Plate ID</t>
  </si>
  <si>
    <t>Rem Fluv Amiod GFP</t>
  </si>
  <si>
    <t>Plate Name</t>
  </si>
  <si>
    <t>Plate Description</t>
  </si>
  <si>
    <t>Scan ID</t>
  </si>
  <si>
    <t>Scan Description</t>
  </si>
  <si>
    <t>Scan Result ID</t>
  </si>
  <si>
    <t>Scan Result Description</t>
  </si>
  <si>
    <t>Software Version</t>
  </si>
  <si>
    <t>4.1.3.0</t>
  </si>
  <si>
    <t>Experiment Name</t>
  </si>
  <si>
    <t>SARS-CoV2-rabbitNP</t>
  </si>
  <si>
    <t>Application Name</t>
  </si>
  <si>
    <t>Target 1 + 2</t>
  </si>
  <si>
    <t>Plate Type</t>
  </si>
  <si>
    <t>96-Well Greiner™ 655090 Plate</t>
  </si>
  <si>
    <t>Acquisition Start/End Times</t>
  </si>
  <si>
    <t>2/2/2022 5:17:48 PM - 2/2/2022 5:22:54 PM</t>
  </si>
  <si>
    <t>Analysis Start Time</t>
  </si>
  <si>
    <t>User ID</t>
  </si>
  <si>
    <t>Kris White</t>
  </si>
  <si>
    <t>Measurement Plate Maps</t>
  </si>
  <si>
    <t>Total Count</t>
  </si>
  <si>
    <t>A</t>
  </si>
  <si>
    <t>B</t>
  </si>
  <si>
    <t>C</t>
  </si>
  <si>
    <t>D</t>
  </si>
  <si>
    <t>E</t>
  </si>
  <si>
    <t>F</t>
  </si>
  <si>
    <t>G</t>
  </si>
  <si>
    <t>H</t>
  </si>
  <si>
    <t>% Target 1</t>
  </si>
  <si>
    <t>% Target 2</t>
  </si>
  <si>
    <t>% Target 1 (only)</t>
  </si>
  <si>
    <t>% Target 2 (only)</t>
  </si>
  <si>
    <t>Target 1 Count</t>
  </si>
  <si>
    <t>Target 2 Count</t>
  </si>
  <si>
    <t>Target 1 Count (only)</t>
  </si>
  <si>
    <t>Target 2 Count (only)</t>
  </si>
  <si>
    <t>AVG Target 1 Mean Intensity</t>
  </si>
  <si>
    <t>SD of Target 1 Mean Intensity</t>
  </si>
  <si>
    <t>AVG Target 1 Integrated Intensity</t>
  </si>
  <si>
    <t>SD of Target 1 Integrated Intensity</t>
  </si>
  <si>
    <t>AVG Target 2 Mean Intensity</t>
  </si>
  <si>
    <t>SD of Target 2 Mean Intensity</t>
  </si>
  <si>
    <t>AVG Target 2 Integrated Intensity</t>
  </si>
  <si>
    <t>SD of Target 2 Integrated Intensity</t>
  </si>
  <si>
    <t>% Well Sampled</t>
  </si>
  <si>
    <t>Analysis Settings Plate Maps</t>
  </si>
  <si>
    <t>Focus Position Map</t>
  </si>
  <si>
    <t>Analysis Settings</t>
  </si>
  <si>
    <t>Name</t>
  </si>
  <si>
    <t>Version</t>
  </si>
  <si>
    <t>Instance</t>
  </si>
  <si>
    <t>Untitled Analysis Settings 1</t>
  </si>
  <si>
    <t>General Settings</t>
  </si>
  <si>
    <t>Item</t>
  </si>
  <si>
    <t>Value</t>
  </si>
  <si>
    <t>bUseWellMask</t>
  </si>
  <si>
    <t>WellMaskUsageMode</t>
  </si>
  <si>
    <t>PercentWellMaskSize</t>
  </si>
  <si>
    <t>WellMaskShapeOverride</t>
  </si>
  <si>
    <t>Identification Settings</t>
  </si>
  <si>
    <t>Target 1 Frame Settings</t>
  </si>
  <si>
    <t>Target 2 Frame Settings</t>
  </si>
  <si>
    <t>Algorithm</t>
  </si>
  <si>
    <t>IntensityThreshold</t>
  </si>
  <si>
    <t>Precision</t>
  </si>
  <si>
    <t>BFSharpen</t>
  </si>
  <si>
    <t>FilterSizeUM</t>
  </si>
  <si>
    <t>BackgroundCorrection</t>
  </si>
  <si>
    <t>SeparateTouchingBlobs</t>
  </si>
  <si>
    <t>Pre-Filtering Settings</t>
  </si>
  <si>
    <t>Target 1 Feature Settings</t>
  </si>
  <si>
    <t>Target 2 Feature Settings</t>
  </si>
  <si>
    <t>CellAreaRangeUM</t>
  </si>
  <si>
    <t>10 to 10000</t>
  </si>
  <si>
    <t>CellIntensityRange</t>
  </si>
  <si>
    <t>0 to 255</t>
  </si>
  <si>
    <t>CellSmoothnessMin</t>
  </si>
  <si>
    <t>CellAspectRatioMin</t>
  </si>
  <si>
    <t>SARS-CoV2-mouseNP_2020_03_23_16_51_11_2020_05_24_17_40_37_2022_02_02_17_10_45</t>
  </si>
  <si>
    <t>50 to 10000</t>
  </si>
  <si>
    <t>100 to 10000</t>
  </si>
  <si>
    <t>Classification Settings</t>
  </si>
  <si>
    <t>Untitled Classification Settings</t>
  </si>
  <si>
    <t>Classes</t>
  </si>
  <si>
    <t>Class Name</t>
  </si>
  <si>
    <t>Source Population Name</t>
  </si>
  <si>
    <t>Total</t>
  </si>
  <si>
    <t>ALL</t>
  </si>
  <si>
    <t>Class 1</t>
  </si>
  <si>
    <t>unassigned</t>
  </si>
  <si>
    <t>Class 2</t>
  </si>
  <si>
    <t>Class 3</t>
  </si>
  <si>
    <t>Class 4</t>
  </si>
  <si>
    <t>Gating</t>
  </si>
  <si>
    <t>-none-</t>
  </si>
  <si>
    <t>Image Channel Settings</t>
  </si>
  <si>
    <t>Gain</t>
  </si>
  <si>
    <t>Exposure</t>
  </si>
  <si>
    <t>SetupMode</t>
  </si>
  <si>
    <t>Illumination Source</t>
  </si>
  <si>
    <t>Fluorescent Default Template (1)</t>
  </si>
  <si>
    <t>72785.7918552036 (ums)</t>
  </si>
  <si>
    <t>Always</t>
  </si>
  <si>
    <t>Blue 377/447</t>
  </si>
  <si>
    <t>Fluorescent Default Template (2)</t>
  </si>
  <si>
    <t>146272.981900453 (ums)</t>
  </si>
  <si>
    <t>Green 483/536</t>
  </si>
  <si>
    <t>Mock average</t>
  </si>
  <si>
    <t>***check orientation</t>
  </si>
  <si>
    <t>min concentrac</t>
  </si>
  <si>
    <t>Max concentr</t>
  </si>
  <si>
    <t>%</t>
  </si>
  <si>
    <t>REM</t>
  </si>
  <si>
    <t>FLUV</t>
  </si>
  <si>
    <t>AMIOD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</si>
</sst>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C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548235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4D6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  <xf numFmtId="10" fontId="18" fillId="33" borderId="0" xfId="0" applyNumberFormat="1" applyFont="1" applyFill="1"/>
    <xf numFmtId="0" fontId="20" fillId="0" borderId="0" xfId="0" applyFont="1"/>
    <xf numFmtId="17" fontId="20" fillId="0" borderId="0" xfId="0" applyNumberFormat="1" applyFont="1"/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2" fontId="21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8"/>
  <sheetViews>
    <sheetView tabSelected="1" topLeftCell="N13" workbookViewId="0">
      <selection activeCell="P53" sqref="P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s="1">
        <v>44594.720694444448</v>
      </c>
    </row>
    <row r="5" spans="1:2" x14ac:dyDescent="0.2">
      <c r="A5" t="s">
        <v>5</v>
      </c>
    </row>
    <row r="6" spans="1:2" x14ac:dyDescent="0.2">
      <c r="A6" t="s">
        <v>6</v>
      </c>
      <c r="B6" s="1">
        <v>44594.720694444448</v>
      </c>
    </row>
    <row r="7" spans="1:2" x14ac:dyDescent="0.2">
      <c r="A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s="1">
        <v>44594.720694444448</v>
      </c>
    </row>
    <row r="14" spans="1:2" x14ac:dyDescent="0.2">
      <c r="A14" t="s">
        <v>19</v>
      </c>
      <c r="B14" t="s">
        <v>20</v>
      </c>
    </row>
    <row r="16" spans="1:2" x14ac:dyDescent="0.2">
      <c r="A16" t="s">
        <v>21</v>
      </c>
    </row>
    <row r="17" spans="1:13" x14ac:dyDescent="0.2">
      <c r="A17" t="s">
        <v>22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</row>
    <row r="18" spans="1:13" x14ac:dyDescent="0.2">
      <c r="A18" t="s">
        <v>23</v>
      </c>
      <c r="C18">
        <v>5004</v>
      </c>
      <c r="D18">
        <v>4726</v>
      </c>
      <c r="E18">
        <v>4564</v>
      </c>
      <c r="F18">
        <v>4776</v>
      </c>
      <c r="G18">
        <v>4703</v>
      </c>
      <c r="H18">
        <v>4815</v>
      </c>
      <c r="I18">
        <v>4503</v>
      </c>
      <c r="J18">
        <v>4538</v>
      </c>
      <c r="K18">
        <v>4876</v>
      </c>
      <c r="L18">
        <v>4318</v>
      </c>
    </row>
    <row r="19" spans="1:13" x14ac:dyDescent="0.2">
      <c r="A19" t="s">
        <v>24</v>
      </c>
      <c r="C19">
        <v>4077</v>
      </c>
      <c r="D19">
        <v>4175</v>
      </c>
      <c r="E19">
        <v>4240</v>
      </c>
      <c r="F19">
        <v>2414</v>
      </c>
      <c r="G19">
        <v>3558</v>
      </c>
      <c r="H19">
        <v>3070</v>
      </c>
      <c r="I19">
        <v>67</v>
      </c>
      <c r="J19">
        <v>633</v>
      </c>
      <c r="K19">
        <v>183</v>
      </c>
      <c r="L19">
        <v>676</v>
      </c>
    </row>
    <row r="20" spans="1:13" x14ac:dyDescent="0.2">
      <c r="A20" t="s">
        <v>25</v>
      </c>
      <c r="C20">
        <v>4604</v>
      </c>
      <c r="D20">
        <v>4012</v>
      </c>
      <c r="E20">
        <v>4382</v>
      </c>
      <c r="F20">
        <v>3394</v>
      </c>
      <c r="G20">
        <v>2337</v>
      </c>
      <c r="H20">
        <v>2951</v>
      </c>
      <c r="I20">
        <v>62</v>
      </c>
      <c r="J20">
        <v>476</v>
      </c>
      <c r="K20">
        <v>152</v>
      </c>
      <c r="L20">
        <v>200</v>
      </c>
    </row>
    <row r="21" spans="1:13" x14ac:dyDescent="0.2">
      <c r="A21" t="s">
        <v>26</v>
      </c>
      <c r="C21">
        <v>4470</v>
      </c>
      <c r="D21">
        <v>4799</v>
      </c>
      <c r="E21">
        <v>4718</v>
      </c>
      <c r="F21">
        <v>3360</v>
      </c>
      <c r="G21">
        <v>2150</v>
      </c>
      <c r="H21">
        <v>3110</v>
      </c>
      <c r="I21">
        <v>36</v>
      </c>
      <c r="J21">
        <v>222</v>
      </c>
      <c r="K21">
        <v>176</v>
      </c>
      <c r="L21">
        <v>320</v>
      </c>
    </row>
    <row r="22" spans="1:13" x14ac:dyDescent="0.2">
      <c r="A22" t="s">
        <v>27</v>
      </c>
      <c r="C22">
        <v>4845</v>
      </c>
      <c r="D22">
        <v>4666</v>
      </c>
      <c r="E22">
        <v>4745</v>
      </c>
      <c r="F22">
        <v>4167</v>
      </c>
      <c r="G22">
        <v>2967</v>
      </c>
      <c r="H22">
        <v>2566</v>
      </c>
      <c r="I22">
        <v>103</v>
      </c>
      <c r="J22">
        <v>93</v>
      </c>
      <c r="K22">
        <v>68</v>
      </c>
      <c r="L22">
        <v>263</v>
      </c>
    </row>
    <row r="23" spans="1:13" x14ac:dyDescent="0.2">
      <c r="A23" t="s">
        <v>28</v>
      </c>
      <c r="C23">
        <v>4694</v>
      </c>
      <c r="D23">
        <v>4893</v>
      </c>
      <c r="E23">
        <v>4846</v>
      </c>
      <c r="F23">
        <v>3656</v>
      </c>
      <c r="G23">
        <v>2100</v>
      </c>
      <c r="H23">
        <v>1316</v>
      </c>
      <c r="I23">
        <v>26</v>
      </c>
      <c r="J23">
        <v>27</v>
      </c>
      <c r="K23">
        <v>17</v>
      </c>
      <c r="L23">
        <v>285</v>
      </c>
    </row>
    <row r="24" spans="1:13" x14ac:dyDescent="0.2">
      <c r="A24" t="s">
        <v>29</v>
      </c>
      <c r="C24">
        <v>4303</v>
      </c>
      <c r="D24">
        <v>4629</v>
      </c>
      <c r="E24">
        <v>4462</v>
      </c>
      <c r="F24">
        <v>149</v>
      </c>
      <c r="G24">
        <v>107</v>
      </c>
      <c r="H24">
        <v>86</v>
      </c>
      <c r="I24">
        <v>21</v>
      </c>
      <c r="J24">
        <v>33</v>
      </c>
      <c r="K24">
        <v>17</v>
      </c>
      <c r="L24">
        <v>701</v>
      </c>
    </row>
    <row r="25" spans="1:13" x14ac:dyDescent="0.2">
      <c r="A25" t="s">
        <v>30</v>
      </c>
    </row>
    <row r="27" spans="1:13" x14ac:dyDescent="0.2">
      <c r="A27" t="s">
        <v>31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</row>
    <row r="28" spans="1:13" x14ac:dyDescent="0.2">
      <c r="A28" t="s">
        <v>23</v>
      </c>
      <c r="C28" s="2">
        <v>0.99920059999999999</v>
      </c>
      <c r="D28" s="2">
        <v>0.99936519999999995</v>
      </c>
      <c r="E28" s="2">
        <v>0.9991236</v>
      </c>
      <c r="F28" s="2">
        <v>0.99895310000000004</v>
      </c>
      <c r="G28" s="2">
        <v>0.99893679999999996</v>
      </c>
      <c r="H28" s="2">
        <v>0.99854620000000005</v>
      </c>
      <c r="I28" s="2">
        <v>0.99866759999999999</v>
      </c>
      <c r="J28" s="2">
        <v>0.99933890000000003</v>
      </c>
      <c r="K28" s="2">
        <v>0.99856440000000002</v>
      </c>
      <c r="L28" s="2">
        <v>0.99907360000000001</v>
      </c>
    </row>
    <row r="29" spans="1:13" x14ac:dyDescent="0.2">
      <c r="A29" t="s">
        <v>24</v>
      </c>
      <c r="C29" s="2">
        <v>0.99926420000000005</v>
      </c>
      <c r="D29" s="2">
        <v>0.99976050000000005</v>
      </c>
      <c r="E29" s="2">
        <v>0.99764149999999996</v>
      </c>
      <c r="F29" s="2">
        <v>0.99668599999999996</v>
      </c>
      <c r="G29" s="2">
        <v>0.99803260000000005</v>
      </c>
      <c r="H29" s="2">
        <v>0.99804559999999998</v>
      </c>
      <c r="I29" s="2">
        <v>0.95522390000000001</v>
      </c>
      <c r="J29" s="2">
        <v>0.99210109999999996</v>
      </c>
      <c r="K29" s="2">
        <v>0.97814210000000001</v>
      </c>
      <c r="L29" s="2">
        <v>0.99852070000000004</v>
      </c>
    </row>
    <row r="30" spans="1:13" x14ac:dyDescent="0.2">
      <c r="A30" t="s">
        <v>25</v>
      </c>
      <c r="C30" s="2">
        <v>0.99934840000000003</v>
      </c>
      <c r="D30" s="2">
        <v>0.99700900000000003</v>
      </c>
      <c r="E30" s="2">
        <v>0.99726150000000002</v>
      </c>
      <c r="F30" s="2">
        <v>0.99911609999999995</v>
      </c>
      <c r="G30" s="2">
        <v>1</v>
      </c>
      <c r="H30" s="2">
        <v>0.99864450000000005</v>
      </c>
      <c r="I30" s="2">
        <v>0.93548390000000003</v>
      </c>
      <c r="J30" s="2">
        <v>0.98529409999999995</v>
      </c>
      <c r="K30" s="2">
        <v>0.96710529999999995</v>
      </c>
      <c r="L30" s="2">
        <v>0.95</v>
      </c>
    </row>
    <row r="31" spans="1:13" x14ac:dyDescent="0.2">
      <c r="A31" t="s">
        <v>26</v>
      </c>
      <c r="C31" s="2">
        <v>0.99932889999999996</v>
      </c>
      <c r="D31" s="2">
        <v>0.99916649999999996</v>
      </c>
      <c r="E31" s="2">
        <v>0.99936409999999998</v>
      </c>
      <c r="F31" s="2">
        <v>0.99672620000000001</v>
      </c>
      <c r="G31" s="2">
        <v>0.99720929999999997</v>
      </c>
      <c r="H31" s="2">
        <v>0.99871379999999998</v>
      </c>
      <c r="I31" s="2">
        <v>0.94444439999999996</v>
      </c>
      <c r="J31" s="2">
        <v>0.954955</v>
      </c>
      <c r="K31" s="2">
        <v>0.97159090000000004</v>
      </c>
      <c r="L31" s="2">
        <v>0.93437499999999996</v>
      </c>
    </row>
    <row r="32" spans="1:13" x14ac:dyDescent="0.2">
      <c r="A32" t="s">
        <v>27</v>
      </c>
      <c r="C32" s="2">
        <v>1</v>
      </c>
      <c r="D32" s="2">
        <v>1</v>
      </c>
      <c r="E32" s="2">
        <v>0.99978929999999999</v>
      </c>
      <c r="F32" s="2">
        <v>0.99856009999999995</v>
      </c>
      <c r="G32" s="2">
        <v>0.99932589999999999</v>
      </c>
      <c r="H32" s="2">
        <v>0.99961029999999995</v>
      </c>
      <c r="I32" s="2">
        <v>0.99029129999999999</v>
      </c>
      <c r="J32" s="2">
        <v>0.95698919999999998</v>
      </c>
      <c r="K32" s="2">
        <v>0.98529409999999995</v>
      </c>
      <c r="L32" s="2">
        <v>0.99239540000000004</v>
      </c>
    </row>
    <row r="33" spans="1:31" x14ac:dyDescent="0.2">
      <c r="A33" t="s">
        <v>28</v>
      </c>
      <c r="C33" s="2">
        <v>0.99914780000000003</v>
      </c>
      <c r="D33" s="2">
        <v>0.99897809999999998</v>
      </c>
      <c r="E33" s="2">
        <v>0.99896819999999997</v>
      </c>
      <c r="F33" s="2">
        <v>0.99808529999999995</v>
      </c>
      <c r="G33" s="2">
        <v>0.9985714</v>
      </c>
      <c r="H33" s="2">
        <v>0.99620059999999999</v>
      </c>
      <c r="I33" s="2">
        <v>0.69230769999999997</v>
      </c>
      <c r="J33" s="2">
        <v>0.51851849999999999</v>
      </c>
      <c r="K33" s="2">
        <v>0.47058820000000001</v>
      </c>
      <c r="L33" s="2">
        <v>0.96140349999999997</v>
      </c>
    </row>
    <row r="34" spans="1:31" x14ac:dyDescent="0.2">
      <c r="A34" t="s">
        <v>29</v>
      </c>
      <c r="C34" s="2">
        <v>0.99860559999999998</v>
      </c>
      <c r="D34" s="2">
        <v>0.99978400000000001</v>
      </c>
      <c r="E34" s="2">
        <v>0.99843119999999996</v>
      </c>
      <c r="F34" s="2">
        <v>0.91275170000000005</v>
      </c>
      <c r="G34" s="2">
        <v>0.91588789999999998</v>
      </c>
      <c r="H34" s="2">
        <v>0.8139535</v>
      </c>
      <c r="I34" s="2">
        <v>0.66666669999999995</v>
      </c>
      <c r="J34" s="2">
        <v>0.27272730000000001</v>
      </c>
      <c r="K34" s="2">
        <v>0.76470590000000005</v>
      </c>
      <c r="L34" s="2">
        <v>0.99572039999999995</v>
      </c>
    </row>
    <row r="35" spans="1:31" x14ac:dyDescent="0.2">
      <c r="A35" t="s">
        <v>30</v>
      </c>
    </row>
    <row r="37" spans="1:31" x14ac:dyDescent="0.2">
      <c r="A37" t="s">
        <v>32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 s="3" t="s">
        <v>110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t="s">
        <v>23</v>
      </c>
      <c r="C38" s="2">
        <v>1.3989E-3</v>
      </c>
      <c r="D38" s="2">
        <v>1.2696000000000001E-3</v>
      </c>
      <c r="E38" s="2">
        <v>1.5337E-3</v>
      </c>
      <c r="F38" s="2">
        <v>2.7219000000000002E-3</v>
      </c>
      <c r="G38" s="2">
        <v>2.1262999999999998E-3</v>
      </c>
      <c r="H38" s="2">
        <v>2.4922E-3</v>
      </c>
      <c r="I38" s="2">
        <v>1.9987E-3</v>
      </c>
      <c r="J38" s="2">
        <v>8.8139999999999996E-4</v>
      </c>
      <c r="K38" s="2">
        <v>2.0509E-3</v>
      </c>
      <c r="L38" s="2">
        <v>1.3894999999999999E-3</v>
      </c>
      <c r="M38" s="5">
        <f>AVERAGE(C38:L38)</f>
        <v>1.7863099999999997E-3</v>
      </c>
      <c r="N38" s="4"/>
      <c r="O38" s="6"/>
      <c r="P38" t="s">
        <v>115</v>
      </c>
      <c r="Q38" s="6"/>
      <c r="R38" s="7"/>
      <c r="S38" t="s">
        <v>116</v>
      </c>
      <c r="T38" s="6"/>
      <c r="U38" s="6"/>
      <c r="V38" t="s">
        <v>117</v>
      </c>
      <c r="W38" s="6"/>
      <c r="X38" s="6" t="s">
        <v>26</v>
      </c>
      <c r="Y38" s="4"/>
      <c r="Z38" s="4"/>
      <c r="AA38" s="4"/>
      <c r="AB38" s="4" t="s">
        <v>111</v>
      </c>
      <c r="AC38" s="4"/>
      <c r="AD38" s="4"/>
      <c r="AE38" s="4"/>
    </row>
    <row r="39" spans="1:31" x14ac:dyDescent="0.2">
      <c r="A39" t="s">
        <v>24</v>
      </c>
      <c r="C39" s="2">
        <v>1.7905299999999999E-2</v>
      </c>
      <c r="D39" s="2">
        <v>2.1077800000000001E-2</v>
      </c>
      <c r="E39" s="2">
        <v>3.0188699999999999E-2</v>
      </c>
      <c r="F39" s="2">
        <v>3.3554300000000002E-2</v>
      </c>
      <c r="G39" s="2">
        <v>2.1360299999999999E-2</v>
      </c>
      <c r="H39" s="2">
        <v>2.3127000000000002E-2</v>
      </c>
      <c r="I39" s="2">
        <v>5.9701499999999998E-2</v>
      </c>
      <c r="J39" s="2">
        <v>2.0537099999999999E-2</v>
      </c>
      <c r="K39" s="2">
        <v>3.8251399999999998E-2</v>
      </c>
      <c r="L39" s="2">
        <v>8.8757000000000003E-3</v>
      </c>
      <c r="M39" s="4"/>
      <c r="N39" s="6" t="s">
        <v>112</v>
      </c>
      <c r="O39" s="8">
        <f>IF(C69&gt;300,(C39-$M$38)*100,"NA")</f>
        <v>1.611899</v>
      </c>
      <c r="P39" s="9">
        <f>IF(D69&gt;270,(D39-$M$38)*100,"NA")</f>
        <v>1.9291490000000002</v>
      </c>
      <c r="Q39" s="10">
        <f>IF(E69&gt;270,(E39-$M$38)*100,"NA")</f>
        <v>2.840239</v>
      </c>
      <c r="R39" s="8">
        <f t="shared" ref="R39:T44" si="0">IF(F69&gt;300,(F39-$M$38)*100,"NA")</f>
        <v>3.1767990000000004</v>
      </c>
      <c r="S39" s="9">
        <f t="shared" si="0"/>
        <v>1.9573989999999999</v>
      </c>
      <c r="T39" s="10">
        <f t="shared" si="0"/>
        <v>2.1340690000000002</v>
      </c>
      <c r="U39" s="11" t="str">
        <f t="shared" ref="U39:X41" si="1">IF(I69&gt;260,(I39-$M$38)*100,"NA")</f>
        <v>NA</v>
      </c>
      <c r="V39" s="11">
        <f t="shared" si="1"/>
        <v>1.8750789999999999</v>
      </c>
      <c r="W39" s="11" t="str">
        <f t="shared" si="1"/>
        <v>NA</v>
      </c>
      <c r="X39" s="11">
        <f t="shared" si="1"/>
        <v>0.7089390000000001</v>
      </c>
      <c r="Y39" s="12"/>
      <c r="Z39" s="12"/>
      <c r="AA39" s="12"/>
      <c r="AB39" s="12"/>
      <c r="AC39" s="12"/>
      <c r="AD39" s="12"/>
      <c r="AE39" s="12"/>
    </row>
    <row r="40" spans="1:31" x14ac:dyDescent="0.2">
      <c r="A40" t="s">
        <v>25</v>
      </c>
      <c r="C40" s="2">
        <v>9.5569000000000001E-3</v>
      </c>
      <c r="D40" s="2">
        <v>1.3958099999999999E-2</v>
      </c>
      <c r="E40" s="2">
        <v>1.9397500000000002E-2</v>
      </c>
      <c r="F40" s="2">
        <v>1.4437200000000001E-2</v>
      </c>
      <c r="G40" s="2">
        <v>1.54044E-2</v>
      </c>
      <c r="H40" s="2">
        <v>9.4882999999999999E-3</v>
      </c>
      <c r="I40" s="2">
        <v>6.4516100000000007E-2</v>
      </c>
      <c r="J40" s="2">
        <v>1.89076E-2</v>
      </c>
      <c r="K40" s="2">
        <v>3.2894699999999999E-2</v>
      </c>
      <c r="L40" s="2">
        <v>9.5000000000000001E-2</v>
      </c>
      <c r="M40" s="4"/>
      <c r="N40" s="6"/>
      <c r="O40" s="13">
        <f t="shared" ref="O40:P44" si="2">IF(C70&gt;300,(C40-$M$38)*100,"NA")</f>
        <v>0.77705900000000006</v>
      </c>
      <c r="P40" s="12">
        <f t="shared" si="2"/>
        <v>1.217179</v>
      </c>
      <c r="Q40" s="14">
        <f>IF(E69&gt;300,(E40-$M$38)*100,"NA")</f>
        <v>1.7611190000000003</v>
      </c>
      <c r="R40" s="13">
        <f t="shared" si="0"/>
        <v>1.2650890000000001</v>
      </c>
      <c r="S40" s="12">
        <f t="shared" si="0"/>
        <v>1.361809</v>
      </c>
      <c r="T40" s="14">
        <f t="shared" si="0"/>
        <v>0.77019900000000008</v>
      </c>
      <c r="U40" s="11" t="str">
        <f t="shared" si="1"/>
        <v>NA</v>
      </c>
      <c r="V40" s="11">
        <f t="shared" si="1"/>
        <v>1.712129</v>
      </c>
      <c r="W40" s="11" t="str">
        <f t="shared" si="1"/>
        <v>NA</v>
      </c>
      <c r="X40" s="11" t="str">
        <f t="shared" si="1"/>
        <v>NA</v>
      </c>
      <c r="Y40" s="12"/>
      <c r="Z40" s="12"/>
      <c r="AA40" s="12"/>
      <c r="AB40" s="12"/>
      <c r="AC40" s="12"/>
      <c r="AD40" s="12"/>
      <c r="AE40" s="12"/>
    </row>
    <row r="41" spans="1:31" x14ac:dyDescent="0.2">
      <c r="A41" t="s">
        <v>26</v>
      </c>
      <c r="C41" s="2">
        <v>8.7247999999999996E-3</v>
      </c>
      <c r="D41" s="2">
        <v>1.06272E-2</v>
      </c>
      <c r="E41" s="2">
        <v>8.2661999999999996E-3</v>
      </c>
      <c r="F41" s="2">
        <v>1.60714E-2</v>
      </c>
      <c r="G41" s="2">
        <v>1.16279E-2</v>
      </c>
      <c r="H41" s="2">
        <v>1.8971100000000001E-2</v>
      </c>
      <c r="I41" s="2">
        <v>5.5555599999999997E-2</v>
      </c>
      <c r="J41" s="2">
        <v>4.5045000000000002E-2</v>
      </c>
      <c r="K41" s="2">
        <v>2.84091E-2</v>
      </c>
      <c r="L41" s="2">
        <v>7.1874999999999994E-2</v>
      </c>
      <c r="M41" s="4"/>
      <c r="N41" s="6"/>
      <c r="O41" s="13">
        <f t="shared" si="2"/>
        <v>0.69384900000000005</v>
      </c>
      <c r="P41" s="12">
        <f t="shared" si="2"/>
        <v>0.88408900000000001</v>
      </c>
      <c r="Q41" s="14">
        <f>IF(E70&gt;300,(E41-$M$38)*100,"NA")</f>
        <v>0.64798900000000004</v>
      </c>
      <c r="R41" s="13">
        <f t="shared" si="0"/>
        <v>1.428509</v>
      </c>
      <c r="S41" s="12">
        <f t="shared" si="0"/>
        <v>0.98415900000000012</v>
      </c>
      <c r="T41" s="14">
        <f t="shared" si="0"/>
        <v>1.7184790000000001</v>
      </c>
      <c r="U41" s="11" t="str">
        <f>IF(I71&gt;260,(I41-$M$38)*100,"NA")</f>
        <v>NA</v>
      </c>
      <c r="V41" s="11" t="str">
        <f t="shared" si="1"/>
        <v>NA</v>
      </c>
      <c r="W41" s="11" t="str">
        <f t="shared" si="1"/>
        <v>NA</v>
      </c>
      <c r="X41" s="11">
        <f t="shared" si="1"/>
        <v>7.0088689999999998</v>
      </c>
      <c r="Y41" s="12"/>
      <c r="Z41" s="12"/>
      <c r="AA41" s="12"/>
      <c r="AB41" s="12"/>
      <c r="AC41" s="12"/>
      <c r="AD41" s="12"/>
      <c r="AE41" s="12"/>
    </row>
    <row r="42" spans="1:31" x14ac:dyDescent="0.2">
      <c r="A42" t="s">
        <v>27</v>
      </c>
      <c r="C42" s="2">
        <v>1.8576E-3</v>
      </c>
      <c r="D42" s="2">
        <v>1.9288E-3</v>
      </c>
      <c r="E42" s="2">
        <v>2.9505E-3</v>
      </c>
      <c r="F42" s="2">
        <v>1.3678900000000001E-2</v>
      </c>
      <c r="G42" s="2">
        <v>1.17964E-2</v>
      </c>
      <c r="H42" s="2">
        <v>1.09119E-2</v>
      </c>
      <c r="I42" s="2">
        <v>9.7087000000000007E-3</v>
      </c>
      <c r="J42" s="2">
        <v>4.3010800000000002E-2</v>
      </c>
      <c r="K42" s="2">
        <v>1.4705899999999999E-2</v>
      </c>
      <c r="L42" s="2">
        <v>1.52091E-2</v>
      </c>
      <c r="M42" s="4"/>
      <c r="N42" s="6"/>
      <c r="O42" s="13">
        <f t="shared" si="2"/>
        <v>7.1290000000000329E-3</v>
      </c>
      <c r="P42" s="12">
        <f t="shared" si="2"/>
        <v>1.4249000000000032E-2</v>
      </c>
      <c r="Q42" s="14">
        <f>IF(E71&gt;300,(E42-$M$38)*100,"NA")</f>
        <v>0.11641900000000002</v>
      </c>
      <c r="R42" s="13">
        <f t="shared" si="0"/>
        <v>1.1892590000000001</v>
      </c>
      <c r="S42" s="12">
        <f t="shared" si="0"/>
        <v>1.001009</v>
      </c>
      <c r="T42" s="14">
        <f t="shared" si="0"/>
        <v>0.91255900000000012</v>
      </c>
      <c r="U42" s="11" t="str">
        <f t="shared" ref="U42:W44" si="3">IF(I72&gt;260,(I42-$M$38)*100,"NA")</f>
        <v>NA</v>
      </c>
      <c r="V42" s="11" t="str">
        <f t="shared" si="3"/>
        <v>NA</v>
      </c>
      <c r="W42" s="11" t="str">
        <f t="shared" si="3"/>
        <v>NA</v>
      </c>
      <c r="X42" s="11"/>
      <c r="Y42" s="12"/>
      <c r="Z42" s="12"/>
      <c r="AA42" s="12"/>
      <c r="AB42" s="12"/>
      <c r="AC42" s="12"/>
      <c r="AD42" s="12"/>
      <c r="AE42" s="12"/>
    </row>
    <row r="43" spans="1:31" x14ac:dyDescent="0.2">
      <c r="A43" t="s">
        <v>28</v>
      </c>
      <c r="C43" s="2">
        <v>1.0652000000000001E-3</v>
      </c>
      <c r="D43" s="2">
        <v>2.6568999999999998E-3</v>
      </c>
      <c r="E43" s="2">
        <v>1.2381E-3</v>
      </c>
      <c r="F43" s="2">
        <v>5.4704999999999997E-3</v>
      </c>
      <c r="G43" s="2">
        <v>5.2380999999999999E-3</v>
      </c>
      <c r="H43" s="2">
        <v>1.1398200000000001E-2</v>
      </c>
      <c r="I43" s="2">
        <v>0.34615380000000001</v>
      </c>
      <c r="J43" s="2">
        <v>0.51851849999999999</v>
      </c>
      <c r="K43" s="2">
        <v>0.52941179999999999</v>
      </c>
      <c r="L43" s="2">
        <v>4.9122800000000001E-2</v>
      </c>
      <c r="M43" s="4"/>
      <c r="N43" s="6"/>
      <c r="O43" s="13">
        <f t="shared" si="2"/>
        <v>-7.2110999999999967E-2</v>
      </c>
      <c r="P43" s="12">
        <f t="shared" si="2"/>
        <v>8.7059000000000011E-2</v>
      </c>
      <c r="Q43" s="14">
        <f>IF(E72&gt;300,(E43-$M$38)*100,"NA")</f>
        <v>-5.4820999999999974E-2</v>
      </c>
      <c r="R43" s="13">
        <f t="shared" si="0"/>
        <v>0.368419</v>
      </c>
      <c r="S43" s="12">
        <f t="shared" si="0"/>
        <v>0.34517900000000001</v>
      </c>
      <c r="T43" s="14">
        <f t="shared" si="0"/>
        <v>0.96118900000000018</v>
      </c>
      <c r="U43" s="11" t="str">
        <f t="shared" si="3"/>
        <v>NA</v>
      </c>
      <c r="V43" s="11" t="str">
        <f t="shared" si="3"/>
        <v>NA</v>
      </c>
      <c r="W43" s="11" t="str">
        <f t="shared" si="3"/>
        <v>NA</v>
      </c>
      <c r="X43" s="11">
        <f>IF(L73&gt;260,(L43-$M$38)*100,"NA")</f>
        <v>4.7336489999999998</v>
      </c>
      <c r="Y43" s="12"/>
      <c r="Z43" s="12"/>
      <c r="AA43" s="12"/>
      <c r="AB43" s="12"/>
      <c r="AC43" s="12"/>
      <c r="AD43" s="12"/>
      <c r="AE43" s="12"/>
    </row>
    <row r="44" spans="1:31" x14ac:dyDescent="0.2">
      <c r="A44" t="s">
        <v>29</v>
      </c>
      <c r="C44" s="2">
        <v>1.8592000000000001E-3</v>
      </c>
      <c r="D44" s="2">
        <v>8.6410000000000002E-4</v>
      </c>
      <c r="E44" s="2">
        <v>2.6894000000000002E-3</v>
      </c>
      <c r="F44" s="2">
        <v>8.7248300000000001E-2</v>
      </c>
      <c r="G44" s="2">
        <v>8.4112099999999995E-2</v>
      </c>
      <c r="H44" s="2">
        <v>0.2093023</v>
      </c>
      <c r="I44" s="2">
        <v>0.3333333</v>
      </c>
      <c r="J44" s="2">
        <v>0.72727269999999999</v>
      </c>
      <c r="K44" s="2">
        <v>0.23529410000000001</v>
      </c>
      <c r="L44" s="2">
        <v>1.85449E-2</v>
      </c>
      <c r="M44" s="4"/>
      <c r="N44" s="6" t="s">
        <v>113</v>
      </c>
      <c r="O44" s="15">
        <f>IF(C74&gt;300,(C44-$M$38)*100,"NA")</f>
        <v>7.2890000000000368E-3</v>
      </c>
      <c r="P44" s="16">
        <f t="shared" si="2"/>
        <v>-9.222099999999997E-2</v>
      </c>
      <c r="Q44" s="17">
        <f>IF(E73&gt;300,(E44-$M$38)*100,"NA")</f>
        <v>9.0309000000000056E-2</v>
      </c>
      <c r="R44" s="15" t="str">
        <f t="shared" si="0"/>
        <v>NA</v>
      </c>
      <c r="S44" s="16" t="str">
        <f t="shared" si="0"/>
        <v>NA</v>
      </c>
      <c r="T44" s="17" t="str">
        <f t="shared" si="0"/>
        <v>NA</v>
      </c>
      <c r="U44" s="11" t="str">
        <f t="shared" si="3"/>
        <v>NA</v>
      </c>
      <c r="V44" s="11" t="str">
        <f t="shared" si="3"/>
        <v>NA</v>
      </c>
      <c r="W44" s="11" t="str">
        <f t="shared" si="3"/>
        <v>NA</v>
      </c>
      <c r="X44" s="11">
        <f>IF(L74&gt;260,(L44-$M$38)*100,"NA")</f>
        <v>1.675859</v>
      </c>
      <c r="Y44" s="12"/>
      <c r="Z44" s="12"/>
      <c r="AA44" s="12"/>
      <c r="AB44" s="12"/>
      <c r="AC44" s="12"/>
      <c r="AD44" s="12"/>
      <c r="AE44" s="12"/>
    </row>
    <row r="45" spans="1:31" x14ac:dyDescent="0.2">
      <c r="A45" t="s">
        <v>30</v>
      </c>
      <c r="M45" s="4"/>
      <c r="N45" s="4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2">
      <c r="M46" s="4"/>
      <c r="N46" s="4"/>
      <c r="O46" s="12"/>
      <c r="P46" t="s">
        <v>115</v>
      </c>
      <c r="Q46" s="12"/>
      <c r="R46" s="18" t="s">
        <v>114</v>
      </c>
      <c r="S46" s="12"/>
      <c r="T46" s="12"/>
      <c r="U46" s="12"/>
      <c r="V46" t="s">
        <v>116</v>
      </c>
      <c r="W46" s="12"/>
      <c r="X46" s="18" t="s">
        <v>114</v>
      </c>
      <c r="Y46" s="12"/>
      <c r="Z46" s="12"/>
      <c r="AA46" s="12"/>
      <c r="AB46" t="s">
        <v>117</v>
      </c>
      <c r="AC46" s="12"/>
      <c r="AD46" s="18" t="s">
        <v>114</v>
      </c>
      <c r="AE46" s="12"/>
    </row>
    <row r="47" spans="1:31" x14ac:dyDescent="0.2">
      <c r="A47" t="s">
        <v>33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 s="4">
        <v>12</v>
      </c>
      <c r="N47" s="4"/>
      <c r="O47" s="19">
        <v>20</v>
      </c>
      <c r="P47" s="20">
        <f>AVERAGE(O44:Q44)</f>
        <v>1.7923333333333725E-3</v>
      </c>
      <c r="Q47" s="21">
        <f>STDEV(O44:Q44)</f>
        <v>9.1389059702643494E-2</v>
      </c>
      <c r="R47" s="22">
        <f>P47/$P$53*100</f>
        <v>7.8786457052005029E-2</v>
      </c>
      <c r="S47" s="23">
        <f>Q47/$P$53*100</f>
        <v>4.0172327844254907</v>
      </c>
      <c r="T47" s="12"/>
      <c r="U47" s="19">
        <v>20</v>
      </c>
      <c r="V47" s="20" t="e">
        <f>AVERAGE(R44:T44)</f>
        <v>#DIV/0!</v>
      </c>
      <c r="W47" s="21" t="e">
        <f>STDEV(R44:T44)</f>
        <v>#DIV/0!</v>
      </c>
      <c r="X47" s="22" t="e">
        <f>V47/$P$53*100</f>
        <v>#DIV/0!</v>
      </c>
      <c r="Y47" s="23" t="e">
        <f>W47/$P$53*100</f>
        <v>#DIV/0!</v>
      </c>
      <c r="Z47" s="12"/>
      <c r="AA47" s="19">
        <v>20</v>
      </c>
      <c r="AB47" s="20" t="e">
        <f>AVERAGE(U44:W44)</f>
        <v>#DIV/0!</v>
      </c>
      <c r="AC47" s="21" t="e">
        <f>STDEV(U44:W44)</f>
        <v>#DIV/0!</v>
      </c>
      <c r="AD47" s="22" t="e">
        <f>AB47/$P$53*100</f>
        <v>#DIV/0!</v>
      </c>
      <c r="AE47" s="23" t="e">
        <f>AC47/$P$53*100</f>
        <v>#DIV/0!</v>
      </c>
    </row>
    <row r="48" spans="1:31" x14ac:dyDescent="0.2">
      <c r="A48" t="s">
        <v>23</v>
      </c>
      <c r="C48" s="2">
        <v>0.99860110000000002</v>
      </c>
      <c r="D48" s="2">
        <v>0.99873040000000002</v>
      </c>
      <c r="E48" s="2">
        <v>0.99846630000000003</v>
      </c>
      <c r="F48" s="2">
        <v>0.99727809999999995</v>
      </c>
      <c r="G48" s="2">
        <v>0.99787369999999997</v>
      </c>
      <c r="H48" s="2">
        <v>0.99750779999999994</v>
      </c>
      <c r="I48" s="2">
        <v>0.99800129999999998</v>
      </c>
      <c r="J48" s="2">
        <v>0.99911859999999997</v>
      </c>
      <c r="K48" s="2">
        <v>0.99794910000000003</v>
      </c>
      <c r="L48" s="2">
        <v>0.99861049999999996</v>
      </c>
      <c r="M48" s="4"/>
      <c r="N48" s="4"/>
      <c r="O48" s="19">
        <f>O47/3</f>
        <v>6.666666666666667</v>
      </c>
      <c r="P48" s="20">
        <f>AVERAGE(O43:Q43)</f>
        <v>-1.3290999999999976E-2</v>
      </c>
      <c r="Q48" s="21">
        <f>STDEV(O43:Q43)</f>
        <v>8.733457448227476E-2</v>
      </c>
      <c r="R48" s="22">
        <f t="shared" ref="R48:S53" si="4">P48/$P$53*100</f>
        <v>-0.58423886963632543</v>
      </c>
      <c r="S48" s="23">
        <f>Q48/$P$53*100</f>
        <v>3.8390078305389945</v>
      </c>
      <c r="T48" s="12"/>
      <c r="U48" s="19">
        <f>U47/3</f>
        <v>6.666666666666667</v>
      </c>
      <c r="V48" s="20">
        <f>AVERAGE(R43:T43)</f>
        <v>0.55826233333333342</v>
      </c>
      <c r="W48" s="21">
        <f>STDEV(R43:T43)</f>
        <v>0.34913815092787187</v>
      </c>
      <c r="X48" s="22">
        <f>V48/$P$53*100</f>
        <v>24.539805476428022</v>
      </c>
      <c r="Y48" s="23">
        <f>W48/$P$53*100</f>
        <v>15.347233364307955</v>
      </c>
      <c r="Z48" s="12"/>
      <c r="AA48" s="19">
        <f>AA47/3</f>
        <v>6.666666666666667</v>
      </c>
      <c r="AB48" s="20" t="e">
        <f>AVERAGE(U43:W43)</f>
        <v>#DIV/0!</v>
      </c>
      <c r="AC48" s="21" t="e">
        <f>STDEV(U43:W43)</f>
        <v>#DIV/0!</v>
      </c>
      <c r="AD48" s="22" t="e">
        <f>AB48/$P$53*100</f>
        <v>#DIV/0!</v>
      </c>
      <c r="AE48" s="23" t="e">
        <f t="shared" ref="AD48:AE53" si="5">AC48/$P$53*100</f>
        <v>#DIV/0!</v>
      </c>
    </row>
    <row r="49" spans="1:31" x14ac:dyDescent="0.2">
      <c r="A49" t="s">
        <v>24</v>
      </c>
      <c r="C49" s="2">
        <v>0.98209469999999999</v>
      </c>
      <c r="D49" s="2">
        <v>0.97892219999999996</v>
      </c>
      <c r="E49" s="2">
        <v>0.96981130000000004</v>
      </c>
      <c r="F49" s="2">
        <v>0.96644569999999996</v>
      </c>
      <c r="G49" s="2">
        <v>0.9786397</v>
      </c>
      <c r="H49" s="2">
        <v>0.97687299999999999</v>
      </c>
      <c r="I49" s="2">
        <v>0.94029850000000004</v>
      </c>
      <c r="J49" s="2">
        <v>0.97946290000000003</v>
      </c>
      <c r="K49" s="2">
        <v>0.96174859999999995</v>
      </c>
      <c r="L49" s="2">
        <v>0.99112429999999996</v>
      </c>
      <c r="M49" s="4"/>
      <c r="N49" s="4"/>
      <c r="O49" s="19">
        <f>O48/3</f>
        <v>2.2222222222222223</v>
      </c>
      <c r="P49" s="20">
        <f>AVERAGE(O42:Q42)</f>
        <v>4.593233333333336E-2</v>
      </c>
      <c r="Q49" s="21">
        <f>STDEV(O42:Q42)</f>
        <v>6.1146964220092997E-2</v>
      </c>
      <c r="R49" s="22">
        <f t="shared" si="4"/>
        <v>2.019069634070096</v>
      </c>
      <c r="S49" s="23">
        <f>Q49/$P$53*100</f>
        <v>2.6878664703664161</v>
      </c>
      <c r="T49" s="12"/>
      <c r="U49" s="19">
        <f>U48/3</f>
        <v>2.2222222222222223</v>
      </c>
      <c r="V49" s="20">
        <f>AVERAGE(R42:T42)</f>
        <v>1.0342756666666668</v>
      </c>
      <c r="W49" s="21">
        <f>STDEV(R42:T42)</f>
        <v>0.14131781852736497</v>
      </c>
      <c r="X49" s="22">
        <f t="shared" ref="X49:Y53" si="6">V49/$P$53*100</f>
        <v>45.464152162041344</v>
      </c>
      <c r="Y49" s="23">
        <f t="shared" si="6"/>
        <v>6.2119752129936971</v>
      </c>
      <c r="Z49" s="12"/>
      <c r="AA49" s="19">
        <f>AA48/3</f>
        <v>2.2222222222222223</v>
      </c>
      <c r="AB49" s="20" t="e">
        <f>AVERAGE(U42:W42)</f>
        <v>#DIV/0!</v>
      </c>
      <c r="AC49" s="21" t="e">
        <f>STDEV(U42:W42)</f>
        <v>#DIV/0!</v>
      </c>
      <c r="AD49" s="22" t="e">
        <f>AB49/$P$53*100</f>
        <v>#DIV/0!</v>
      </c>
      <c r="AE49" s="23" t="e">
        <f t="shared" si="5"/>
        <v>#DIV/0!</v>
      </c>
    </row>
    <row r="50" spans="1:31" x14ac:dyDescent="0.2">
      <c r="A50" t="s">
        <v>25</v>
      </c>
      <c r="C50" s="2">
        <v>0.99044310000000002</v>
      </c>
      <c r="D50" s="2">
        <v>0.98604190000000003</v>
      </c>
      <c r="E50" s="2">
        <v>0.98060250000000004</v>
      </c>
      <c r="F50" s="2">
        <v>0.98556279999999996</v>
      </c>
      <c r="G50" s="2">
        <v>0.98459560000000002</v>
      </c>
      <c r="H50" s="2">
        <v>0.99051169999999999</v>
      </c>
      <c r="I50" s="2">
        <v>0.93548390000000003</v>
      </c>
      <c r="J50" s="2">
        <v>0.98109239999999998</v>
      </c>
      <c r="K50" s="2">
        <v>0.96710529999999995</v>
      </c>
      <c r="L50" s="2">
        <v>0.90500000000000003</v>
      </c>
      <c r="M50" s="4"/>
      <c r="N50" s="4"/>
      <c r="O50" s="19">
        <f>O49/3</f>
        <v>0.74074074074074081</v>
      </c>
      <c r="P50" s="20">
        <f>AVERAGE(O41:Q41)</f>
        <v>0.7419756666666667</v>
      </c>
      <c r="Q50" s="21">
        <f>STDEV(O41:Q41)</f>
        <v>0.1251915913044219</v>
      </c>
      <c r="R50" s="22">
        <f>P50/$P$53*100</f>
        <v>32.615380693024839</v>
      </c>
      <c r="S50" s="23">
        <f t="shared" si="4"/>
        <v>5.5031068987787535</v>
      </c>
      <c r="T50" s="12"/>
      <c r="U50" s="19">
        <f>U49/3</f>
        <v>0.74074074074074081</v>
      </c>
      <c r="V50" s="20">
        <f>AVERAGE(R41:T41)</f>
        <v>1.3770490000000002</v>
      </c>
      <c r="W50" s="21">
        <f>STDEV(R41:T41)</f>
        <v>0.36985478812636763</v>
      </c>
      <c r="X50" s="22">
        <f t="shared" si="6"/>
        <v>60.531604182817986</v>
      </c>
      <c r="Y50" s="23">
        <f t="shared" si="6"/>
        <v>16.257884534236105</v>
      </c>
      <c r="Z50" s="12"/>
      <c r="AA50" s="19">
        <f>AA49/3</f>
        <v>0.74074074074074081</v>
      </c>
      <c r="AB50" s="20" t="e">
        <f>AVERAGE(U41:W41)</f>
        <v>#DIV/0!</v>
      </c>
      <c r="AC50" s="21" t="e">
        <f>STDEV(U41:W41)</f>
        <v>#DIV/0!</v>
      </c>
      <c r="AD50" s="22" t="e">
        <f t="shared" si="5"/>
        <v>#DIV/0!</v>
      </c>
      <c r="AE50" s="23" t="e">
        <f t="shared" si="5"/>
        <v>#DIV/0!</v>
      </c>
    </row>
    <row r="51" spans="1:31" x14ac:dyDescent="0.2">
      <c r="A51" t="s">
        <v>26</v>
      </c>
      <c r="C51" s="2">
        <v>0.99127520000000002</v>
      </c>
      <c r="D51" s="2">
        <v>0.98937280000000005</v>
      </c>
      <c r="E51" s="2">
        <v>0.9917338</v>
      </c>
      <c r="F51" s="2">
        <v>0.98392860000000004</v>
      </c>
      <c r="G51" s="2">
        <v>0.98837209999999998</v>
      </c>
      <c r="H51" s="2">
        <v>0.98102889999999998</v>
      </c>
      <c r="I51" s="2">
        <v>0.94444439999999996</v>
      </c>
      <c r="J51" s="2">
        <v>0.954955</v>
      </c>
      <c r="K51" s="2">
        <v>0.97159090000000004</v>
      </c>
      <c r="L51" s="2">
        <v>0.92812499999999998</v>
      </c>
      <c r="M51" s="4"/>
      <c r="N51" s="4"/>
      <c r="O51" s="19">
        <f>O50/3</f>
        <v>0.24691358024691359</v>
      </c>
      <c r="P51" s="20">
        <f>AVERAGE(O40:Q40)</f>
        <v>1.2517856666666669</v>
      </c>
      <c r="Q51" s="21">
        <f>STDEV(O40:Q40)</f>
        <v>0.49294192044634771</v>
      </c>
      <c r="R51" s="22">
        <f t="shared" si="4"/>
        <v>55.025343685222253</v>
      </c>
      <c r="S51" s="23">
        <f t="shared" si="4"/>
        <v>21.66848471882734</v>
      </c>
      <c r="T51" s="12"/>
      <c r="U51" s="19">
        <f>U50/3</f>
        <v>0.24691358024691359</v>
      </c>
      <c r="V51" s="20">
        <f>AVERAGE(R40:T40)</f>
        <v>1.1323656666666668</v>
      </c>
      <c r="W51" s="21">
        <f>STDEV(R40:T40)</f>
        <v>0.3173518716398776</v>
      </c>
      <c r="X51" s="22">
        <f>V51/$P$53*100</f>
        <v>49.775941397059569</v>
      </c>
      <c r="Y51" s="23">
        <f t="shared" si="6"/>
        <v>13.949988621161289</v>
      </c>
      <c r="Z51" s="12"/>
      <c r="AA51" s="19">
        <f>AA50/3</f>
        <v>0.24691358024691359</v>
      </c>
      <c r="AB51" s="20">
        <f>AVERAGE(U40:W40)</f>
        <v>1.712129</v>
      </c>
      <c r="AC51" s="21" t="e">
        <f>STDEV(U40:W40)</f>
        <v>#DIV/0!</v>
      </c>
      <c r="AD51" s="22">
        <f>AB51/$P$53*100</f>
        <v>75.260876655750067</v>
      </c>
      <c r="AE51" s="23" t="e">
        <f t="shared" si="5"/>
        <v>#DIV/0!</v>
      </c>
    </row>
    <row r="52" spans="1:31" x14ac:dyDescent="0.2">
      <c r="A52" t="s">
        <v>27</v>
      </c>
      <c r="C52" s="2">
        <v>0.99814239999999999</v>
      </c>
      <c r="D52" s="2">
        <v>0.99807120000000005</v>
      </c>
      <c r="E52" s="2">
        <v>0.99704950000000003</v>
      </c>
      <c r="F52" s="2">
        <v>0.98632109999999995</v>
      </c>
      <c r="G52" s="2">
        <v>0.98820359999999996</v>
      </c>
      <c r="H52" s="2">
        <v>0.98908810000000003</v>
      </c>
      <c r="I52" s="2">
        <v>0.99029129999999999</v>
      </c>
      <c r="J52" s="2">
        <v>0.95698919999999998</v>
      </c>
      <c r="K52" s="2">
        <v>0.98529409999999995</v>
      </c>
      <c r="L52" s="2">
        <v>0.98479090000000002</v>
      </c>
      <c r="M52" s="4"/>
      <c r="N52" s="4"/>
      <c r="O52" s="19">
        <f>O51/3</f>
        <v>8.2304526748971193E-2</v>
      </c>
      <c r="P52" s="20">
        <f>AVERAGE(O39:Q39)</f>
        <v>2.1270956666666669</v>
      </c>
      <c r="Q52" s="21">
        <f>STDEV(O39:Q39)</f>
        <v>0.63764563123519757</v>
      </c>
      <c r="R52" s="22">
        <f t="shared" si="4"/>
        <v>93.501765698718074</v>
      </c>
      <c r="S52" s="23">
        <f t="shared" si="4"/>
        <v>28.029295223940544</v>
      </c>
      <c r="T52" s="12"/>
      <c r="U52" s="19">
        <f>U51/3</f>
        <v>8.2304526748971193E-2</v>
      </c>
      <c r="V52" s="20">
        <f>AVERAGE(R39:T39)</f>
        <v>2.4227556666666668</v>
      </c>
      <c r="W52" s="21">
        <f>STDEV(R39:T39)</f>
        <v>0.65896819622295222</v>
      </c>
      <c r="X52" s="22">
        <f t="shared" si="6"/>
        <v>106.49823430128194</v>
      </c>
      <c r="Y52" s="23">
        <f t="shared" si="6"/>
        <v>28.966581452681261</v>
      </c>
      <c r="Z52" s="12"/>
      <c r="AA52" s="19">
        <f>AA51/3</f>
        <v>8.2304526748971193E-2</v>
      </c>
      <c r="AB52" s="20">
        <f>AVERAGE(U39:W39)</f>
        <v>1.8750789999999999</v>
      </c>
      <c r="AC52" s="21" t="e">
        <f>STDEV(U39:W39)</f>
        <v>#DIV/0!</v>
      </c>
      <c r="AD52" s="22">
        <f t="shared" si="5"/>
        <v>82.423748057995155</v>
      </c>
      <c r="AE52" s="23" t="e">
        <f t="shared" si="5"/>
        <v>#DIV/0!</v>
      </c>
    </row>
    <row r="53" spans="1:31" x14ac:dyDescent="0.2">
      <c r="A53" t="s">
        <v>28</v>
      </c>
      <c r="C53" s="2">
        <v>0.99893480000000001</v>
      </c>
      <c r="D53" s="2">
        <v>0.99734310000000004</v>
      </c>
      <c r="E53" s="2">
        <v>0.99876189999999998</v>
      </c>
      <c r="F53" s="2">
        <v>0.99452949999999996</v>
      </c>
      <c r="G53" s="2">
        <v>0.99476189999999998</v>
      </c>
      <c r="H53" s="2">
        <v>0.98860179999999998</v>
      </c>
      <c r="I53" s="2">
        <v>0.65384620000000004</v>
      </c>
      <c r="J53" s="2">
        <v>0.48148150000000001</v>
      </c>
      <c r="K53" s="2">
        <v>0.47058820000000001</v>
      </c>
      <c r="L53" s="2">
        <v>0.95087719999999998</v>
      </c>
      <c r="M53" s="4"/>
      <c r="N53" s="4"/>
      <c r="O53" s="19">
        <v>0</v>
      </c>
      <c r="P53" s="20">
        <f>AVERAGE(O39:T39)</f>
        <v>2.2749256666666668</v>
      </c>
      <c r="Q53" s="21">
        <f>STDEV(O39:T39)</f>
        <v>0.60212695052344711</v>
      </c>
      <c r="R53" s="22">
        <f t="shared" si="4"/>
        <v>100</v>
      </c>
      <c r="S53" s="23">
        <f>Q53/$P$53*100</f>
        <v>26.467983519026937</v>
      </c>
      <c r="T53" s="12"/>
      <c r="U53" s="19">
        <v>0</v>
      </c>
      <c r="V53" s="20">
        <f>AVERAGE(O39:T39)</f>
        <v>2.2749256666666668</v>
      </c>
      <c r="W53" s="21">
        <f>STDEV(O39:T39)</f>
        <v>0.60212695052344711</v>
      </c>
      <c r="X53" s="22">
        <f>V53/$P$53*100</f>
        <v>100</v>
      </c>
      <c r="Y53" s="23">
        <f t="shared" si="6"/>
        <v>26.467983519026937</v>
      </c>
      <c r="Z53" s="12"/>
      <c r="AA53" s="19">
        <v>0</v>
      </c>
      <c r="AB53" s="20">
        <f>AVERAGE(O39:T39)</f>
        <v>2.2749256666666668</v>
      </c>
      <c r="AC53" s="21">
        <f>STDEV(O39:T39)</f>
        <v>0.60212695052344711</v>
      </c>
      <c r="AD53" s="22">
        <f t="shared" si="5"/>
        <v>100</v>
      </c>
      <c r="AE53" s="23">
        <f t="shared" si="5"/>
        <v>26.467983519026937</v>
      </c>
    </row>
    <row r="54" spans="1:31" x14ac:dyDescent="0.2">
      <c r="A54" t="s">
        <v>29</v>
      </c>
      <c r="C54" s="2">
        <v>0.99814080000000005</v>
      </c>
      <c r="D54" s="2">
        <v>0.99913589999999997</v>
      </c>
      <c r="E54" s="2">
        <v>0.99731060000000005</v>
      </c>
      <c r="F54" s="2">
        <v>0.91275170000000005</v>
      </c>
      <c r="G54" s="2">
        <v>0.91588789999999998</v>
      </c>
      <c r="H54" s="2">
        <v>0.79069769999999995</v>
      </c>
      <c r="I54" s="2">
        <v>0.66666669999999995</v>
      </c>
      <c r="J54" s="2">
        <v>0.27272730000000001</v>
      </c>
      <c r="K54" s="2">
        <v>0.76470590000000005</v>
      </c>
      <c r="L54" s="2">
        <v>0.98145510000000002</v>
      </c>
    </row>
    <row r="55" spans="1:31" x14ac:dyDescent="0.2">
      <c r="A55" t="s">
        <v>30</v>
      </c>
    </row>
    <row r="57" spans="1:31" x14ac:dyDescent="0.2">
      <c r="A57" t="s">
        <v>34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</row>
    <row r="58" spans="1:31" x14ac:dyDescent="0.2">
      <c r="A58" t="s">
        <v>23</v>
      </c>
      <c r="C58" s="2">
        <v>7.9940000000000002E-4</v>
      </c>
      <c r="D58" s="2">
        <v>6.3480000000000003E-4</v>
      </c>
      <c r="E58" s="2">
        <v>8.7640000000000005E-4</v>
      </c>
      <c r="F58" s="2">
        <v>1.0468999999999999E-3</v>
      </c>
      <c r="G58" s="2">
        <v>1.0632E-3</v>
      </c>
      <c r="H58" s="2">
        <v>1.4538000000000001E-3</v>
      </c>
      <c r="I58" s="2">
        <v>1.3324000000000001E-3</v>
      </c>
      <c r="J58" s="2">
        <v>6.6109999999999997E-4</v>
      </c>
      <c r="K58" s="2">
        <v>1.4356E-3</v>
      </c>
      <c r="L58" s="2">
        <v>9.2639999999999997E-4</v>
      </c>
    </row>
    <row r="59" spans="1:31" x14ac:dyDescent="0.2">
      <c r="A59" t="s">
        <v>24</v>
      </c>
      <c r="C59" s="2">
        <v>7.358E-4</v>
      </c>
      <c r="D59" s="2">
        <v>2.3949999999999999E-4</v>
      </c>
      <c r="E59" s="2">
        <v>2.3584999999999999E-3</v>
      </c>
      <c r="F59" s="2">
        <v>3.3140000000000001E-3</v>
      </c>
      <c r="G59" s="2">
        <v>1.9673999999999998E-3</v>
      </c>
      <c r="H59" s="2">
        <v>1.9543999999999998E-3</v>
      </c>
      <c r="I59" s="2">
        <v>4.4776099999999999E-2</v>
      </c>
      <c r="J59" s="2">
        <v>7.8989000000000004E-3</v>
      </c>
      <c r="K59" s="2">
        <v>2.18579E-2</v>
      </c>
      <c r="L59" s="2">
        <v>1.4793E-3</v>
      </c>
    </row>
    <row r="60" spans="1:31" x14ac:dyDescent="0.2">
      <c r="A60" t="s">
        <v>25</v>
      </c>
      <c r="C60" s="2">
        <v>6.5160000000000001E-4</v>
      </c>
      <c r="D60" s="2">
        <v>2.9910000000000002E-3</v>
      </c>
      <c r="E60" s="2">
        <v>2.7385E-3</v>
      </c>
      <c r="F60" s="2">
        <v>8.8389999999999996E-4</v>
      </c>
      <c r="G60" s="2">
        <v>0</v>
      </c>
      <c r="H60" s="2">
        <v>1.3554999999999999E-3</v>
      </c>
      <c r="I60" s="2">
        <v>6.4516100000000007E-2</v>
      </c>
      <c r="J60" s="2">
        <v>1.4705899999999999E-2</v>
      </c>
      <c r="K60" s="2">
        <v>3.2894699999999999E-2</v>
      </c>
      <c r="L60" s="2">
        <v>0.05</v>
      </c>
    </row>
    <row r="61" spans="1:31" x14ac:dyDescent="0.2">
      <c r="A61" t="s">
        <v>26</v>
      </c>
      <c r="C61" s="2">
        <v>6.711E-4</v>
      </c>
      <c r="D61" s="2">
        <v>8.3350000000000004E-4</v>
      </c>
      <c r="E61" s="2">
        <v>6.3590000000000001E-4</v>
      </c>
      <c r="F61" s="2">
        <v>3.2737999999999999E-3</v>
      </c>
      <c r="G61" s="2">
        <v>2.7907000000000001E-3</v>
      </c>
      <c r="H61" s="2">
        <v>1.2861999999999999E-3</v>
      </c>
      <c r="I61" s="2">
        <v>5.5555599999999997E-2</v>
      </c>
      <c r="J61" s="2">
        <v>4.5045000000000002E-2</v>
      </c>
      <c r="K61" s="2">
        <v>2.84091E-2</v>
      </c>
      <c r="L61" s="2">
        <v>6.5625000000000003E-2</v>
      </c>
    </row>
    <row r="62" spans="1:31" x14ac:dyDescent="0.2">
      <c r="A62" t="s">
        <v>27</v>
      </c>
      <c r="C62" s="2">
        <v>0</v>
      </c>
      <c r="D62" s="2">
        <v>0</v>
      </c>
      <c r="E62" s="2">
        <v>2.107E-4</v>
      </c>
      <c r="F62" s="2">
        <v>1.4399E-3</v>
      </c>
      <c r="G62" s="2">
        <v>6.7409999999999996E-4</v>
      </c>
      <c r="H62" s="2">
        <v>3.8969999999999999E-4</v>
      </c>
      <c r="I62" s="2">
        <v>9.7087000000000007E-3</v>
      </c>
      <c r="J62" s="2">
        <v>4.3010800000000002E-2</v>
      </c>
      <c r="K62" s="2">
        <v>1.4705899999999999E-2</v>
      </c>
      <c r="L62" s="2">
        <v>7.6046000000000004E-3</v>
      </c>
    </row>
    <row r="63" spans="1:31" x14ac:dyDescent="0.2">
      <c r="A63" t="s">
        <v>28</v>
      </c>
      <c r="C63" s="2">
        <v>8.5220000000000001E-4</v>
      </c>
      <c r="D63" s="2">
        <v>1.0219000000000001E-3</v>
      </c>
      <c r="E63" s="2">
        <v>1.0318E-3</v>
      </c>
      <c r="F63" s="2">
        <v>1.9147000000000001E-3</v>
      </c>
      <c r="G63" s="2">
        <v>1.4285999999999999E-3</v>
      </c>
      <c r="H63" s="2">
        <v>3.7994000000000001E-3</v>
      </c>
      <c r="I63" s="2">
        <v>0.30769229999999997</v>
      </c>
      <c r="J63" s="2">
        <v>0.48148150000000001</v>
      </c>
      <c r="K63" s="2">
        <v>0.52941179999999999</v>
      </c>
      <c r="L63" s="2">
        <v>3.8596499999999999E-2</v>
      </c>
    </row>
    <row r="64" spans="1:31" x14ac:dyDescent="0.2">
      <c r="A64" t="s">
        <v>29</v>
      </c>
      <c r="C64" s="2">
        <v>1.3944000000000001E-3</v>
      </c>
      <c r="D64" s="2">
        <v>2.1599999999999999E-4</v>
      </c>
      <c r="E64" s="2">
        <v>1.5688E-3</v>
      </c>
      <c r="F64" s="2">
        <v>8.7248300000000001E-2</v>
      </c>
      <c r="G64" s="2">
        <v>8.4112099999999995E-2</v>
      </c>
      <c r="H64" s="2">
        <v>0.1860465</v>
      </c>
      <c r="I64" s="2">
        <v>0.3333333</v>
      </c>
      <c r="J64" s="2">
        <v>0.72727269999999999</v>
      </c>
      <c r="K64" s="2">
        <v>0.23529410000000001</v>
      </c>
      <c r="L64" s="2">
        <v>4.2795999999999997E-3</v>
      </c>
    </row>
    <row r="65" spans="1:13" x14ac:dyDescent="0.2">
      <c r="A65" t="s">
        <v>30</v>
      </c>
    </row>
    <row r="67" spans="1:13" x14ac:dyDescent="0.2">
      <c r="A67" t="s">
        <v>35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</row>
    <row r="68" spans="1:13" x14ac:dyDescent="0.2">
      <c r="A68" t="s">
        <v>23</v>
      </c>
      <c r="C68">
        <v>5000</v>
      </c>
      <c r="D68">
        <v>4723</v>
      </c>
      <c r="E68">
        <v>4560</v>
      </c>
      <c r="F68">
        <v>4771</v>
      </c>
      <c r="G68">
        <v>4698</v>
      </c>
      <c r="H68">
        <v>4808</v>
      </c>
      <c r="I68">
        <v>4497</v>
      </c>
      <c r="J68">
        <v>4535</v>
      </c>
      <c r="K68">
        <v>4869</v>
      </c>
      <c r="L68">
        <v>4314</v>
      </c>
    </row>
    <row r="69" spans="1:13" x14ac:dyDescent="0.2">
      <c r="A69" t="s">
        <v>24</v>
      </c>
      <c r="C69">
        <v>4074</v>
      </c>
      <c r="D69">
        <v>4174</v>
      </c>
      <c r="E69">
        <v>4230</v>
      </c>
      <c r="F69">
        <v>2406</v>
      </c>
      <c r="G69">
        <v>3551</v>
      </c>
      <c r="H69">
        <v>3064</v>
      </c>
      <c r="I69">
        <v>64</v>
      </c>
      <c r="J69">
        <v>628</v>
      </c>
      <c r="K69">
        <v>179</v>
      </c>
      <c r="L69">
        <v>675</v>
      </c>
    </row>
    <row r="70" spans="1:13" x14ac:dyDescent="0.2">
      <c r="A70" t="s">
        <v>25</v>
      </c>
      <c r="C70">
        <v>4601</v>
      </c>
      <c r="D70">
        <v>4000</v>
      </c>
      <c r="E70">
        <v>4370</v>
      </c>
      <c r="F70">
        <v>3391</v>
      </c>
      <c r="G70">
        <v>2337</v>
      </c>
      <c r="H70">
        <v>2947</v>
      </c>
      <c r="I70">
        <v>58</v>
      </c>
      <c r="J70">
        <v>469</v>
      </c>
      <c r="K70">
        <v>147</v>
      </c>
      <c r="L70">
        <v>190</v>
      </c>
    </row>
    <row r="71" spans="1:13" x14ac:dyDescent="0.2">
      <c r="A71" t="s">
        <v>26</v>
      </c>
      <c r="C71">
        <v>4467</v>
      </c>
      <c r="D71">
        <v>4795</v>
      </c>
      <c r="E71">
        <v>4715</v>
      </c>
      <c r="F71">
        <v>3349</v>
      </c>
      <c r="G71">
        <v>2144</v>
      </c>
      <c r="H71">
        <v>3106</v>
      </c>
      <c r="I71">
        <v>34</v>
      </c>
      <c r="J71">
        <v>212</v>
      </c>
      <c r="K71">
        <v>171</v>
      </c>
      <c r="L71">
        <v>299</v>
      </c>
    </row>
    <row r="72" spans="1:13" x14ac:dyDescent="0.2">
      <c r="A72" t="s">
        <v>27</v>
      </c>
      <c r="C72">
        <v>4845</v>
      </c>
      <c r="D72">
        <v>4666</v>
      </c>
      <c r="E72">
        <v>4744</v>
      </c>
      <c r="F72">
        <v>4161</v>
      </c>
      <c r="G72">
        <v>2965</v>
      </c>
      <c r="H72">
        <v>2565</v>
      </c>
      <c r="I72">
        <v>102</v>
      </c>
      <c r="J72">
        <v>89</v>
      </c>
      <c r="K72">
        <v>67</v>
      </c>
      <c r="L72">
        <v>261</v>
      </c>
    </row>
    <row r="73" spans="1:13" x14ac:dyDescent="0.2">
      <c r="A73" t="s">
        <v>28</v>
      </c>
      <c r="C73">
        <v>4690</v>
      </c>
      <c r="D73">
        <v>4888</v>
      </c>
      <c r="E73">
        <v>4841</v>
      </c>
      <c r="F73">
        <v>3649</v>
      </c>
      <c r="G73">
        <v>2097</v>
      </c>
      <c r="H73">
        <v>1311</v>
      </c>
      <c r="I73">
        <v>18</v>
      </c>
      <c r="J73">
        <v>14</v>
      </c>
      <c r="K73">
        <v>8</v>
      </c>
      <c r="L73">
        <v>274</v>
      </c>
    </row>
    <row r="74" spans="1:13" x14ac:dyDescent="0.2">
      <c r="A74" t="s">
        <v>29</v>
      </c>
      <c r="C74">
        <v>4297</v>
      </c>
      <c r="D74">
        <v>4628</v>
      </c>
      <c r="E74">
        <v>4455</v>
      </c>
      <c r="F74">
        <v>136</v>
      </c>
      <c r="G74">
        <v>98</v>
      </c>
      <c r="H74">
        <v>70</v>
      </c>
      <c r="I74">
        <v>14</v>
      </c>
      <c r="J74">
        <v>9</v>
      </c>
      <c r="K74">
        <v>13</v>
      </c>
      <c r="L74">
        <v>698</v>
      </c>
    </row>
    <row r="75" spans="1:13" x14ac:dyDescent="0.2">
      <c r="A75" t="s">
        <v>30</v>
      </c>
    </row>
    <row r="77" spans="1:13" x14ac:dyDescent="0.2">
      <c r="A77" t="s">
        <v>36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</row>
    <row r="78" spans="1:13" x14ac:dyDescent="0.2">
      <c r="A78" t="s">
        <v>23</v>
      </c>
      <c r="C78">
        <v>7</v>
      </c>
      <c r="D78">
        <v>6</v>
      </c>
      <c r="E78">
        <v>7</v>
      </c>
      <c r="F78">
        <v>13</v>
      </c>
      <c r="G78">
        <v>10</v>
      </c>
      <c r="H78">
        <v>12</v>
      </c>
      <c r="I78">
        <v>9</v>
      </c>
      <c r="J78">
        <v>4</v>
      </c>
      <c r="K78">
        <v>10</v>
      </c>
      <c r="L78">
        <v>6</v>
      </c>
    </row>
    <row r="79" spans="1:13" x14ac:dyDescent="0.2">
      <c r="A79" t="s">
        <v>24</v>
      </c>
      <c r="C79">
        <v>73</v>
      </c>
      <c r="D79">
        <v>88</v>
      </c>
      <c r="E79">
        <v>128</v>
      </c>
      <c r="F79">
        <v>81</v>
      </c>
      <c r="G79">
        <v>76</v>
      </c>
      <c r="H79">
        <v>71</v>
      </c>
      <c r="I79">
        <v>4</v>
      </c>
      <c r="J79">
        <v>13</v>
      </c>
      <c r="K79">
        <v>7</v>
      </c>
      <c r="L79">
        <v>6</v>
      </c>
    </row>
    <row r="80" spans="1:13" x14ac:dyDescent="0.2">
      <c r="A80" t="s">
        <v>25</v>
      </c>
      <c r="C80">
        <v>44</v>
      </c>
      <c r="D80">
        <v>56</v>
      </c>
      <c r="E80">
        <v>85</v>
      </c>
      <c r="F80">
        <v>49</v>
      </c>
      <c r="G80">
        <v>36</v>
      </c>
      <c r="H80">
        <v>28</v>
      </c>
      <c r="I80">
        <v>4</v>
      </c>
      <c r="J80">
        <v>9</v>
      </c>
      <c r="K80">
        <v>5</v>
      </c>
      <c r="L80">
        <v>19</v>
      </c>
    </row>
    <row r="81" spans="1:13" x14ac:dyDescent="0.2">
      <c r="A81" t="s">
        <v>26</v>
      </c>
      <c r="C81">
        <v>39</v>
      </c>
      <c r="D81">
        <v>51</v>
      </c>
      <c r="E81">
        <v>39</v>
      </c>
      <c r="F81">
        <v>54</v>
      </c>
      <c r="G81">
        <v>25</v>
      </c>
      <c r="H81">
        <v>59</v>
      </c>
      <c r="I81">
        <v>2</v>
      </c>
      <c r="J81">
        <v>10</v>
      </c>
      <c r="K81">
        <v>5</v>
      </c>
      <c r="L81">
        <v>23</v>
      </c>
    </row>
    <row r="82" spans="1:13" x14ac:dyDescent="0.2">
      <c r="A82" t="s">
        <v>27</v>
      </c>
      <c r="C82">
        <v>9</v>
      </c>
      <c r="D82">
        <v>9</v>
      </c>
      <c r="E82">
        <v>14</v>
      </c>
      <c r="F82">
        <v>57</v>
      </c>
      <c r="G82">
        <v>35</v>
      </c>
      <c r="H82">
        <v>28</v>
      </c>
      <c r="I82">
        <v>1</v>
      </c>
      <c r="J82">
        <v>4</v>
      </c>
      <c r="K82">
        <v>1</v>
      </c>
      <c r="L82">
        <v>4</v>
      </c>
    </row>
    <row r="83" spans="1:13" x14ac:dyDescent="0.2">
      <c r="A83" t="s">
        <v>28</v>
      </c>
      <c r="C83">
        <v>5</v>
      </c>
      <c r="D83">
        <v>13</v>
      </c>
      <c r="E83">
        <v>6</v>
      </c>
      <c r="F83">
        <v>20</v>
      </c>
      <c r="G83">
        <v>11</v>
      </c>
      <c r="H83">
        <v>15</v>
      </c>
      <c r="I83">
        <v>9</v>
      </c>
      <c r="J83">
        <v>14</v>
      </c>
      <c r="K83">
        <v>9</v>
      </c>
      <c r="L83">
        <v>14</v>
      </c>
    </row>
    <row r="84" spans="1:13" x14ac:dyDescent="0.2">
      <c r="A84" t="s">
        <v>29</v>
      </c>
      <c r="C84">
        <v>8</v>
      </c>
      <c r="D84">
        <v>4</v>
      </c>
      <c r="E84">
        <v>12</v>
      </c>
      <c r="F84">
        <v>13</v>
      </c>
      <c r="G84">
        <v>9</v>
      </c>
      <c r="H84">
        <v>18</v>
      </c>
      <c r="I84">
        <v>7</v>
      </c>
      <c r="J84">
        <v>24</v>
      </c>
      <c r="K84">
        <v>4</v>
      </c>
      <c r="L84">
        <v>13</v>
      </c>
    </row>
    <row r="85" spans="1:13" x14ac:dyDescent="0.2">
      <c r="A85" t="s">
        <v>30</v>
      </c>
    </row>
    <row r="87" spans="1:13" x14ac:dyDescent="0.2">
      <c r="A87" t="s">
        <v>37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</row>
    <row r="88" spans="1:13" x14ac:dyDescent="0.2">
      <c r="A88" t="s">
        <v>23</v>
      </c>
      <c r="C88">
        <v>4997</v>
      </c>
      <c r="D88">
        <v>4720</v>
      </c>
      <c r="E88">
        <v>4557</v>
      </c>
      <c r="F88">
        <v>4763</v>
      </c>
      <c r="G88">
        <v>4693</v>
      </c>
      <c r="H88">
        <v>4803</v>
      </c>
      <c r="I88">
        <v>4494</v>
      </c>
      <c r="J88">
        <v>4534</v>
      </c>
      <c r="K88">
        <v>4866</v>
      </c>
      <c r="L88">
        <v>4312</v>
      </c>
    </row>
    <row r="89" spans="1:13" x14ac:dyDescent="0.2">
      <c r="A89" t="s">
        <v>24</v>
      </c>
      <c r="C89">
        <v>4004</v>
      </c>
      <c r="D89">
        <v>4087</v>
      </c>
      <c r="E89">
        <v>4112</v>
      </c>
      <c r="F89">
        <v>2333</v>
      </c>
      <c r="G89">
        <v>3482</v>
      </c>
      <c r="H89">
        <v>2999</v>
      </c>
      <c r="I89">
        <v>63</v>
      </c>
      <c r="J89">
        <v>620</v>
      </c>
      <c r="K89">
        <v>176</v>
      </c>
      <c r="L89">
        <v>670</v>
      </c>
    </row>
    <row r="90" spans="1:13" x14ac:dyDescent="0.2">
      <c r="A90" t="s">
        <v>25</v>
      </c>
      <c r="C90">
        <v>4560</v>
      </c>
      <c r="D90">
        <v>3956</v>
      </c>
      <c r="E90">
        <v>4297</v>
      </c>
      <c r="F90">
        <v>3345</v>
      </c>
      <c r="G90">
        <v>2301</v>
      </c>
      <c r="H90">
        <v>2923</v>
      </c>
      <c r="I90">
        <v>58</v>
      </c>
      <c r="J90">
        <v>467</v>
      </c>
      <c r="K90">
        <v>147</v>
      </c>
      <c r="L90">
        <v>181</v>
      </c>
    </row>
    <row r="91" spans="1:13" x14ac:dyDescent="0.2">
      <c r="A91" t="s">
        <v>26</v>
      </c>
      <c r="C91">
        <v>4431</v>
      </c>
      <c r="D91">
        <v>4748</v>
      </c>
      <c r="E91">
        <v>4679</v>
      </c>
      <c r="F91">
        <v>3306</v>
      </c>
      <c r="G91">
        <v>2125</v>
      </c>
      <c r="H91">
        <v>3051</v>
      </c>
      <c r="I91">
        <v>34</v>
      </c>
      <c r="J91">
        <v>212</v>
      </c>
      <c r="K91">
        <v>171</v>
      </c>
      <c r="L91">
        <v>297</v>
      </c>
    </row>
    <row r="92" spans="1:13" x14ac:dyDescent="0.2">
      <c r="A92" t="s">
        <v>27</v>
      </c>
      <c r="C92">
        <v>4836</v>
      </c>
      <c r="D92">
        <v>4657</v>
      </c>
      <c r="E92">
        <v>4731</v>
      </c>
      <c r="F92">
        <v>4110</v>
      </c>
      <c r="G92">
        <v>2932</v>
      </c>
      <c r="H92">
        <v>2538</v>
      </c>
      <c r="I92">
        <v>102</v>
      </c>
      <c r="J92">
        <v>89</v>
      </c>
      <c r="K92">
        <v>67</v>
      </c>
      <c r="L92">
        <v>259</v>
      </c>
    </row>
    <row r="93" spans="1:13" x14ac:dyDescent="0.2">
      <c r="A93" t="s">
        <v>28</v>
      </c>
      <c r="C93">
        <v>4689</v>
      </c>
      <c r="D93">
        <v>4880</v>
      </c>
      <c r="E93">
        <v>4840</v>
      </c>
      <c r="F93">
        <v>3636</v>
      </c>
      <c r="G93">
        <v>2089</v>
      </c>
      <c r="H93">
        <v>1301</v>
      </c>
      <c r="I93">
        <v>17</v>
      </c>
      <c r="J93">
        <v>13</v>
      </c>
      <c r="K93">
        <v>8</v>
      </c>
      <c r="L93">
        <v>271</v>
      </c>
    </row>
    <row r="94" spans="1:13" x14ac:dyDescent="0.2">
      <c r="A94" t="s">
        <v>29</v>
      </c>
      <c r="C94">
        <v>4295</v>
      </c>
      <c r="D94">
        <v>4625</v>
      </c>
      <c r="E94">
        <v>4450</v>
      </c>
      <c r="F94">
        <v>136</v>
      </c>
      <c r="G94">
        <v>98</v>
      </c>
      <c r="H94">
        <v>68</v>
      </c>
      <c r="I94">
        <v>14</v>
      </c>
      <c r="J94">
        <v>9</v>
      </c>
      <c r="K94">
        <v>13</v>
      </c>
      <c r="L94">
        <v>688</v>
      </c>
    </row>
    <row r="95" spans="1:13" x14ac:dyDescent="0.2">
      <c r="A95" t="s">
        <v>30</v>
      </c>
    </row>
    <row r="97" spans="1:13" x14ac:dyDescent="0.2">
      <c r="A97" t="s">
        <v>38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</row>
    <row r="98" spans="1:13" x14ac:dyDescent="0.2">
      <c r="A98" t="s">
        <v>23</v>
      </c>
      <c r="C98">
        <v>4</v>
      </c>
      <c r="D98">
        <v>3</v>
      </c>
      <c r="E98">
        <v>4</v>
      </c>
      <c r="F98">
        <v>5</v>
      </c>
      <c r="G98">
        <v>5</v>
      </c>
      <c r="H98">
        <v>7</v>
      </c>
      <c r="I98">
        <v>6</v>
      </c>
      <c r="J98">
        <v>3</v>
      </c>
      <c r="K98">
        <v>7</v>
      </c>
      <c r="L98">
        <v>4</v>
      </c>
    </row>
    <row r="99" spans="1:13" x14ac:dyDescent="0.2">
      <c r="A99" t="s">
        <v>24</v>
      </c>
      <c r="C99">
        <v>3</v>
      </c>
      <c r="D99">
        <v>1</v>
      </c>
      <c r="E99">
        <v>10</v>
      </c>
      <c r="F99">
        <v>8</v>
      </c>
      <c r="G99">
        <v>7</v>
      </c>
      <c r="H99">
        <v>6</v>
      </c>
      <c r="I99">
        <v>3</v>
      </c>
      <c r="J99">
        <v>5</v>
      </c>
      <c r="K99">
        <v>4</v>
      </c>
      <c r="L99">
        <v>1</v>
      </c>
    </row>
    <row r="100" spans="1:13" x14ac:dyDescent="0.2">
      <c r="A100" t="s">
        <v>25</v>
      </c>
      <c r="C100">
        <v>3</v>
      </c>
      <c r="D100">
        <v>12</v>
      </c>
      <c r="E100">
        <v>12</v>
      </c>
      <c r="F100">
        <v>3</v>
      </c>
      <c r="G100">
        <v>0</v>
      </c>
      <c r="H100">
        <v>4</v>
      </c>
      <c r="I100">
        <v>4</v>
      </c>
      <c r="J100">
        <v>7</v>
      </c>
      <c r="K100">
        <v>5</v>
      </c>
      <c r="L100">
        <v>10</v>
      </c>
    </row>
    <row r="101" spans="1:13" x14ac:dyDescent="0.2">
      <c r="A101" t="s">
        <v>26</v>
      </c>
      <c r="C101">
        <v>3</v>
      </c>
      <c r="D101">
        <v>4</v>
      </c>
      <c r="E101">
        <v>3</v>
      </c>
      <c r="F101">
        <v>11</v>
      </c>
      <c r="G101">
        <v>6</v>
      </c>
      <c r="H101">
        <v>4</v>
      </c>
      <c r="I101">
        <v>2</v>
      </c>
      <c r="J101">
        <v>10</v>
      </c>
      <c r="K101">
        <v>5</v>
      </c>
      <c r="L101">
        <v>21</v>
      </c>
    </row>
    <row r="102" spans="1:13" x14ac:dyDescent="0.2">
      <c r="A102" t="s">
        <v>27</v>
      </c>
      <c r="C102">
        <v>0</v>
      </c>
      <c r="D102">
        <v>0</v>
      </c>
      <c r="E102">
        <v>1</v>
      </c>
      <c r="F102">
        <v>6</v>
      </c>
      <c r="G102">
        <v>2</v>
      </c>
      <c r="H102">
        <v>1</v>
      </c>
      <c r="I102">
        <v>1</v>
      </c>
      <c r="J102">
        <v>4</v>
      </c>
      <c r="K102">
        <v>1</v>
      </c>
      <c r="L102">
        <v>2</v>
      </c>
    </row>
    <row r="103" spans="1:13" x14ac:dyDescent="0.2">
      <c r="A103" t="s">
        <v>28</v>
      </c>
      <c r="C103">
        <v>4</v>
      </c>
      <c r="D103">
        <v>5</v>
      </c>
      <c r="E103">
        <v>5</v>
      </c>
      <c r="F103">
        <v>7</v>
      </c>
      <c r="G103">
        <v>3</v>
      </c>
      <c r="H103">
        <v>5</v>
      </c>
      <c r="I103">
        <v>8</v>
      </c>
      <c r="J103">
        <v>13</v>
      </c>
      <c r="K103">
        <v>9</v>
      </c>
      <c r="L103">
        <v>11</v>
      </c>
    </row>
    <row r="104" spans="1:13" x14ac:dyDescent="0.2">
      <c r="A104" t="s">
        <v>29</v>
      </c>
      <c r="C104">
        <v>6</v>
      </c>
      <c r="D104">
        <v>1</v>
      </c>
      <c r="E104">
        <v>7</v>
      </c>
      <c r="F104">
        <v>13</v>
      </c>
      <c r="G104">
        <v>9</v>
      </c>
      <c r="H104">
        <v>16</v>
      </c>
      <c r="I104">
        <v>7</v>
      </c>
      <c r="J104">
        <v>24</v>
      </c>
      <c r="K104">
        <v>4</v>
      </c>
      <c r="L104">
        <v>3</v>
      </c>
    </row>
    <row r="105" spans="1:13" x14ac:dyDescent="0.2">
      <c r="A105" t="s">
        <v>30</v>
      </c>
    </row>
    <row r="107" spans="1:13" x14ac:dyDescent="0.2">
      <c r="A107" t="s">
        <v>39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</row>
    <row r="108" spans="1:13" x14ac:dyDescent="0.2">
      <c r="A108" t="s">
        <v>23</v>
      </c>
      <c r="C108">
        <v>103.171067054537</v>
      </c>
      <c r="D108">
        <v>103.89617938014</v>
      </c>
      <c r="E108">
        <v>104.32607822754601</v>
      </c>
      <c r="F108">
        <v>108.15007863789999</v>
      </c>
      <c r="G108">
        <v>108.82734302195701</v>
      </c>
      <c r="H108">
        <v>109.211099533248</v>
      </c>
      <c r="I108">
        <v>107.103002309827</v>
      </c>
      <c r="J108">
        <v>104.16812157257699</v>
      </c>
      <c r="K108">
        <v>109.87135159305799</v>
      </c>
      <c r="L108">
        <v>107.253625316539</v>
      </c>
    </row>
    <row r="109" spans="1:13" x14ac:dyDescent="0.2">
      <c r="A109" t="s">
        <v>24</v>
      </c>
      <c r="C109">
        <v>100.02415417293901</v>
      </c>
      <c r="D109">
        <v>102.045172151995</v>
      </c>
      <c r="E109">
        <v>99.956753293199895</v>
      </c>
      <c r="F109">
        <v>106.617994836124</v>
      </c>
      <c r="G109">
        <v>105.180009309643</v>
      </c>
      <c r="H109">
        <v>102.49152292066201</v>
      </c>
      <c r="I109">
        <v>116.726551741362</v>
      </c>
      <c r="J109">
        <v>99.634055717755999</v>
      </c>
      <c r="K109">
        <v>109.990706012196</v>
      </c>
      <c r="L109">
        <v>108.537460140652</v>
      </c>
    </row>
    <row r="110" spans="1:13" x14ac:dyDescent="0.2">
      <c r="A110" t="s">
        <v>25</v>
      </c>
      <c r="C110">
        <v>99.294202968543502</v>
      </c>
      <c r="D110">
        <v>93.583974532218306</v>
      </c>
      <c r="E110">
        <v>97.846024284293605</v>
      </c>
      <c r="F110">
        <v>101.71894161737301</v>
      </c>
      <c r="G110">
        <v>101.41627013442699</v>
      </c>
      <c r="H110">
        <v>102.58073190708799</v>
      </c>
      <c r="I110">
        <v>103.068053673054</v>
      </c>
      <c r="J110">
        <v>115.63413510190399</v>
      </c>
      <c r="K110">
        <v>113.857539780286</v>
      </c>
      <c r="L110">
        <v>111.668149226229</v>
      </c>
    </row>
    <row r="111" spans="1:13" x14ac:dyDescent="0.2">
      <c r="A111" t="s">
        <v>26</v>
      </c>
      <c r="C111">
        <v>95.657455660328097</v>
      </c>
      <c r="D111">
        <v>96.065982653191398</v>
      </c>
      <c r="E111">
        <v>98.402933680824603</v>
      </c>
      <c r="F111">
        <v>99.539063864816598</v>
      </c>
      <c r="G111">
        <v>103.99035674157</v>
      </c>
      <c r="H111">
        <v>103.605414355251</v>
      </c>
      <c r="I111">
        <v>123.414539785946</v>
      </c>
      <c r="J111">
        <v>98.915654308391098</v>
      </c>
      <c r="K111">
        <v>99.231673502782598</v>
      </c>
      <c r="L111">
        <v>62.171896408234197</v>
      </c>
    </row>
    <row r="112" spans="1:13" x14ac:dyDescent="0.2">
      <c r="A112" t="s">
        <v>27</v>
      </c>
      <c r="C112">
        <v>98.076016031037497</v>
      </c>
      <c r="D112">
        <v>95.016869009587396</v>
      </c>
      <c r="E112">
        <v>98.827531405865301</v>
      </c>
      <c r="F112">
        <v>103.052107194849</v>
      </c>
      <c r="G112">
        <v>101.72674385316</v>
      </c>
      <c r="H112">
        <v>104.422530224753</v>
      </c>
      <c r="I112">
        <v>112.474211748909</v>
      </c>
      <c r="J112">
        <v>109.50028785962699</v>
      </c>
      <c r="K112">
        <v>108.67230936306601</v>
      </c>
      <c r="L112">
        <v>105.928511316292</v>
      </c>
    </row>
    <row r="113" spans="1:13" x14ac:dyDescent="0.2">
      <c r="A113" t="s">
        <v>28</v>
      </c>
      <c r="C113">
        <v>95.501128695717796</v>
      </c>
      <c r="D113">
        <v>93.966517295055795</v>
      </c>
      <c r="E113">
        <v>94.894617165004206</v>
      </c>
      <c r="F113">
        <v>105.56295599098</v>
      </c>
      <c r="G113">
        <v>108.33318109927001</v>
      </c>
      <c r="H113">
        <v>107.712932430736</v>
      </c>
      <c r="I113">
        <v>126.364934046218</v>
      </c>
      <c r="J113">
        <v>160.40744449855501</v>
      </c>
      <c r="K113">
        <v>127.54922485351599</v>
      </c>
      <c r="L113">
        <v>110.15499201308199</v>
      </c>
    </row>
    <row r="114" spans="1:13" x14ac:dyDescent="0.2">
      <c r="A114" t="s">
        <v>29</v>
      </c>
      <c r="C114">
        <v>95.484635674234895</v>
      </c>
      <c r="D114">
        <v>92.103874948989102</v>
      </c>
      <c r="E114">
        <v>94.406709592243402</v>
      </c>
      <c r="F114">
        <v>124.70046281814599</v>
      </c>
      <c r="G114">
        <v>123.38084403836</v>
      </c>
      <c r="H114">
        <v>116.10737844194701</v>
      </c>
      <c r="I114">
        <v>107.628386906215</v>
      </c>
      <c r="J114">
        <v>145.57763036092101</v>
      </c>
      <c r="K114">
        <v>131.42067630474401</v>
      </c>
      <c r="L114">
        <v>104.555562941001</v>
      </c>
    </row>
    <row r="115" spans="1:13" x14ac:dyDescent="0.2">
      <c r="A115" t="s">
        <v>30</v>
      </c>
    </row>
    <row r="117" spans="1:13" x14ac:dyDescent="0.2">
      <c r="A117" t="s">
        <v>40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</row>
    <row r="118" spans="1:13" x14ac:dyDescent="0.2">
      <c r="A118" t="s">
        <v>23</v>
      </c>
      <c r="C118">
        <v>30.497752627144202</v>
      </c>
      <c r="D118">
        <v>30.7868009571011</v>
      </c>
      <c r="E118">
        <v>30.590349190498699</v>
      </c>
      <c r="F118">
        <v>30.812635083190699</v>
      </c>
      <c r="G118">
        <v>31.0467269820704</v>
      </c>
      <c r="H118">
        <v>30.8136014616239</v>
      </c>
      <c r="I118">
        <v>29.868502466728099</v>
      </c>
      <c r="J118">
        <v>29.444246984716798</v>
      </c>
      <c r="K118">
        <v>31.419005095358099</v>
      </c>
      <c r="L118">
        <v>30.694266716175498</v>
      </c>
    </row>
    <row r="119" spans="1:13" x14ac:dyDescent="0.2">
      <c r="A119" t="s">
        <v>24</v>
      </c>
      <c r="C119">
        <v>27.426467892971701</v>
      </c>
      <c r="D119">
        <v>27.371333883865098</v>
      </c>
      <c r="E119">
        <v>28.700311754430299</v>
      </c>
      <c r="F119">
        <v>27.2391817296498</v>
      </c>
      <c r="G119">
        <v>27.504318852948199</v>
      </c>
      <c r="H119">
        <v>27.230699050874101</v>
      </c>
      <c r="I119">
        <v>45.419606386509798</v>
      </c>
      <c r="J119">
        <v>26.590675552455</v>
      </c>
      <c r="K119">
        <v>31.754953804261898</v>
      </c>
      <c r="L119">
        <v>29.916906804877399</v>
      </c>
    </row>
    <row r="120" spans="1:13" x14ac:dyDescent="0.2">
      <c r="A120" t="s">
        <v>25</v>
      </c>
      <c r="C120">
        <v>27.1243150863402</v>
      </c>
      <c r="D120">
        <v>23.966256085142302</v>
      </c>
      <c r="E120">
        <v>25.3177935314351</v>
      </c>
      <c r="F120">
        <v>25.548657761553599</v>
      </c>
      <c r="G120">
        <v>25.561311716917</v>
      </c>
      <c r="H120">
        <v>25.936501729268699</v>
      </c>
      <c r="I120">
        <v>51.379922116659699</v>
      </c>
      <c r="J120">
        <v>43.340268773498899</v>
      </c>
      <c r="K120">
        <v>34.9889990758397</v>
      </c>
      <c r="L120">
        <v>37.137284049432999</v>
      </c>
    </row>
    <row r="121" spans="1:13" x14ac:dyDescent="0.2">
      <c r="A121" t="s">
        <v>26</v>
      </c>
      <c r="C121">
        <v>25.7964389807168</v>
      </c>
      <c r="D121">
        <v>26.486482505103901</v>
      </c>
      <c r="E121">
        <v>27.056082064520901</v>
      </c>
      <c r="F121">
        <v>25.765990695610501</v>
      </c>
      <c r="G121">
        <v>26.8056147196552</v>
      </c>
      <c r="H121">
        <v>27.346343594368101</v>
      </c>
      <c r="I121">
        <v>38.643198846351197</v>
      </c>
      <c r="J121">
        <v>22.7210531283812</v>
      </c>
      <c r="K121">
        <v>24.661532194187998</v>
      </c>
      <c r="L121">
        <v>15.714233782748</v>
      </c>
    </row>
    <row r="122" spans="1:13" x14ac:dyDescent="0.2">
      <c r="A122" t="s">
        <v>27</v>
      </c>
      <c r="C122">
        <v>26.780177490299401</v>
      </c>
      <c r="D122">
        <v>26.7609893212753</v>
      </c>
      <c r="E122">
        <v>27.074732280886401</v>
      </c>
      <c r="F122">
        <v>27.893395463528201</v>
      </c>
      <c r="G122">
        <v>25.5076323980668</v>
      </c>
      <c r="H122">
        <v>26.939288721588198</v>
      </c>
      <c r="I122">
        <v>32.089534302970101</v>
      </c>
      <c r="J122">
        <v>26.3386387791573</v>
      </c>
      <c r="K122">
        <v>28.350458348478799</v>
      </c>
      <c r="L122">
        <v>23.288001336994501</v>
      </c>
    </row>
    <row r="123" spans="1:13" x14ac:dyDescent="0.2">
      <c r="A123" t="s">
        <v>28</v>
      </c>
      <c r="C123">
        <v>25.7144527186685</v>
      </c>
      <c r="D123">
        <v>25.510890040437101</v>
      </c>
      <c r="E123">
        <v>24.8756589225423</v>
      </c>
      <c r="F123">
        <v>24.799885127412701</v>
      </c>
      <c r="G123">
        <v>25.279380847339301</v>
      </c>
      <c r="H123">
        <v>23.8042310314679</v>
      </c>
      <c r="I123">
        <v>64.226796922593607</v>
      </c>
      <c r="J123">
        <v>78.242796016276401</v>
      </c>
      <c r="K123">
        <v>45.129491147041399</v>
      </c>
      <c r="L123">
        <v>29.117770016656799</v>
      </c>
    </row>
    <row r="124" spans="1:13" x14ac:dyDescent="0.2">
      <c r="A124" t="s">
        <v>29</v>
      </c>
      <c r="C124">
        <v>26.745729218612802</v>
      </c>
      <c r="D124">
        <v>23.346291216637699</v>
      </c>
      <c r="E124">
        <v>24.396284543364199</v>
      </c>
      <c r="F124">
        <v>33.044689697876002</v>
      </c>
      <c r="G124">
        <v>33.568548760683598</v>
      </c>
      <c r="H124">
        <v>39.863053313242197</v>
      </c>
      <c r="I124">
        <v>60.4712952230634</v>
      </c>
      <c r="J124">
        <v>46.082489715406098</v>
      </c>
      <c r="K124">
        <v>57.606382736000199</v>
      </c>
      <c r="L124">
        <v>27.0618043944486</v>
      </c>
    </row>
    <row r="125" spans="1:13" x14ac:dyDescent="0.2">
      <c r="A125" t="s">
        <v>30</v>
      </c>
    </row>
    <row r="127" spans="1:13" x14ac:dyDescent="0.2">
      <c r="A127" t="s">
        <v>41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</row>
    <row r="128" spans="1:13" x14ac:dyDescent="0.2">
      <c r="A128" t="s">
        <v>23</v>
      </c>
      <c r="C128">
        <v>25728.105</v>
      </c>
      <c r="D128">
        <v>26417.745924200699</v>
      </c>
      <c r="E128">
        <v>26933.185307017498</v>
      </c>
      <c r="F128">
        <v>27398.8553762314</v>
      </c>
      <c r="G128">
        <v>27438.4393358876</v>
      </c>
      <c r="H128">
        <v>28025.019550748799</v>
      </c>
      <c r="I128">
        <v>27413.150989548602</v>
      </c>
      <c r="J128">
        <v>26762.0498346196</v>
      </c>
      <c r="K128">
        <v>27946.955432326999</v>
      </c>
      <c r="L128">
        <v>26827.107093185001</v>
      </c>
    </row>
    <row r="129" spans="1:13" x14ac:dyDescent="0.2">
      <c r="A129" t="s">
        <v>24</v>
      </c>
      <c r="C129">
        <v>26167.9329896907</v>
      </c>
      <c r="D129">
        <v>26082.634882606599</v>
      </c>
      <c r="E129">
        <v>25483.9936170213</v>
      </c>
      <c r="F129">
        <v>26923.9588528678</v>
      </c>
      <c r="G129">
        <v>26254.154041115198</v>
      </c>
      <c r="H129">
        <v>25945.421671018299</v>
      </c>
      <c r="I129">
        <v>23243.984375</v>
      </c>
      <c r="J129">
        <v>25028.7866242038</v>
      </c>
      <c r="K129">
        <v>25295.9553072626</v>
      </c>
      <c r="L129">
        <v>25754.127407407399</v>
      </c>
    </row>
    <row r="130" spans="1:13" x14ac:dyDescent="0.2">
      <c r="A130" t="s">
        <v>25</v>
      </c>
      <c r="C130">
        <v>25133.795479243599</v>
      </c>
      <c r="D130">
        <v>24057.941750000002</v>
      </c>
      <c r="E130">
        <v>25441.755835240299</v>
      </c>
      <c r="F130">
        <v>25354.663815983498</v>
      </c>
      <c r="G130">
        <v>24914.458279846</v>
      </c>
      <c r="H130">
        <v>25130.3301662708</v>
      </c>
      <c r="I130">
        <v>20367.189655172398</v>
      </c>
      <c r="J130">
        <v>29265.530916844298</v>
      </c>
      <c r="K130">
        <v>24405.598639455799</v>
      </c>
      <c r="L130">
        <v>37104.626315789501</v>
      </c>
    </row>
    <row r="131" spans="1:13" x14ac:dyDescent="0.2">
      <c r="A131" t="s">
        <v>26</v>
      </c>
      <c r="C131">
        <v>24087.109469442599</v>
      </c>
      <c r="D131">
        <v>24352.904483837301</v>
      </c>
      <c r="E131">
        <v>24998.081230116601</v>
      </c>
      <c r="F131">
        <v>24742.4087787399</v>
      </c>
      <c r="G131">
        <v>25294.7355410448</v>
      </c>
      <c r="H131">
        <v>25222.2327752737</v>
      </c>
      <c r="I131">
        <v>23311.2647058824</v>
      </c>
      <c r="J131">
        <v>22229.721698113201</v>
      </c>
      <c r="K131">
        <v>22217.111111111099</v>
      </c>
      <c r="L131">
        <v>9259.9866220735803</v>
      </c>
    </row>
    <row r="132" spans="1:13" x14ac:dyDescent="0.2">
      <c r="A132" t="s">
        <v>27</v>
      </c>
      <c r="C132">
        <v>25056.3946336429</v>
      </c>
      <c r="D132">
        <v>24318.8109729961</v>
      </c>
      <c r="E132">
        <v>25634.074198988201</v>
      </c>
      <c r="F132">
        <v>25694.184330689699</v>
      </c>
      <c r="G132">
        <v>24268.8846543002</v>
      </c>
      <c r="H132">
        <v>24980.081481481498</v>
      </c>
      <c r="I132">
        <v>24694.970588235301</v>
      </c>
      <c r="J132">
        <v>21901.4831460674</v>
      </c>
      <c r="K132">
        <v>22867.671641790999</v>
      </c>
      <c r="L132">
        <v>25937.471264367799</v>
      </c>
    </row>
    <row r="133" spans="1:13" x14ac:dyDescent="0.2">
      <c r="A133" t="s">
        <v>28</v>
      </c>
      <c r="C133">
        <v>24319.235607675899</v>
      </c>
      <c r="D133">
        <v>24254.349222585901</v>
      </c>
      <c r="E133">
        <v>24424.140053707899</v>
      </c>
      <c r="F133">
        <v>25089.515483694198</v>
      </c>
      <c r="G133">
        <v>24279.783977110201</v>
      </c>
      <c r="H133">
        <v>24308.173913043502</v>
      </c>
      <c r="I133">
        <v>193410.11111111101</v>
      </c>
      <c r="J133">
        <v>37964.214285714297</v>
      </c>
      <c r="K133">
        <v>15371.875</v>
      </c>
      <c r="L133">
        <v>25153.773722627699</v>
      </c>
    </row>
    <row r="134" spans="1:13" x14ac:dyDescent="0.2">
      <c r="A134" t="s">
        <v>29</v>
      </c>
      <c r="C134">
        <v>23954.114731207799</v>
      </c>
      <c r="D134">
        <v>23499.202895419199</v>
      </c>
      <c r="E134">
        <v>24159.527721661099</v>
      </c>
      <c r="F134">
        <v>18817.6176470588</v>
      </c>
      <c r="G134">
        <v>19790.071428571398</v>
      </c>
      <c r="H134">
        <v>41134.642857142899</v>
      </c>
      <c r="I134">
        <v>18669.428571428602</v>
      </c>
      <c r="J134">
        <v>189074</v>
      </c>
      <c r="K134">
        <v>18988.538461538501</v>
      </c>
      <c r="L134">
        <v>24962.985673352399</v>
      </c>
    </row>
    <row r="135" spans="1:13" x14ac:dyDescent="0.2">
      <c r="A135" t="s">
        <v>30</v>
      </c>
    </row>
    <row r="137" spans="1:13" x14ac:dyDescent="0.2">
      <c r="A137" t="s">
        <v>42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</row>
    <row r="138" spans="1:13" x14ac:dyDescent="0.2">
      <c r="A138" t="s">
        <v>23</v>
      </c>
      <c r="C138">
        <v>12639.8085083428</v>
      </c>
      <c r="D138">
        <v>12678.062390531701</v>
      </c>
      <c r="E138">
        <v>13230.2183203965</v>
      </c>
      <c r="F138">
        <v>12910.4278643092</v>
      </c>
      <c r="G138">
        <v>13337.0270300171</v>
      </c>
      <c r="H138">
        <v>15323.8250340956</v>
      </c>
      <c r="I138">
        <v>12785.006321298401</v>
      </c>
      <c r="J138">
        <v>12909.9261390664</v>
      </c>
      <c r="K138">
        <v>13456.803894258799</v>
      </c>
      <c r="L138">
        <v>12643.222812346699</v>
      </c>
    </row>
    <row r="139" spans="1:13" x14ac:dyDescent="0.2">
      <c r="A139" t="s">
        <v>24</v>
      </c>
      <c r="C139">
        <v>12130.601909892801</v>
      </c>
      <c r="D139">
        <v>11877.3174702987</v>
      </c>
      <c r="E139">
        <v>11694.9115538428</v>
      </c>
      <c r="F139">
        <v>20270.463319341499</v>
      </c>
      <c r="G139">
        <v>11102.5841386637</v>
      </c>
      <c r="H139">
        <v>31801.1160492655</v>
      </c>
      <c r="I139">
        <v>19251.021140523499</v>
      </c>
      <c r="J139">
        <v>13040.6301401154</v>
      </c>
      <c r="K139">
        <v>19840.9888578754</v>
      </c>
      <c r="L139">
        <v>12223.4653111102</v>
      </c>
    </row>
    <row r="140" spans="1:13" x14ac:dyDescent="0.2">
      <c r="A140" t="s">
        <v>25</v>
      </c>
      <c r="C140">
        <v>11286.707040130201</v>
      </c>
      <c r="D140">
        <v>10568.116580420399</v>
      </c>
      <c r="E140">
        <v>11145.7696873397</v>
      </c>
      <c r="F140">
        <v>10275.923071482501</v>
      </c>
      <c r="G140">
        <v>10702.6290449279</v>
      </c>
      <c r="H140">
        <v>10497.181215283001</v>
      </c>
      <c r="I140">
        <v>17893.177794957599</v>
      </c>
      <c r="J140">
        <v>70311.508373422403</v>
      </c>
      <c r="K140">
        <v>11550.8512203101</v>
      </c>
      <c r="L140">
        <v>137712.497407891</v>
      </c>
    </row>
    <row r="141" spans="1:13" x14ac:dyDescent="0.2">
      <c r="A141" t="s">
        <v>26</v>
      </c>
      <c r="C141">
        <v>10906.5183274382</v>
      </c>
      <c r="D141">
        <v>10807.666744574601</v>
      </c>
      <c r="E141">
        <v>11275.9614566367</v>
      </c>
      <c r="F141">
        <v>10820.5755210967</v>
      </c>
      <c r="G141">
        <v>10425.4436565161</v>
      </c>
      <c r="H141">
        <v>10971.181704000601</v>
      </c>
      <c r="I141">
        <v>19496.756714159099</v>
      </c>
      <c r="J141">
        <v>9830.7802394288192</v>
      </c>
      <c r="K141">
        <v>8799.2110448065796</v>
      </c>
      <c r="L141">
        <v>8905.1816173853003</v>
      </c>
    </row>
    <row r="142" spans="1:13" x14ac:dyDescent="0.2">
      <c r="A142" t="s">
        <v>27</v>
      </c>
      <c r="C142">
        <v>11556.2089610203</v>
      </c>
      <c r="D142">
        <v>10970.818247162601</v>
      </c>
      <c r="E142">
        <v>11420.836272513099</v>
      </c>
      <c r="F142">
        <v>13224.333638489201</v>
      </c>
      <c r="G142">
        <v>10117.181642568199</v>
      </c>
      <c r="H142">
        <v>10421.9498990839</v>
      </c>
      <c r="I142">
        <v>10336.6665232492</v>
      </c>
      <c r="J142">
        <v>8477.4594629726907</v>
      </c>
      <c r="K142">
        <v>9807.4218855637391</v>
      </c>
      <c r="L142">
        <v>10420.552400958801</v>
      </c>
    </row>
    <row r="143" spans="1:13" x14ac:dyDescent="0.2">
      <c r="A143" t="s">
        <v>28</v>
      </c>
      <c r="C143">
        <v>11097.75577129</v>
      </c>
      <c r="D143">
        <v>11161.039174355101</v>
      </c>
      <c r="E143">
        <v>10974.1048629243</v>
      </c>
      <c r="F143">
        <v>10274.3920983839</v>
      </c>
      <c r="G143">
        <v>9471.9391472357693</v>
      </c>
      <c r="H143">
        <v>9080.3557238671201</v>
      </c>
      <c r="I143">
        <v>708898.67959492805</v>
      </c>
      <c r="J143">
        <v>51677.483035483201</v>
      </c>
      <c r="K143">
        <v>7150.8794116091103</v>
      </c>
      <c r="L143">
        <v>10579.2714725734</v>
      </c>
    </row>
    <row r="144" spans="1:13" x14ac:dyDescent="0.2">
      <c r="A144" t="s">
        <v>29</v>
      </c>
      <c r="C144">
        <v>10681.439191376699</v>
      </c>
      <c r="D144">
        <v>10738.7479628659</v>
      </c>
      <c r="E144">
        <v>21059.5836780924</v>
      </c>
      <c r="F144">
        <v>7269.7693143055003</v>
      </c>
      <c r="G144">
        <v>6877.7307589681895</v>
      </c>
      <c r="H144">
        <v>132199.29258693801</v>
      </c>
      <c r="I144">
        <v>14843.230408478599</v>
      </c>
      <c r="J144">
        <v>479039.84086944401</v>
      </c>
      <c r="K144">
        <v>13490.5994598825</v>
      </c>
      <c r="L144">
        <v>11811.213369528999</v>
      </c>
    </row>
    <row r="145" spans="1:13" x14ac:dyDescent="0.2">
      <c r="A145" t="s">
        <v>30</v>
      </c>
    </row>
    <row r="147" spans="1:13" x14ac:dyDescent="0.2">
      <c r="A147" t="s">
        <v>43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</row>
    <row r="148" spans="1:13" x14ac:dyDescent="0.2">
      <c r="A148" t="s">
        <v>23</v>
      </c>
      <c r="C148">
        <v>40.130738122122601</v>
      </c>
      <c r="D148">
        <v>46.894187291463197</v>
      </c>
      <c r="E148">
        <v>93.082892826625297</v>
      </c>
      <c r="F148">
        <v>79.488755123938702</v>
      </c>
      <c r="G148">
        <v>96.515306854248095</v>
      </c>
      <c r="H148">
        <v>52.912200581825402</v>
      </c>
      <c r="I148">
        <v>78.804211754941093</v>
      </c>
      <c r="J148">
        <v>80.940306663513198</v>
      </c>
      <c r="K148">
        <v>69.129337786037595</v>
      </c>
      <c r="L148">
        <v>104.06130727132199</v>
      </c>
    </row>
    <row r="149" spans="1:13" x14ac:dyDescent="0.2">
      <c r="A149" t="s">
        <v>24</v>
      </c>
      <c r="C149">
        <v>71.091813821702601</v>
      </c>
      <c r="D149">
        <v>67.148951689147694</v>
      </c>
      <c r="E149">
        <v>70.872819499840105</v>
      </c>
      <c r="F149">
        <v>64.913647739591298</v>
      </c>
      <c r="G149">
        <v>70.790230976147299</v>
      </c>
      <c r="H149">
        <v>77.120032850381307</v>
      </c>
      <c r="I149">
        <v>44.238166809082003</v>
      </c>
      <c r="J149">
        <v>73.644657944460903</v>
      </c>
      <c r="K149">
        <v>79.681769691330103</v>
      </c>
      <c r="L149">
        <v>73.755048116048201</v>
      </c>
    </row>
    <row r="150" spans="1:13" x14ac:dyDescent="0.2">
      <c r="A150" t="s">
        <v>25</v>
      </c>
      <c r="C150">
        <v>69.265532872391503</v>
      </c>
      <c r="D150">
        <v>55.248078168132601</v>
      </c>
      <c r="E150">
        <v>62.551864128025898</v>
      </c>
      <c r="F150">
        <v>73.708724798430694</v>
      </c>
      <c r="G150">
        <v>69.728758917914504</v>
      </c>
      <c r="H150">
        <v>69.379264390250597</v>
      </c>
      <c r="I150">
        <v>46.521717071533203</v>
      </c>
      <c r="J150">
        <v>61.112564934624601</v>
      </c>
      <c r="K150">
        <v>62.344412994384797</v>
      </c>
      <c r="L150">
        <v>75.555455780245396</v>
      </c>
    </row>
    <row r="151" spans="1:13" x14ac:dyDescent="0.2">
      <c r="A151" t="s">
        <v>26</v>
      </c>
      <c r="C151">
        <v>56.679436166231</v>
      </c>
      <c r="D151">
        <v>57.791638481246302</v>
      </c>
      <c r="E151">
        <v>53.761357232856597</v>
      </c>
      <c r="F151">
        <v>68.385827997673104</v>
      </c>
      <c r="G151">
        <v>75.6662279938528</v>
      </c>
      <c r="H151">
        <v>72.632233761852902</v>
      </c>
      <c r="I151">
        <v>35.876859664916999</v>
      </c>
      <c r="J151">
        <v>76.4218837738037</v>
      </c>
      <c r="K151">
        <v>50.743420028686501</v>
      </c>
      <c r="L151">
        <v>78.081313589344902</v>
      </c>
    </row>
    <row r="152" spans="1:13" x14ac:dyDescent="0.2">
      <c r="A152" t="s">
        <v>27</v>
      </c>
      <c r="C152">
        <v>55.4925997332275</v>
      </c>
      <c r="D152">
        <v>53.410574509396398</v>
      </c>
      <c r="E152">
        <v>52.902335711887901</v>
      </c>
      <c r="F152">
        <v>70.8363558444006</v>
      </c>
      <c r="G152">
        <v>69.712326967530103</v>
      </c>
      <c r="H152">
        <v>89.666477429790305</v>
      </c>
      <c r="I152">
        <v>38.350517272949197</v>
      </c>
      <c r="J152">
        <v>49.812886238098102</v>
      </c>
      <c r="K152">
        <v>47.038833618164098</v>
      </c>
      <c r="L152">
        <v>106.718137741089</v>
      </c>
    </row>
    <row r="153" spans="1:13" x14ac:dyDescent="0.2">
      <c r="A153" t="s">
        <v>28</v>
      </c>
      <c r="C153">
        <v>56.6359451293945</v>
      </c>
      <c r="D153">
        <v>61.0480496333196</v>
      </c>
      <c r="E153">
        <v>50.669439633687297</v>
      </c>
      <c r="F153">
        <v>73.820732583539794</v>
      </c>
      <c r="G153">
        <v>65.432301607998895</v>
      </c>
      <c r="H153">
        <v>66.084744644164999</v>
      </c>
      <c r="I153">
        <v>76.732443079638699</v>
      </c>
      <c r="J153">
        <v>92.791603252894106</v>
      </c>
      <c r="K153">
        <v>69.211681789822094</v>
      </c>
      <c r="L153">
        <v>75.201731273106205</v>
      </c>
    </row>
    <row r="154" spans="1:13" x14ac:dyDescent="0.2">
      <c r="A154" t="s">
        <v>29</v>
      </c>
      <c r="C154">
        <v>58.851355552673297</v>
      </c>
      <c r="D154">
        <v>89.752340269851203</v>
      </c>
      <c r="E154">
        <v>63.770586649576799</v>
      </c>
      <c r="F154">
        <v>95.018630688007093</v>
      </c>
      <c r="G154">
        <v>74.695148468017607</v>
      </c>
      <c r="H154">
        <v>82.324893739488402</v>
      </c>
      <c r="I154">
        <v>107.547994341169</v>
      </c>
      <c r="J154">
        <v>110.69484265645301</v>
      </c>
      <c r="K154">
        <v>67.616368293762207</v>
      </c>
      <c r="L154">
        <v>57.725954356946403</v>
      </c>
    </row>
    <row r="155" spans="1:13" x14ac:dyDescent="0.2">
      <c r="A155" t="s">
        <v>30</v>
      </c>
    </row>
    <row r="157" spans="1:13" x14ac:dyDescent="0.2">
      <c r="A157" t="s">
        <v>44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</row>
    <row r="158" spans="1:13" x14ac:dyDescent="0.2">
      <c r="A158" t="s">
        <v>23</v>
      </c>
      <c r="C158">
        <v>15.2146240322329</v>
      </c>
      <c r="D158">
        <v>24.808607104468901</v>
      </c>
      <c r="E158">
        <v>43.049633894023401</v>
      </c>
      <c r="F158">
        <v>41.992092021594701</v>
      </c>
      <c r="G158">
        <v>55.963014589859903</v>
      </c>
      <c r="H158">
        <v>18.532794827605599</v>
      </c>
      <c r="I158">
        <v>46.433284525150597</v>
      </c>
      <c r="J158">
        <v>53.627846689889203</v>
      </c>
      <c r="K158">
        <v>23.367574899701101</v>
      </c>
      <c r="L158">
        <v>55.972172684798899</v>
      </c>
    </row>
    <row r="159" spans="1:13" x14ac:dyDescent="0.2">
      <c r="A159" t="s">
        <v>24</v>
      </c>
      <c r="C159">
        <v>28.605807128536501</v>
      </c>
      <c r="D159">
        <v>28.8362013711901</v>
      </c>
      <c r="E159">
        <v>31.358299780550901</v>
      </c>
      <c r="F159">
        <v>24.9142892853584</v>
      </c>
      <c r="G159">
        <v>33.907416912277696</v>
      </c>
      <c r="H159">
        <v>30.8589579398061</v>
      </c>
      <c r="I159">
        <v>15.2050687219387</v>
      </c>
      <c r="J159">
        <v>38.083389372026602</v>
      </c>
      <c r="K159">
        <v>30.642549276316998</v>
      </c>
      <c r="L159">
        <v>25.563403211261601</v>
      </c>
    </row>
    <row r="160" spans="1:13" x14ac:dyDescent="0.2">
      <c r="A160" t="s">
        <v>25</v>
      </c>
      <c r="C160">
        <v>31.314018783153202</v>
      </c>
      <c r="D160">
        <v>25.6929013184028</v>
      </c>
      <c r="E160">
        <v>32.109001335523203</v>
      </c>
      <c r="F160">
        <v>32.043739613841701</v>
      </c>
      <c r="G160">
        <v>30.566659410021899</v>
      </c>
      <c r="H160">
        <v>21.888210977092399</v>
      </c>
      <c r="I160">
        <v>18.185253782549001</v>
      </c>
      <c r="J160">
        <v>22.739025346080499</v>
      </c>
      <c r="K160">
        <v>25.980299788677598</v>
      </c>
      <c r="L160">
        <v>24.0035173779651</v>
      </c>
    </row>
    <row r="161" spans="1:13" x14ac:dyDescent="0.2">
      <c r="A161" t="s">
        <v>26</v>
      </c>
      <c r="C161">
        <v>24.729742262261201</v>
      </c>
      <c r="D161">
        <v>20.124710054683501</v>
      </c>
      <c r="E161">
        <v>19.208297709613799</v>
      </c>
      <c r="F161">
        <v>22.133066575586</v>
      </c>
      <c r="G161">
        <v>29.2774722769127</v>
      </c>
      <c r="H161">
        <v>25.265757319066399</v>
      </c>
      <c r="I161">
        <v>0.92130470275878895</v>
      </c>
      <c r="J161">
        <v>37.9841449303904</v>
      </c>
      <c r="K161">
        <v>15.729883329488599</v>
      </c>
      <c r="L161">
        <v>42.835101750018403</v>
      </c>
    </row>
    <row r="162" spans="1:13" x14ac:dyDescent="0.2">
      <c r="A162" t="s">
        <v>27</v>
      </c>
      <c r="C162">
        <v>16.9395116593215</v>
      </c>
      <c r="D162">
        <v>11.5357795007791</v>
      </c>
      <c r="E162">
        <v>19.710505160343601</v>
      </c>
      <c r="F162">
        <v>27.780329096060701</v>
      </c>
      <c r="G162">
        <v>30.347782221682301</v>
      </c>
      <c r="H162">
        <v>42.366514928049703</v>
      </c>
      <c r="I162">
        <v>0</v>
      </c>
      <c r="J162">
        <v>13.113692870823799</v>
      </c>
      <c r="K162">
        <v>0</v>
      </c>
      <c r="L162">
        <v>35.439261024303597</v>
      </c>
    </row>
    <row r="163" spans="1:13" x14ac:dyDescent="0.2">
      <c r="A163" t="s">
        <v>28</v>
      </c>
      <c r="C163">
        <v>10.8496257837872</v>
      </c>
      <c r="D163">
        <v>23.332469418377698</v>
      </c>
      <c r="E163">
        <v>20.471049862404598</v>
      </c>
      <c r="F163">
        <v>38.510038773926802</v>
      </c>
      <c r="G163">
        <v>25.617761954489001</v>
      </c>
      <c r="H163">
        <v>29.738875977887901</v>
      </c>
      <c r="I163">
        <v>52.751970479642999</v>
      </c>
      <c r="J163">
        <v>27.182068782999899</v>
      </c>
      <c r="K163">
        <v>20.433552037955302</v>
      </c>
      <c r="L163">
        <v>21.399780964047501</v>
      </c>
    </row>
    <row r="164" spans="1:13" x14ac:dyDescent="0.2">
      <c r="A164" t="s">
        <v>29</v>
      </c>
      <c r="C164">
        <v>17.383076997449599</v>
      </c>
      <c r="D164">
        <v>57.526434760865001</v>
      </c>
      <c r="E164">
        <v>33.053054097279002</v>
      </c>
      <c r="F164">
        <v>56.025231984270398</v>
      </c>
      <c r="G164">
        <v>20.6291043469305</v>
      </c>
      <c r="H164">
        <v>37.022622603460199</v>
      </c>
      <c r="I164">
        <v>52.013789148404499</v>
      </c>
      <c r="J164">
        <v>61.2985014760864</v>
      </c>
      <c r="K164">
        <v>49.326287902326499</v>
      </c>
      <c r="L164">
        <v>13.5383507814452</v>
      </c>
    </row>
    <row r="165" spans="1:13" x14ac:dyDescent="0.2">
      <c r="A165" t="s">
        <v>30</v>
      </c>
    </row>
    <row r="167" spans="1:13" x14ac:dyDescent="0.2">
      <c r="A167" t="s">
        <v>45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</row>
    <row r="168" spans="1:13" x14ac:dyDescent="0.2">
      <c r="A168" t="s">
        <v>23</v>
      </c>
      <c r="C168">
        <v>8416</v>
      </c>
      <c r="D168">
        <v>28400.333333333299</v>
      </c>
      <c r="E168">
        <v>72013.857142857101</v>
      </c>
      <c r="F168">
        <v>99204.1538461538</v>
      </c>
      <c r="G168">
        <v>198249.3</v>
      </c>
      <c r="H168">
        <v>27976.333333333299</v>
      </c>
      <c r="I168">
        <v>90082.444444444394</v>
      </c>
      <c r="J168">
        <v>111992.5</v>
      </c>
      <c r="K168">
        <v>45961.5</v>
      </c>
      <c r="L168">
        <v>263447.83333333302</v>
      </c>
    </row>
    <row r="169" spans="1:13" x14ac:dyDescent="0.2">
      <c r="A169" t="s">
        <v>24</v>
      </c>
      <c r="C169">
        <v>42732.438356164399</v>
      </c>
      <c r="D169">
        <v>32781.534090909103</v>
      </c>
      <c r="E169">
        <v>37191.96875</v>
      </c>
      <c r="F169">
        <v>32872.740740740701</v>
      </c>
      <c r="G169">
        <v>45219.552631578903</v>
      </c>
      <c r="H169">
        <v>39281.014084506998</v>
      </c>
      <c r="I169">
        <v>11716.25</v>
      </c>
      <c r="J169">
        <v>79060.692307692298</v>
      </c>
      <c r="K169">
        <v>61630.571428571398</v>
      </c>
      <c r="L169">
        <v>39188.666666666701</v>
      </c>
    </row>
    <row r="170" spans="1:13" x14ac:dyDescent="0.2">
      <c r="A170" t="s">
        <v>25</v>
      </c>
      <c r="C170">
        <v>36176.227272727301</v>
      </c>
      <c r="D170">
        <v>23255.482142857101</v>
      </c>
      <c r="E170">
        <v>27043.423529411801</v>
      </c>
      <c r="F170">
        <v>41560.8775510204</v>
      </c>
      <c r="G170">
        <v>41023.694444444402</v>
      </c>
      <c r="H170">
        <v>32416.392857142899</v>
      </c>
      <c r="I170">
        <v>5758.25</v>
      </c>
      <c r="J170">
        <v>19853</v>
      </c>
      <c r="K170">
        <v>28495.599999999999</v>
      </c>
      <c r="L170">
        <v>41928.684210526299</v>
      </c>
    </row>
    <row r="171" spans="1:13" x14ac:dyDescent="0.2">
      <c r="A171" t="s">
        <v>26</v>
      </c>
      <c r="C171">
        <v>24897.333333333299</v>
      </c>
      <c r="D171">
        <v>26724.274509803901</v>
      </c>
      <c r="E171">
        <v>22023.666666666701</v>
      </c>
      <c r="F171">
        <v>40006.018518518496</v>
      </c>
      <c r="G171">
        <v>37681</v>
      </c>
      <c r="H171">
        <v>37047.338983050802</v>
      </c>
      <c r="I171">
        <v>3578.5</v>
      </c>
      <c r="J171">
        <v>56598.2</v>
      </c>
      <c r="K171">
        <v>18714.8</v>
      </c>
      <c r="L171">
        <v>85372.826086956498</v>
      </c>
    </row>
    <row r="172" spans="1:13" x14ac:dyDescent="0.2">
      <c r="A172" t="s">
        <v>27</v>
      </c>
      <c r="C172">
        <v>29856</v>
      </c>
      <c r="D172">
        <v>27403.333333333299</v>
      </c>
      <c r="E172">
        <v>21883.714285714301</v>
      </c>
      <c r="F172">
        <v>37005.754385964901</v>
      </c>
      <c r="G172">
        <v>33244.857142857101</v>
      </c>
      <c r="H172">
        <v>43406.642857142899</v>
      </c>
      <c r="I172">
        <v>3720</v>
      </c>
      <c r="J172">
        <v>7951.75</v>
      </c>
      <c r="K172">
        <v>9690</v>
      </c>
      <c r="L172">
        <v>49910.5</v>
      </c>
    </row>
    <row r="173" spans="1:13" x14ac:dyDescent="0.2">
      <c r="A173" t="s">
        <v>28</v>
      </c>
      <c r="C173">
        <v>21529.4</v>
      </c>
      <c r="D173">
        <v>32360.0769230769</v>
      </c>
      <c r="E173">
        <v>38042.333333333299</v>
      </c>
      <c r="F173">
        <v>69190.3</v>
      </c>
      <c r="G173">
        <v>26576.909090909099</v>
      </c>
      <c r="H173">
        <v>25288.933333333302</v>
      </c>
      <c r="I173">
        <v>227425.22222222199</v>
      </c>
      <c r="J173">
        <v>70408.142857142899</v>
      </c>
      <c r="K173">
        <v>28216.888888888901</v>
      </c>
      <c r="L173">
        <v>39290.642857142899</v>
      </c>
    </row>
    <row r="174" spans="1:13" x14ac:dyDescent="0.2">
      <c r="A174" t="s">
        <v>29</v>
      </c>
      <c r="C174">
        <v>29410.875</v>
      </c>
      <c r="D174">
        <v>90263.25</v>
      </c>
      <c r="E174">
        <v>49886.916666666701</v>
      </c>
      <c r="F174">
        <v>246568.30769230801</v>
      </c>
      <c r="G174">
        <v>39411</v>
      </c>
      <c r="H174">
        <v>94239.333333333299</v>
      </c>
      <c r="I174">
        <v>140602.85714285701</v>
      </c>
      <c r="J174">
        <v>183182.83333333299</v>
      </c>
      <c r="K174">
        <v>11015.75</v>
      </c>
      <c r="L174">
        <v>23516.692307692301</v>
      </c>
    </row>
    <row r="175" spans="1:13" x14ac:dyDescent="0.2">
      <c r="A175" t="s">
        <v>30</v>
      </c>
    </row>
    <row r="177" spans="1:13" x14ac:dyDescent="0.2">
      <c r="A177" t="s">
        <v>46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</row>
    <row r="178" spans="1:13" x14ac:dyDescent="0.2">
      <c r="A178" t="s">
        <v>23</v>
      </c>
      <c r="C178">
        <v>9240.9137921682704</v>
      </c>
      <c r="D178">
        <v>52787.723855920201</v>
      </c>
      <c r="E178">
        <v>92429.237885651994</v>
      </c>
      <c r="F178">
        <v>157076.44790054701</v>
      </c>
      <c r="G178">
        <v>276238.34490419697</v>
      </c>
      <c r="H178">
        <v>31684.628624232799</v>
      </c>
      <c r="I178">
        <v>141227.396870839</v>
      </c>
      <c r="J178">
        <v>164277.89979406801</v>
      </c>
      <c r="K178">
        <v>66950.569436338599</v>
      </c>
      <c r="L178">
        <v>460990.76986761799</v>
      </c>
    </row>
    <row r="179" spans="1:13" x14ac:dyDescent="0.2">
      <c r="A179" t="s">
        <v>24</v>
      </c>
      <c r="C179">
        <v>42026.393257644697</v>
      </c>
      <c r="D179">
        <v>19430.594421350601</v>
      </c>
      <c r="E179">
        <v>37396.9836406748</v>
      </c>
      <c r="F179">
        <v>27267.9886846847</v>
      </c>
      <c r="G179">
        <v>72556.245539580297</v>
      </c>
      <c r="H179">
        <v>24469.230945334999</v>
      </c>
      <c r="I179">
        <v>11862.787896927901</v>
      </c>
      <c r="J179">
        <v>130832.87447637699</v>
      </c>
      <c r="K179">
        <v>94777.364565381198</v>
      </c>
      <c r="L179">
        <v>20381.339003008499</v>
      </c>
    </row>
    <row r="180" spans="1:13" x14ac:dyDescent="0.2">
      <c r="A180" t="s">
        <v>25</v>
      </c>
      <c r="C180">
        <v>27071.654416703801</v>
      </c>
      <c r="D180">
        <v>24582.168860630201</v>
      </c>
      <c r="E180">
        <v>26636.0494281391</v>
      </c>
      <c r="F180">
        <v>27765.330261972998</v>
      </c>
      <c r="G180">
        <v>37607.726202957798</v>
      </c>
      <c r="H180">
        <v>17101.630025358201</v>
      </c>
      <c r="I180">
        <v>2618.7987107641502</v>
      </c>
      <c r="J180">
        <v>18490.675920582202</v>
      </c>
      <c r="K180">
        <v>21953.687203747799</v>
      </c>
      <c r="L180">
        <v>37128.4198652427</v>
      </c>
    </row>
    <row r="181" spans="1:13" x14ac:dyDescent="0.2">
      <c r="A181" t="s">
        <v>26</v>
      </c>
      <c r="C181">
        <v>17875.5622903611</v>
      </c>
      <c r="D181">
        <v>16541.250826495401</v>
      </c>
      <c r="E181">
        <v>13124.277688223699</v>
      </c>
      <c r="F181">
        <v>25853.513216017102</v>
      </c>
      <c r="G181">
        <v>25774.558258872301</v>
      </c>
      <c r="H181">
        <v>19166.8830322832</v>
      </c>
      <c r="I181">
        <v>432.5</v>
      </c>
      <c r="J181">
        <v>61016.367708673097</v>
      </c>
      <c r="K181">
        <v>25022.568544416099</v>
      </c>
      <c r="L181">
        <v>139776.477656184</v>
      </c>
    </row>
    <row r="182" spans="1:13" x14ac:dyDescent="0.2">
      <c r="A182" t="s">
        <v>27</v>
      </c>
      <c r="C182">
        <v>17828.108287507999</v>
      </c>
      <c r="D182">
        <v>12620.7487715886</v>
      </c>
      <c r="E182">
        <v>13030.544624231199</v>
      </c>
      <c r="F182">
        <v>25640.706757564101</v>
      </c>
      <c r="G182">
        <v>19079.931855438099</v>
      </c>
      <c r="H182">
        <v>24711.641324361201</v>
      </c>
      <c r="I182">
        <v>0</v>
      </c>
      <c r="J182">
        <v>3123.1702943483601</v>
      </c>
      <c r="K182">
        <v>0</v>
      </c>
      <c r="L182">
        <v>25835.565965350899</v>
      </c>
    </row>
    <row r="183" spans="1:13" x14ac:dyDescent="0.2">
      <c r="A183" t="s">
        <v>28</v>
      </c>
      <c r="C183">
        <v>19284.758848375601</v>
      </c>
      <c r="D183">
        <v>38328.201349481402</v>
      </c>
      <c r="E183">
        <v>47005.615716517197</v>
      </c>
      <c r="F183">
        <v>126290.76607697801</v>
      </c>
      <c r="G183">
        <v>19658.980448244602</v>
      </c>
      <c r="H183">
        <v>20555.295964679201</v>
      </c>
      <c r="I183">
        <v>576601.77465980803</v>
      </c>
      <c r="J183">
        <v>102979.763618779</v>
      </c>
      <c r="K183">
        <v>33104.116173888702</v>
      </c>
      <c r="L183">
        <v>39343.527372195997</v>
      </c>
    </row>
    <row r="184" spans="1:13" x14ac:dyDescent="0.2">
      <c r="A184" t="s">
        <v>29</v>
      </c>
      <c r="C184">
        <v>26802.955977081601</v>
      </c>
      <c r="D184">
        <v>109576.353476412</v>
      </c>
      <c r="E184">
        <v>87817.002822591603</v>
      </c>
      <c r="F184">
        <v>488977.54830326798</v>
      </c>
      <c r="G184">
        <v>56464.172176306201</v>
      </c>
      <c r="H184">
        <v>138588.902374773</v>
      </c>
      <c r="I184">
        <v>186154.22835950399</v>
      </c>
      <c r="J184">
        <v>336078.66035097401</v>
      </c>
      <c r="K184">
        <v>12020.148197401701</v>
      </c>
      <c r="L184">
        <v>12519.010401936201</v>
      </c>
    </row>
    <row r="185" spans="1:13" x14ac:dyDescent="0.2">
      <c r="A185" t="s">
        <v>30</v>
      </c>
    </row>
    <row r="187" spans="1:13" x14ac:dyDescent="0.2">
      <c r="A187" t="s">
        <v>47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</row>
    <row r="188" spans="1:13" x14ac:dyDescent="0.2">
      <c r="A188" t="s">
        <v>23</v>
      </c>
      <c r="C188" s="2">
        <v>0.4695899</v>
      </c>
      <c r="D188" s="2">
        <v>0.4695899</v>
      </c>
      <c r="E188" s="2">
        <v>0.4695899</v>
      </c>
      <c r="F188" s="2">
        <v>0.4695899</v>
      </c>
      <c r="G188" s="2">
        <v>0.4695899</v>
      </c>
      <c r="H188" s="2">
        <v>0.4695899</v>
      </c>
      <c r="I188" s="2">
        <v>0.4695899</v>
      </c>
      <c r="J188" s="2">
        <v>0.4695899</v>
      </c>
      <c r="K188" s="2">
        <v>0.4695899</v>
      </c>
      <c r="L188" s="2">
        <v>0.4695899</v>
      </c>
    </row>
    <row r="189" spans="1:13" x14ac:dyDescent="0.2">
      <c r="A189" t="s">
        <v>24</v>
      </c>
      <c r="C189" s="2">
        <v>0.4695899</v>
      </c>
      <c r="D189" s="2">
        <v>0.4695899</v>
      </c>
      <c r="E189" s="2">
        <v>0.4695899</v>
      </c>
      <c r="F189" s="2">
        <v>0.4695899</v>
      </c>
      <c r="G189" s="2">
        <v>0.4695899</v>
      </c>
      <c r="H189" s="2">
        <v>0.4695899</v>
      </c>
      <c r="I189" s="2">
        <v>0.46959000000000001</v>
      </c>
      <c r="J189" s="2">
        <v>0.4695899</v>
      </c>
      <c r="K189" s="2">
        <v>0.4695899</v>
      </c>
      <c r="L189" s="2">
        <v>0.4695899</v>
      </c>
    </row>
    <row r="190" spans="1:13" x14ac:dyDescent="0.2">
      <c r="A190" t="s">
        <v>25</v>
      </c>
      <c r="C190" s="2">
        <v>0.4695899</v>
      </c>
      <c r="D190" s="2">
        <v>0.4695899</v>
      </c>
      <c r="E190" s="2">
        <v>0.4695899</v>
      </c>
      <c r="F190" s="2">
        <v>0.4695899</v>
      </c>
      <c r="G190" s="2">
        <v>0.4695899</v>
      </c>
      <c r="H190" s="2">
        <v>0.4695899</v>
      </c>
      <c r="I190" s="2">
        <v>0.4695899</v>
      </c>
      <c r="J190" s="2">
        <v>0.4695899</v>
      </c>
      <c r="K190" s="2">
        <v>0.4695899</v>
      </c>
      <c r="L190" s="2">
        <v>0.4695899</v>
      </c>
    </row>
    <row r="191" spans="1:13" x14ac:dyDescent="0.2">
      <c r="A191" t="s">
        <v>26</v>
      </c>
      <c r="C191" s="2">
        <v>0.4695899</v>
      </c>
      <c r="D191" s="2">
        <v>0.4695899</v>
      </c>
      <c r="E191" s="2">
        <v>0.4695899</v>
      </c>
      <c r="F191" s="2">
        <v>0.4695899</v>
      </c>
      <c r="G191" s="2">
        <v>0.4695899</v>
      </c>
      <c r="H191" s="2">
        <v>0.4695899</v>
      </c>
      <c r="I191" s="2">
        <v>0.4695899</v>
      </c>
      <c r="J191" s="2">
        <v>0.4695899</v>
      </c>
      <c r="K191" s="2">
        <v>0.4695899</v>
      </c>
      <c r="L191" s="2">
        <v>0.4695899</v>
      </c>
    </row>
    <row r="192" spans="1:13" x14ac:dyDescent="0.2">
      <c r="A192" t="s">
        <v>27</v>
      </c>
      <c r="C192" s="2">
        <v>0.4695899</v>
      </c>
      <c r="D192" s="2">
        <v>0.4695899</v>
      </c>
      <c r="E192" s="2">
        <v>0.4695899</v>
      </c>
      <c r="F192" s="2">
        <v>0.4695899</v>
      </c>
      <c r="G192" s="2">
        <v>0.4695899</v>
      </c>
      <c r="H192" s="2">
        <v>0.4695899</v>
      </c>
      <c r="I192" s="2">
        <v>0.4695899</v>
      </c>
      <c r="J192" s="2">
        <v>0.4695899</v>
      </c>
      <c r="K192" s="2">
        <v>0.4695899</v>
      </c>
      <c r="L192" s="2">
        <v>0.4695899</v>
      </c>
    </row>
    <row r="193" spans="1:13" x14ac:dyDescent="0.2">
      <c r="A193" t="s">
        <v>28</v>
      </c>
      <c r="C193" s="2">
        <v>0.4695899</v>
      </c>
      <c r="D193" s="2">
        <v>0.4695899</v>
      </c>
      <c r="E193" s="2">
        <v>0.4695899</v>
      </c>
      <c r="F193" s="2">
        <v>0.4695899</v>
      </c>
      <c r="G193" s="2">
        <v>0.4695899</v>
      </c>
      <c r="H193" s="2">
        <v>0.4695899</v>
      </c>
      <c r="I193" s="2">
        <v>0.4695899</v>
      </c>
      <c r="J193" s="2">
        <v>0.46959000000000001</v>
      </c>
      <c r="K193" s="2">
        <v>0.4695899</v>
      </c>
      <c r="L193" s="2">
        <v>0.4695899</v>
      </c>
    </row>
    <row r="194" spans="1:13" x14ac:dyDescent="0.2">
      <c r="A194" t="s">
        <v>29</v>
      </c>
      <c r="C194" s="2">
        <v>0.4695899</v>
      </c>
      <c r="D194" s="2">
        <v>0.4695899</v>
      </c>
      <c r="E194" s="2">
        <v>0.4695899</v>
      </c>
      <c r="F194" s="2">
        <v>0.4695899</v>
      </c>
      <c r="G194" s="2">
        <v>0.4695899</v>
      </c>
      <c r="H194" s="2">
        <v>0.4695899</v>
      </c>
      <c r="I194" s="2">
        <v>0.4695899</v>
      </c>
      <c r="J194" s="2">
        <v>0.4695899</v>
      </c>
      <c r="K194" s="2">
        <v>0.4695899</v>
      </c>
      <c r="L194" s="2">
        <v>0.4695899</v>
      </c>
    </row>
    <row r="195" spans="1:13" x14ac:dyDescent="0.2">
      <c r="A195" t="s">
        <v>30</v>
      </c>
    </row>
    <row r="197" spans="1:13" x14ac:dyDescent="0.2">
      <c r="A197" t="s">
        <v>48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</row>
    <row r="198" spans="1:13" x14ac:dyDescent="0.2">
      <c r="A198" t="s">
        <v>23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</row>
    <row r="199" spans="1:13" x14ac:dyDescent="0.2">
      <c r="A199" t="s">
        <v>24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</row>
    <row r="200" spans="1:13" x14ac:dyDescent="0.2">
      <c r="A200" t="s">
        <v>25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</row>
    <row r="201" spans="1:13" x14ac:dyDescent="0.2">
      <c r="A201" t="s">
        <v>26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</row>
    <row r="202" spans="1:13" x14ac:dyDescent="0.2">
      <c r="A202" t="s">
        <v>27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</row>
    <row r="203" spans="1:13" x14ac:dyDescent="0.2">
      <c r="A203" t="s">
        <v>28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</row>
    <row r="204" spans="1:13" x14ac:dyDescent="0.2">
      <c r="A204" t="s">
        <v>29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</row>
    <row r="205" spans="1:13" x14ac:dyDescent="0.2">
      <c r="A205" t="s">
        <v>30</v>
      </c>
    </row>
    <row r="207" spans="1:13" x14ac:dyDescent="0.2">
      <c r="A207" t="s">
        <v>49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</row>
    <row r="208" spans="1:13" x14ac:dyDescent="0.2">
      <c r="A208" t="s">
        <v>23</v>
      </c>
      <c r="C208">
        <v>4.2148189544677699</v>
      </c>
      <c r="D208">
        <v>4.22275638580322</v>
      </c>
      <c r="E208">
        <v>4.2215657234191903</v>
      </c>
      <c r="F208">
        <v>4.2267251014709499</v>
      </c>
      <c r="G208">
        <v>4.2267251014709499</v>
      </c>
      <c r="H208">
        <v>4.2195811271667498</v>
      </c>
      <c r="I208">
        <v>4.2275185585021999</v>
      </c>
      <c r="J208">
        <v>4.2263278961181596</v>
      </c>
      <c r="K208">
        <v>4.2394251823425302</v>
      </c>
      <c r="L208">
        <v>4.2537126541137704</v>
      </c>
    </row>
    <row r="209" spans="1:12" x14ac:dyDescent="0.2">
      <c r="A209" t="s">
        <v>24</v>
      </c>
      <c r="C209">
        <v>4.2144217491149902</v>
      </c>
      <c r="D209">
        <v>4.2255344390869096</v>
      </c>
      <c r="E209">
        <v>4.22196245193481</v>
      </c>
      <c r="F209">
        <v>4.2175970077514604</v>
      </c>
      <c r="G209">
        <v>4.2175970077514604</v>
      </c>
      <c r="H209">
        <v>4.2132310867309597</v>
      </c>
      <c r="I209">
        <v>4.2231531143188503</v>
      </c>
      <c r="J209">
        <v>4.2199783325195304</v>
      </c>
      <c r="K209">
        <v>4.2465686798095703</v>
      </c>
      <c r="L209">
        <v>4.2541093826293901</v>
      </c>
    </row>
    <row r="210" spans="1:12" x14ac:dyDescent="0.2">
      <c r="A210" t="s">
        <v>25</v>
      </c>
      <c r="C210">
        <v>4.2207717895507804</v>
      </c>
      <c r="D210">
        <v>4.2136282920837402</v>
      </c>
      <c r="E210">
        <v>4.2195811271667498</v>
      </c>
      <c r="F210">
        <v>4.2064843177795401</v>
      </c>
      <c r="G210">
        <v>4.2096595764160201</v>
      </c>
      <c r="H210">
        <v>4.2120404243469203</v>
      </c>
      <c r="I210">
        <v>4.2330751419067401</v>
      </c>
      <c r="J210">
        <v>4.2211685180664098</v>
      </c>
      <c r="K210">
        <v>4.2394251823425302</v>
      </c>
      <c r="L210">
        <v>4.2505373954772896</v>
      </c>
    </row>
    <row r="211" spans="1:12" x14ac:dyDescent="0.2">
      <c r="A211" t="s">
        <v>26</v>
      </c>
      <c r="C211">
        <v>4.2187876701354998</v>
      </c>
      <c r="D211">
        <v>4.2108497619628897</v>
      </c>
      <c r="E211">
        <v>4.2112469673156703</v>
      </c>
      <c r="F211">
        <v>4.2029123306274396</v>
      </c>
      <c r="G211">
        <v>4.2152156829834002</v>
      </c>
      <c r="H211">
        <v>4.2048969268798801</v>
      </c>
      <c r="I211">
        <v>4.2160091400146502</v>
      </c>
      <c r="J211">
        <v>4.2179937362670898</v>
      </c>
      <c r="K211">
        <v>4.2291064262390101</v>
      </c>
      <c r="L211">
        <v>4.2013249397277797</v>
      </c>
    </row>
    <row r="212" spans="1:12" x14ac:dyDescent="0.2">
      <c r="A212" t="s">
        <v>27</v>
      </c>
      <c r="C212">
        <v>4.2108497619628897</v>
      </c>
      <c r="D212">
        <v>4.2013249397277797</v>
      </c>
      <c r="E212">
        <v>4.2100563049316397</v>
      </c>
      <c r="F212">
        <v>4.2033095359802202</v>
      </c>
      <c r="G212">
        <v>4.2092623710632298</v>
      </c>
      <c r="H212">
        <v>4.2104530334472701</v>
      </c>
      <c r="I212">
        <v>4.2033095359802202</v>
      </c>
      <c r="J212">
        <v>4.2160091400146502</v>
      </c>
      <c r="K212">
        <v>4.2291064262390101</v>
      </c>
      <c r="L212">
        <v>4.2485532760620099</v>
      </c>
    </row>
    <row r="213" spans="1:12" x14ac:dyDescent="0.2">
      <c r="A213" t="s">
        <v>28</v>
      </c>
      <c r="C213">
        <v>4.2112469673156703</v>
      </c>
      <c r="D213">
        <v>4.1937842369079599</v>
      </c>
      <c r="E213">
        <v>4.2005314826965297</v>
      </c>
      <c r="F213">
        <v>4.19695949554443</v>
      </c>
      <c r="G213">
        <v>4.2045001983642596</v>
      </c>
      <c r="H213">
        <v>4.2048969268798801</v>
      </c>
      <c r="I213">
        <v>4.2068810462951696</v>
      </c>
      <c r="J213">
        <v>4.2120404243469203</v>
      </c>
      <c r="K213">
        <v>4.2203750610351598</v>
      </c>
      <c r="L213">
        <v>4.2429966926574698</v>
      </c>
    </row>
    <row r="214" spans="1:12" x14ac:dyDescent="0.2">
      <c r="A214" t="s">
        <v>29</v>
      </c>
      <c r="C214">
        <v>4.19775295257568</v>
      </c>
      <c r="D214">
        <v>4.1910061836242702</v>
      </c>
      <c r="E214">
        <v>4.19775295257568</v>
      </c>
      <c r="F214">
        <v>4.1973562240600604</v>
      </c>
      <c r="G214">
        <v>4.19695949554443</v>
      </c>
      <c r="H214">
        <v>4.1914029121398899</v>
      </c>
      <c r="I214">
        <v>4.2164063453674299</v>
      </c>
      <c r="J214">
        <v>4.2112469673156703</v>
      </c>
      <c r="K214">
        <v>4.2291064262390101</v>
      </c>
      <c r="L214">
        <v>4.2362499237060502</v>
      </c>
    </row>
    <row r="215" spans="1:12" x14ac:dyDescent="0.2">
      <c r="A215" t="s">
        <v>30</v>
      </c>
    </row>
    <row r="219" spans="1:12" x14ac:dyDescent="0.2">
      <c r="A219" t="s">
        <v>50</v>
      </c>
      <c r="B219" t="s">
        <v>51</v>
      </c>
      <c r="C219" t="s">
        <v>52</v>
      </c>
      <c r="D219" t="s">
        <v>53</v>
      </c>
    </row>
    <row r="220" spans="1:12" x14ac:dyDescent="0.2">
      <c r="B220" t="s">
        <v>54</v>
      </c>
      <c r="C220">
        <v>1000</v>
      </c>
      <c r="D220">
        <v>1</v>
      </c>
    </row>
    <row r="221" spans="1:12" x14ac:dyDescent="0.2">
      <c r="A221" t="s">
        <v>55</v>
      </c>
      <c r="B221" t="s">
        <v>56</v>
      </c>
      <c r="C221" t="s">
        <v>57</v>
      </c>
    </row>
    <row r="222" spans="1:12" x14ac:dyDescent="0.2">
      <c r="B222" t="s">
        <v>58</v>
      </c>
      <c r="C222" t="b">
        <v>0</v>
      </c>
    </row>
    <row r="223" spans="1:12" x14ac:dyDescent="0.2">
      <c r="B223" t="s">
        <v>59</v>
      </c>
      <c r="C223">
        <v>0</v>
      </c>
    </row>
    <row r="224" spans="1:12" x14ac:dyDescent="0.2">
      <c r="B224" t="s">
        <v>60</v>
      </c>
      <c r="C224">
        <v>100</v>
      </c>
    </row>
    <row r="225" spans="1:5" x14ac:dyDescent="0.2">
      <c r="B225" t="s">
        <v>61</v>
      </c>
      <c r="C225">
        <v>0</v>
      </c>
    </row>
    <row r="226" spans="1:5" x14ac:dyDescent="0.2">
      <c r="A226" t="s">
        <v>62</v>
      </c>
      <c r="B226" t="s">
        <v>63</v>
      </c>
      <c r="D226" t="s">
        <v>64</v>
      </c>
    </row>
    <row r="227" spans="1:5" x14ac:dyDescent="0.2">
      <c r="B227" t="s">
        <v>56</v>
      </c>
      <c r="C227" t="s">
        <v>57</v>
      </c>
      <c r="D227" t="s">
        <v>56</v>
      </c>
      <c r="E227" t="s">
        <v>57</v>
      </c>
    </row>
    <row r="228" spans="1:5" x14ac:dyDescent="0.2">
      <c r="B228" t="s">
        <v>65</v>
      </c>
      <c r="C228">
        <v>1</v>
      </c>
      <c r="D228" t="s">
        <v>65</v>
      </c>
      <c r="E228">
        <v>1</v>
      </c>
    </row>
    <row r="229" spans="1:5" x14ac:dyDescent="0.2">
      <c r="B229" t="s">
        <v>66</v>
      </c>
      <c r="C229">
        <v>4</v>
      </c>
      <c r="D229" t="s">
        <v>66</v>
      </c>
      <c r="E229">
        <v>4</v>
      </c>
    </row>
    <row r="230" spans="1:5" x14ac:dyDescent="0.2">
      <c r="B230" t="s">
        <v>67</v>
      </c>
      <c r="C230">
        <v>2</v>
      </c>
      <c r="D230" t="s">
        <v>67</v>
      </c>
      <c r="E230">
        <v>2</v>
      </c>
    </row>
    <row r="231" spans="1:5" x14ac:dyDescent="0.2">
      <c r="B231" t="s">
        <v>68</v>
      </c>
      <c r="C231">
        <v>0</v>
      </c>
      <c r="D231" t="s">
        <v>68</v>
      </c>
      <c r="E231">
        <v>0</v>
      </c>
    </row>
    <row r="232" spans="1:5" x14ac:dyDescent="0.2">
      <c r="B232" t="s">
        <v>69</v>
      </c>
      <c r="C232">
        <v>10</v>
      </c>
      <c r="D232" t="s">
        <v>69</v>
      </c>
      <c r="E232">
        <v>10</v>
      </c>
    </row>
    <row r="233" spans="1:5" x14ac:dyDescent="0.2">
      <c r="B233" t="s">
        <v>70</v>
      </c>
      <c r="C233" t="b">
        <v>0</v>
      </c>
      <c r="D233" t="s">
        <v>70</v>
      </c>
      <c r="E233" t="b">
        <v>0</v>
      </c>
    </row>
    <row r="234" spans="1:5" x14ac:dyDescent="0.2">
      <c r="B234" t="s">
        <v>71</v>
      </c>
      <c r="C234" t="b">
        <v>0</v>
      </c>
      <c r="D234" t="s">
        <v>71</v>
      </c>
      <c r="E234" t="b">
        <v>0</v>
      </c>
    </row>
    <row r="235" spans="1:5" x14ac:dyDescent="0.2">
      <c r="A235" t="s">
        <v>72</v>
      </c>
      <c r="B235" t="s">
        <v>73</v>
      </c>
      <c r="D235" t="s">
        <v>74</v>
      </c>
    </row>
    <row r="236" spans="1:5" x14ac:dyDescent="0.2">
      <c r="B236" t="s">
        <v>56</v>
      </c>
      <c r="C236" t="s">
        <v>57</v>
      </c>
      <c r="D236" t="s">
        <v>56</v>
      </c>
      <c r="E236" t="s">
        <v>57</v>
      </c>
    </row>
    <row r="237" spans="1:5" x14ac:dyDescent="0.2">
      <c r="B237" t="s">
        <v>75</v>
      </c>
      <c r="C237" t="s">
        <v>76</v>
      </c>
      <c r="D237" t="s">
        <v>75</v>
      </c>
      <c r="E237" t="s">
        <v>76</v>
      </c>
    </row>
    <row r="238" spans="1:5" x14ac:dyDescent="0.2">
      <c r="B238" t="s">
        <v>77</v>
      </c>
      <c r="C238" t="s">
        <v>78</v>
      </c>
      <c r="D238" t="s">
        <v>77</v>
      </c>
      <c r="E238" t="s">
        <v>78</v>
      </c>
    </row>
    <row r="239" spans="1:5" x14ac:dyDescent="0.2">
      <c r="B239" t="s">
        <v>79</v>
      </c>
      <c r="C239">
        <v>0</v>
      </c>
      <c r="D239" t="s">
        <v>79</v>
      </c>
      <c r="E239">
        <v>0</v>
      </c>
    </row>
    <row r="240" spans="1:5" x14ac:dyDescent="0.2">
      <c r="B240" t="s">
        <v>80</v>
      </c>
      <c r="C240">
        <v>0</v>
      </c>
      <c r="D240" t="s">
        <v>80</v>
      </c>
      <c r="E240">
        <v>0</v>
      </c>
    </row>
    <row r="242" spans="1:5" x14ac:dyDescent="0.2">
      <c r="A242" t="s">
        <v>50</v>
      </c>
      <c r="B242" t="s">
        <v>51</v>
      </c>
      <c r="C242" t="s">
        <v>52</v>
      </c>
      <c r="D242" t="s">
        <v>53</v>
      </c>
    </row>
    <row r="243" spans="1:5" x14ac:dyDescent="0.2">
      <c r="B243" t="s">
        <v>81</v>
      </c>
      <c r="C243">
        <v>1000</v>
      </c>
      <c r="D243">
        <v>2</v>
      </c>
    </row>
    <row r="244" spans="1:5" x14ac:dyDescent="0.2">
      <c r="A244" t="s">
        <v>55</v>
      </c>
      <c r="B244" t="s">
        <v>56</v>
      </c>
      <c r="C244" t="s">
        <v>57</v>
      </c>
    </row>
    <row r="245" spans="1:5" x14ac:dyDescent="0.2">
      <c r="B245" t="s">
        <v>58</v>
      </c>
      <c r="C245" t="b">
        <v>0</v>
      </c>
    </row>
    <row r="246" spans="1:5" x14ac:dyDescent="0.2">
      <c r="B246" t="s">
        <v>59</v>
      </c>
      <c r="C246">
        <v>0</v>
      </c>
    </row>
    <row r="247" spans="1:5" x14ac:dyDescent="0.2">
      <c r="B247" t="s">
        <v>60</v>
      </c>
      <c r="C247">
        <v>95</v>
      </c>
    </row>
    <row r="248" spans="1:5" x14ac:dyDescent="0.2">
      <c r="B248" t="s">
        <v>61</v>
      </c>
      <c r="C248">
        <v>0</v>
      </c>
    </row>
    <row r="249" spans="1:5" x14ac:dyDescent="0.2">
      <c r="A249" t="s">
        <v>62</v>
      </c>
      <c r="B249" t="s">
        <v>63</v>
      </c>
      <c r="D249" t="s">
        <v>64</v>
      </c>
    </row>
    <row r="250" spans="1:5" x14ac:dyDescent="0.2">
      <c r="B250" t="s">
        <v>56</v>
      </c>
      <c r="C250" t="s">
        <v>57</v>
      </c>
      <c r="D250" t="s">
        <v>56</v>
      </c>
      <c r="E250" t="s">
        <v>57</v>
      </c>
    </row>
    <row r="251" spans="1:5" x14ac:dyDescent="0.2">
      <c r="B251" t="s">
        <v>65</v>
      </c>
      <c r="C251">
        <v>1</v>
      </c>
      <c r="D251" t="s">
        <v>65</v>
      </c>
      <c r="E251">
        <v>1</v>
      </c>
    </row>
    <row r="252" spans="1:5" x14ac:dyDescent="0.2">
      <c r="B252" t="s">
        <v>66</v>
      </c>
      <c r="C252">
        <v>4</v>
      </c>
      <c r="D252" t="s">
        <v>66</v>
      </c>
      <c r="E252">
        <v>4</v>
      </c>
    </row>
    <row r="253" spans="1:5" x14ac:dyDescent="0.2">
      <c r="B253" t="s">
        <v>67</v>
      </c>
      <c r="C253">
        <v>2</v>
      </c>
      <c r="D253" t="s">
        <v>67</v>
      </c>
      <c r="E253">
        <v>2</v>
      </c>
    </row>
    <row r="254" spans="1:5" x14ac:dyDescent="0.2">
      <c r="B254" t="s">
        <v>68</v>
      </c>
      <c r="C254">
        <v>0</v>
      </c>
      <c r="D254" t="s">
        <v>68</v>
      </c>
      <c r="E254">
        <v>0</v>
      </c>
    </row>
    <row r="255" spans="1:5" x14ac:dyDescent="0.2">
      <c r="B255" t="s">
        <v>69</v>
      </c>
      <c r="C255">
        <v>10</v>
      </c>
      <c r="D255" t="s">
        <v>69</v>
      </c>
      <c r="E255">
        <v>20</v>
      </c>
    </row>
    <row r="256" spans="1:5" x14ac:dyDescent="0.2">
      <c r="B256" t="s">
        <v>70</v>
      </c>
      <c r="C256" t="b">
        <v>0</v>
      </c>
      <c r="D256" t="s">
        <v>70</v>
      </c>
      <c r="E256" t="b">
        <v>0</v>
      </c>
    </row>
    <row r="257" spans="1:5" x14ac:dyDescent="0.2">
      <c r="B257" t="s">
        <v>71</v>
      </c>
      <c r="C257" t="b">
        <v>1</v>
      </c>
      <c r="D257" t="s">
        <v>71</v>
      </c>
      <c r="E257" t="b">
        <v>1</v>
      </c>
    </row>
    <row r="258" spans="1:5" x14ac:dyDescent="0.2">
      <c r="A258" t="s">
        <v>72</v>
      </c>
      <c r="B258" t="s">
        <v>73</v>
      </c>
      <c r="D258" t="s">
        <v>74</v>
      </c>
    </row>
    <row r="259" spans="1:5" x14ac:dyDescent="0.2">
      <c r="B259" t="s">
        <v>56</v>
      </c>
      <c r="C259" t="s">
        <v>57</v>
      </c>
      <c r="D259" t="s">
        <v>56</v>
      </c>
      <c r="E259" t="s">
        <v>57</v>
      </c>
    </row>
    <row r="260" spans="1:5" x14ac:dyDescent="0.2">
      <c r="B260" t="s">
        <v>75</v>
      </c>
      <c r="C260" t="s">
        <v>82</v>
      </c>
      <c r="D260" t="s">
        <v>75</v>
      </c>
      <c r="E260" t="s">
        <v>83</v>
      </c>
    </row>
    <row r="261" spans="1:5" x14ac:dyDescent="0.2">
      <c r="B261" t="s">
        <v>77</v>
      </c>
      <c r="C261" t="s">
        <v>78</v>
      </c>
      <c r="D261" t="s">
        <v>77</v>
      </c>
      <c r="E261" t="s">
        <v>78</v>
      </c>
    </row>
    <row r="262" spans="1:5" x14ac:dyDescent="0.2">
      <c r="B262" t="s">
        <v>79</v>
      </c>
      <c r="C262">
        <v>0</v>
      </c>
      <c r="D262" t="s">
        <v>79</v>
      </c>
      <c r="E262">
        <v>0</v>
      </c>
    </row>
    <row r="263" spans="1:5" x14ac:dyDescent="0.2">
      <c r="B263" t="s">
        <v>80</v>
      </c>
      <c r="C263">
        <v>0</v>
      </c>
      <c r="D263" t="s">
        <v>80</v>
      </c>
      <c r="E263">
        <v>0</v>
      </c>
    </row>
    <row r="265" spans="1:5" x14ac:dyDescent="0.2">
      <c r="A265" t="s">
        <v>84</v>
      </c>
      <c r="B265" t="s">
        <v>51</v>
      </c>
      <c r="C265" t="s">
        <v>52</v>
      </c>
    </row>
    <row r="266" spans="1:5" x14ac:dyDescent="0.2">
      <c r="B266" t="s">
        <v>85</v>
      </c>
      <c r="C266">
        <v>1000</v>
      </c>
    </row>
    <row r="267" spans="1:5" x14ac:dyDescent="0.2">
      <c r="A267" t="s">
        <v>86</v>
      </c>
      <c r="B267" t="s">
        <v>87</v>
      </c>
      <c r="C267" t="s">
        <v>88</v>
      </c>
    </row>
    <row r="268" spans="1:5" x14ac:dyDescent="0.2">
      <c r="B268" t="s">
        <v>89</v>
      </c>
      <c r="C268" t="s">
        <v>90</v>
      </c>
    </row>
    <row r="269" spans="1:5" x14ac:dyDescent="0.2">
      <c r="B269" t="s">
        <v>91</v>
      </c>
      <c r="C269" t="s">
        <v>92</v>
      </c>
    </row>
    <row r="270" spans="1:5" x14ac:dyDescent="0.2">
      <c r="B270" t="s">
        <v>93</v>
      </c>
      <c r="C270" t="s">
        <v>92</v>
      </c>
    </row>
    <row r="271" spans="1:5" x14ac:dyDescent="0.2">
      <c r="B271" t="s">
        <v>94</v>
      </c>
      <c r="C271" t="s">
        <v>92</v>
      </c>
    </row>
    <row r="272" spans="1:5" x14ac:dyDescent="0.2">
      <c r="B272" t="s">
        <v>95</v>
      </c>
      <c r="C272" t="s">
        <v>92</v>
      </c>
    </row>
    <row r="273" spans="1:5" x14ac:dyDescent="0.2">
      <c r="A273" t="s">
        <v>96</v>
      </c>
      <c r="B273" t="s">
        <v>97</v>
      </c>
    </row>
    <row r="276" spans="1:5" x14ac:dyDescent="0.2">
      <c r="A276" t="s">
        <v>98</v>
      </c>
      <c r="B276" t="s">
        <v>99</v>
      </c>
      <c r="C276" t="s">
        <v>100</v>
      </c>
      <c r="D276" t="s">
        <v>101</v>
      </c>
      <c r="E276" t="s">
        <v>102</v>
      </c>
    </row>
    <row r="277" spans="1:5" x14ac:dyDescent="0.2">
      <c r="A277" t="s">
        <v>103</v>
      </c>
      <c r="B277">
        <v>172.72850678732999</v>
      </c>
      <c r="C277" t="s">
        <v>104</v>
      </c>
      <c r="D277" t="s">
        <v>105</v>
      </c>
      <c r="E277" t="s">
        <v>106</v>
      </c>
    </row>
    <row r="278" spans="1:5" x14ac:dyDescent="0.2">
      <c r="A278" t="s">
        <v>107</v>
      </c>
      <c r="B278">
        <v>304.47511312217199</v>
      </c>
      <c r="C278" t="s">
        <v>108</v>
      </c>
      <c r="D278" t="s">
        <v>105</v>
      </c>
      <c r="E278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 Fluv Amiod GFP_Scan_2-2-202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2022-02-02T22:31:42Z</dcterms:created>
  <dcterms:modified xsi:type="dcterms:W3CDTF">2022-02-04T02:40:21Z</dcterms:modified>
</cp:coreProperties>
</file>