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3D89F8D4-23B4-4D1C-B985-86D1E9D0D187}" xr6:coauthVersionLast="47" xr6:coauthVersionMax="47" xr10:uidLastSave="{00000000-0000-0000-0000-000000000000}"/>
  <bookViews>
    <workbookView xWindow="-120" yWindow="-120" windowWidth="29040" windowHeight="15840" xr2:uid="{97A8F266-12D7-4FE1-B9AC-4427FFA37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7" i="1"/>
  <c r="K8" i="1"/>
  <c r="K9" i="1"/>
  <c r="K10" i="1"/>
  <c r="K11" i="1"/>
  <c r="K12" i="1"/>
  <c r="K13" i="1"/>
  <c r="K14" i="1"/>
  <c r="K15" i="1"/>
  <c r="K6" i="1"/>
  <c r="J6" i="1"/>
  <c r="J7" i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I6" i="1"/>
  <c r="H6" i="1"/>
  <c r="H7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D6" i="1"/>
  <c r="D7" i="1"/>
  <c r="A8" i="1"/>
  <c r="A9" i="1" s="1"/>
  <c r="A10" i="1" s="1"/>
  <c r="A11" i="1" s="1"/>
  <c r="A12" i="1" s="1"/>
  <c r="A13" i="1" s="1"/>
  <c r="A14" i="1" s="1"/>
  <c r="A15" i="1" s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<sst xmlns="http://schemas.openxmlformats.org/spreadsheetml/2006/main" count="65" uniqueCount="62">
  <si>
    <t>No</t>
  </si>
  <si>
    <t>Kode Tiket</t>
  </si>
  <si>
    <t>Nama Penumpang</t>
  </si>
  <si>
    <t>Tanggal Pemebelian</t>
  </si>
  <si>
    <t>Tujuan</t>
  </si>
  <si>
    <t>Harga</t>
  </si>
  <si>
    <t>kelas</t>
  </si>
  <si>
    <t>Menu</t>
  </si>
  <si>
    <t>Diskon</t>
  </si>
  <si>
    <t>Tujan</t>
  </si>
  <si>
    <t>menu</t>
  </si>
  <si>
    <t>harga menu</t>
  </si>
  <si>
    <t>diskon</t>
  </si>
  <si>
    <t>harga jual</t>
  </si>
  <si>
    <t>BBBY-P1-035</t>
  </si>
  <si>
    <t>DDDZ-P3-036</t>
  </si>
  <si>
    <t>AAAZ-P3-037</t>
  </si>
  <si>
    <t>DDDY-P3-042</t>
  </si>
  <si>
    <t>Ahmad Kurniawan</t>
  </si>
  <si>
    <t>Septian</t>
  </si>
  <si>
    <t>Budi Handoko0</t>
  </si>
  <si>
    <t>Rahman Sucipto</t>
  </si>
  <si>
    <t xml:space="preserve">Abdull </t>
  </si>
  <si>
    <t>Zulfilkar</t>
  </si>
  <si>
    <t>Zaki</t>
  </si>
  <si>
    <t>Ridwan</t>
  </si>
  <si>
    <t>Jamil</t>
  </si>
  <si>
    <t>Asep Suryono</t>
  </si>
  <si>
    <t>Total Pembelian barang</t>
  </si>
  <si>
    <t>Jumlah Pembelian Kelas VIP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</si>
  <si>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</si>
  <si>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</si>
  <si>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</si>
  <si>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</si>
  <si>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</si>
  <si>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</si>
  <si>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</si>
  <si>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</si>
  <si>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</si>
  <si>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AAA</t>
  </si>
  <si>
    <t>BBB</t>
  </si>
  <si>
    <t>CCC</t>
  </si>
  <si>
    <t>DDD</t>
  </si>
  <si>
    <t>makassar-jakarta</t>
  </si>
  <si>
    <t>jakarta-makassar</t>
  </si>
  <si>
    <t>jakarta-surabaya</t>
  </si>
  <si>
    <t>surabaya-jakarta</t>
  </si>
  <si>
    <t>Tabel Kode</t>
  </si>
  <si>
    <t>kode</t>
  </si>
  <si>
    <t>Kelas</t>
  </si>
  <si>
    <t>X</t>
  </si>
  <si>
    <t>Y</t>
  </si>
  <si>
    <t>Z</t>
  </si>
  <si>
    <t>VIP</t>
  </si>
  <si>
    <t>Bisnis</t>
  </si>
  <si>
    <t>Ekonomi</t>
  </si>
  <si>
    <t>AAAZ-P2-038</t>
  </si>
  <si>
    <t>BBBZ-P1-039</t>
  </si>
  <si>
    <t>BBBZ-P2-039</t>
  </si>
  <si>
    <t>DDDY-P1-041</t>
  </si>
  <si>
    <t>CCCX-P3-043</t>
  </si>
  <si>
    <t>CCCx-P2-043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</si>
</sst>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3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42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0760-F830-47C0-B762-87B10185DA81}">
  <dimension ref="A5:K35"/>
  <sheetViews>
    <sheetView tabSelected="1" workbookViewId="0">
      <selection activeCell="K18" sqref="K18"/>
    </sheetView>
  </sheetViews>
  <sheetFormatPr defaultRowHeight="15" x14ac:dyDescent="0.25"/>
  <cols>
    <col min="1" max="1" width="18.28515625" customWidth="1"/>
    <col min="2" max="2" width="18" customWidth="1"/>
    <col min="3" max="4" width="18.28515625" customWidth="1"/>
    <col min="5" max="6" width="18.140625" customWidth="1"/>
    <col min="7" max="7" width="18.28515625" customWidth="1"/>
    <col min="8" max="9" width="18.5703125" customWidth="1"/>
    <col min="10" max="10" width="18.42578125" customWidth="1"/>
    <col min="11" max="11" width="18.7109375" customWidth="1"/>
  </cols>
  <sheetData>
    <row r="5" spans="1:1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9</v>
      </c>
      <c r="F5" s="2" t="s">
        <v>5</v>
      </c>
      <c r="G5" s="2" t="s">
        <v>6</v>
      </c>
      <c r="H5" s="2" t="s">
        <v>10</v>
      </c>
      <c r="I5" s="2" t="s">
        <v>11</v>
      </c>
      <c r="J5" s="2" t="s">
        <v>12</v>
      </c>
      <c r="K5" s="2" t="s">
        <v>13</v>
      </c>
    </row>
    <row r="6" spans="1:11" x14ac:dyDescent="0.25">
      <c r="A6" s="1">
        <v>1</v>
      </c>
      <c r="B6" s="1" t="s">
        <v>14</v>
      </c>
      <c r="C6" s="1" t="s">
        <v>18</v>
      </c>
      <c r="D6" s="3">
        <f ca="1">TODAY()</f>
        <v>45219</v>
      </c>
      <c r="E6" s="1" t="str">
        <f>VLOOKUP(LEFT(B6,3),$A$32:$C$35,2,FALSE)</f>
        <v>makassar-jakarta</v>
      </c>
      <c r="F6" s="1">
        <f>VLOOKUP(LEFT(B6,3),$A$32:$C$35,3,FALSE)</f>
        <v>700000</v>
      </c>
      <c r="G6" s="1" t="str">
        <f>VLOOKUP(MID(B6,4,1),$F$30:$G$32,2,FALSE)</f>
        <v>Bisnis</v>
      </c>
      <c r="H6" s="1" t="str">
        <f>HLOOKUP(MID(B6,6,2),$A$22:$D$24,2,FALSE)</f>
        <v>Paket A</v>
      </c>
      <c r="I6" s="1">
        <f>HLOOKUP(MID(B6,6,2),$A$22:$D$24,3,FALSE)</f>
        <v>25000</v>
      </c>
      <c r="J6" s="1">
        <f t="shared" ref="J6:J15" si="0">VLOOKUP(MID(B6,4,1),$F$30:$H$32,3,FALSE)</f>
        <v>0.15</v>
      </c>
      <c r="K6" s="1">
        <f>F6+I6-J6</f>
        <v>724999.85</v>
      </c>
    </row>
    <row r="7" spans="1:11" x14ac:dyDescent="0.25">
      <c r="A7" s="1">
        <v>2</v>
      </c>
      <c r="B7" s="1" t="s">
        <v>15</v>
      </c>
      <c r="C7" s="1" t="s">
        <v>19</v>
      </c>
      <c r="D7" s="3">
        <f t="shared" ref="D7:D15" ca="1" si="1">TODAY()</f>
        <v>45219</v>
      </c>
      <c r="E7" s="1" t="str">
        <f t="shared" ref="E7:E15" si="2">VLOOKUP(LEFT(B7,3),$A$32:$C$35,2,FALSE)</f>
        <v>surabaya-jakarta</v>
      </c>
      <c r="F7" s="1">
        <f t="shared" ref="F7:F15" si="3">VLOOKUP(LEFT(B7,3),$A$32:$C$35,3,FALSE)</f>
        <v>630000</v>
      </c>
      <c r="G7" s="1" t="str">
        <f t="shared" ref="G7:G15" si="4">VLOOKUP(MID(B7,4,1),$F$30:$G$32,2,FALSE)</f>
        <v>Ekonomi</v>
      </c>
      <c r="H7" s="1" t="str">
        <f t="shared" ref="H7:H15" si="5">HLOOKUP(MID(B7,6,2),$A$22:$D$24,2,FALSE)</f>
        <v>Paket C</v>
      </c>
      <c r="I7" s="1">
        <f t="shared" ref="I7:I15" si="6">HLOOKUP(MID(B7,6,2),$A$22:$D$24,3,FALSE)</f>
        <v>50000</v>
      </c>
      <c r="J7" s="1">
        <f t="shared" si="0"/>
        <v>0.1</v>
      </c>
      <c r="K7" s="1">
        <f t="shared" ref="K7:K15" si="7">F7+I7-J7</f>
        <v>679999.9</v>
      </c>
    </row>
    <row r="8" spans="1:11" x14ac:dyDescent="0.25">
      <c r="A8" s="1">
        <f>A7+1</f>
        <v>3</v>
      </c>
      <c r="B8" s="1" t="s">
        <v>16</v>
      </c>
      <c r="C8" s="1" t="s">
        <v>20</v>
      </c>
      <c r="D8" s="3">
        <f t="shared" ca="1" si="1"/>
        <v>45219</v>
      </c>
      <c r="E8" s="1" t="str">
        <f t="shared" si="2"/>
        <v>jakarta-makassar</v>
      </c>
      <c r="F8" s="1">
        <f t="shared" si="3"/>
        <v>750000</v>
      </c>
      <c r="G8" s="1" t="str">
        <f t="shared" si="4"/>
        <v>Ekonomi</v>
      </c>
      <c r="H8" s="1" t="str">
        <f t="shared" si="5"/>
        <v>Paket C</v>
      </c>
      <c r="I8" s="1">
        <f t="shared" si="6"/>
        <v>50000</v>
      </c>
      <c r="J8" s="1">
        <f t="shared" si="0"/>
        <v>0.1</v>
      </c>
      <c r="K8" s="1">
        <f t="shared" si="7"/>
        <v>799999.9</v>
      </c>
    </row>
    <row r="9" spans="1:11" x14ac:dyDescent="0.25">
      <c r="A9" s="1">
        <f t="shared" ref="A9:A15" si="8">A8+1</f>
        <v>4</v>
      </c>
      <c r="B9" s="1" t="s">
        <v>56</v>
      </c>
      <c r="C9" s="1" t="s">
        <v>21</v>
      </c>
      <c r="D9" s="3">
        <f t="shared" ca="1" si="1"/>
        <v>45219</v>
      </c>
      <c r="E9" s="1" t="str">
        <f t="shared" si="2"/>
        <v>jakarta-makassar</v>
      </c>
      <c r="F9" s="1">
        <f t="shared" si="3"/>
        <v>750000</v>
      </c>
      <c r="G9" s="1" t="str">
        <f t="shared" si="4"/>
        <v>Ekonomi</v>
      </c>
      <c r="H9" s="1" t="str">
        <f t="shared" si="5"/>
        <v>Paket B</v>
      </c>
      <c r="I9" s="1">
        <f t="shared" si="6"/>
        <v>37500</v>
      </c>
      <c r="J9" s="1">
        <f t="shared" si="0"/>
        <v>0.1</v>
      </c>
      <c r="K9" s="1">
        <f t="shared" si="7"/>
        <v>787499.9</v>
      </c>
    </row>
    <row r="10" spans="1:11" x14ac:dyDescent="0.25">
      <c r="A10" s="1">
        <f t="shared" si="8"/>
        <v>5</v>
      </c>
      <c r="B10" s="1" t="s">
        <v>57</v>
      </c>
      <c r="C10" s="1" t="s">
        <v>22</v>
      </c>
      <c r="D10" s="3">
        <f t="shared" ca="1" si="1"/>
        <v>45219</v>
      </c>
      <c r="E10" s="1" t="str">
        <f t="shared" si="2"/>
        <v>makassar-jakarta</v>
      </c>
      <c r="F10" s="1">
        <f t="shared" si="3"/>
        <v>700000</v>
      </c>
      <c r="G10" s="1" t="str">
        <f t="shared" si="4"/>
        <v>Ekonomi</v>
      </c>
      <c r="H10" s="1" t="str">
        <f t="shared" si="5"/>
        <v>Paket A</v>
      </c>
      <c r="I10" s="1">
        <f t="shared" si="6"/>
        <v>25000</v>
      </c>
      <c r="J10" s="1">
        <f t="shared" si="0"/>
        <v>0.1</v>
      </c>
      <c r="K10" s="1">
        <f t="shared" si="7"/>
        <v>724999.9</v>
      </c>
    </row>
    <row r="11" spans="1:11" x14ac:dyDescent="0.25">
      <c r="A11" s="1">
        <f t="shared" si="8"/>
        <v>6</v>
      </c>
      <c r="B11" s="1" t="s">
        <v>58</v>
      </c>
      <c r="C11" s="1" t="s">
        <v>23</v>
      </c>
      <c r="D11" s="3">
        <f t="shared" ca="1" si="1"/>
        <v>45219</v>
      </c>
      <c r="E11" s="1" t="str">
        <f t="shared" si="2"/>
        <v>makassar-jakarta</v>
      </c>
      <c r="F11" s="1">
        <f t="shared" si="3"/>
        <v>700000</v>
      </c>
      <c r="G11" s="1" t="str">
        <f t="shared" si="4"/>
        <v>Ekonomi</v>
      </c>
      <c r="H11" s="1" t="str">
        <f t="shared" si="5"/>
        <v>Paket B</v>
      </c>
      <c r="I11" s="1">
        <f t="shared" si="6"/>
        <v>37500</v>
      </c>
      <c r="J11" s="1">
        <f t="shared" si="0"/>
        <v>0.1</v>
      </c>
      <c r="K11" s="1">
        <f t="shared" si="7"/>
        <v>737499.9</v>
      </c>
    </row>
    <row r="12" spans="1:11" x14ac:dyDescent="0.25">
      <c r="A12" s="1">
        <f t="shared" si="8"/>
        <v>7</v>
      </c>
      <c r="B12" s="1" t="s">
        <v>59</v>
      </c>
      <c r="C12" s="1" t="s">
        <v>24</v>
      </c>
      <c r="D12" s="3">
        <f t="shared" ca="1" si="1"/>
        <v>45219</v>
      </c>
      <c r="E12" s="1" t="str">
        <f t="shared" si="2"/>
        <v>surabaya-jakarta</v>
      </c>
      <c r="F12" s="1">
        <f t="shared" si="3"/>
        <v>630000</v>
      </c>
      <c r="G12" s="1" t="str">
        <f t="shared" si="4"/>
        <v>Bisnis</v>
      </c>
      <c r="H12" s="1" t="str">
        <f t="shared" si="5"/>
        <v>Paket A</v>
      </c>
      <c r="I12" s="1">
        <f t="shared" si="6"/>
        <v>25000</v>
      </c>
      <c r="J12" s="1">
        <f t="shared" si="0"/>
        <v>0.15</v>
      </c>
      <c r="K12" s="1">
        <f t="shared" si="7"/>
        <v>654999.85</v>
      </c>
    </row>
    <row r="13" spans="1:11" x14ac:dyDescent="0.25">
      <c r="A13" s="1">
        <f t="shared" si="8"/>
        <v>8</v>
      </c>
      <c r="B13" s="1" t="s">
        <v>17</v>
      </c>
      <c r="C13" s="1" t="s">
        <v>25</v>
      </c>
      <c r="D13" s="3">
        <f t="shared" ca="1" si="1"/>
        <v>45219</v>
      </c>
      <c r="E13" s="1" t="str">
        <f t="shared" si="2"/>
        <v>surabaya-jakarta</v>
      </c>
      <c r="F13" s="1">
        <f t="shared" si="3"/>
        <v>630000</v>
      </c>
      <c r="G13" s="1" t="str">
        <f t="shared" si="4"/>
        <v>Bisnis</v>
      </c>
      <c r="H13" s="1" t="str">
        <f t="shared" si="5"/>
        <v>Paket C</v>
      </c>
      <c r="I13" s="1">
        <f t="shared" si="6"/>
        <v>50000</v>
      </c>
      <c r="J13" s="1">
        <f t="shared" si="0"/>
        <v>0.15</v>
      </c>
      <c r="K13" s="1">
        <f t="shared" si="7"/>
        <v>679999.85</v>
      </c>
    </row>
    <row r="14" spans="1:11" x14ac:dyDescent="0.25">
      <c r="A14" s="1">
        <f t="shared" si="8"/>
        <v>9</v>
      </c>
      <c r="B14" s="1" t="s">
        <v>61</v>
      </c>
      <c r="C14" s="1" t="s">
        <v>26</v>
      </c>
      <c r="D14" s="3">
        <f t="shared" ca="1" si="1"/>
        <v>45219</v>
      </c>
      <c r="E14" s="1" t="str">
        <f t="shared" si="2"/>
        <v>jakarta-surabaya</v>
      </c>
      <c r="F14" s="1">
        <f t="shared" si="3"/>
        <v>650000</v>
      </c>
      <c r="G14" s="1" t="str">
        <f t="shared" si="4"/>
        <v>VIP</v>
      </c>
      <c r="H14" s="1" t="str">
        <f t="shared" si="5"/>
        <v>Paket B</v>
      </c>
      <c r="I14" s="1">
        <f t="shared" si="6"/>
        <v>37500</v>
      </c>
      <c r="J14" s="1">
        <f t="shared" si="0"/>
        <v>0.2</v>
      </c>
      <c r="K14" s="1">
        <f t="shared" si="7"/>
        <v>687499.8</v>
      </c>
    </row>
    <row r="15" spans="1:11" x14ac:dyDescent="0.25">
      <c r="A15" s="1">
        <f t="shared" si="8"/>
        <v>10</v>
      </c>
      <c r="B15" s="1" t="s">
        <v>60</v>
      </c>
      <c r="C15" s="1" t="s">
        <v>27</v>
      </c>
      <c r="D15" s="3">
        <f t="shared" ca="1" si="1"/>
        <v>45219</v>
      </c>
      <c r="E15" s="1" t="str">
        <f t="shared" si="2"/>
        <v>jakarta-surabaya</v>
      </c>
      <c r="F15" s="1">
        <f t="shared" si="3"/>
        <v>650000</v>
      </c>
      <c r="G15" s="1" t="str">
        <f t="shared" si="4"/>
        <v>VIP</v>
      </c>
      <c r="H15" s="1" t="str">
        <f t="shared" si="5"/>
        <v>Paket C</v>
      </c>
      <c r="I15" s="1">
        <f t="shared" si="6"/>
        <v>50000</v>
      </c>
      <c r="J15" s="1">
        <f t="shared" si="0"/>
        <v>0.2</v>
      </c>
      <c r="K15" s="1">
        <f t="shared" si="7"/>
        <v>699999.8</v>
      </c>
    </row>
    <row r="16" spans="1:11" x14ac:dyDescent="0.25">
      <c r="H16" s="2" t="s">
        <v>28</v>
      </c>
      <c r="I16" s="5"/>
      <c r="J16" s="5"/>
      <c r="K16" s="1">
        <f>SUM(K6:K15)</f>
        <v>7177498.6499999985</v>
      </c>
    </row>
    <row r="17" spans="1:11" x14ac:dyDescent="0.25">
      <c r="H17" s="2" t="s">
        <v>29</v>
      </c>
      <c r="I17" s="6"/>
      <c r="J17" s="7"/>
      <c r="K17" s="1">
        <f>COUNT(G6:G15,G14:G15)</f>
        <v>0</v>
      </c>
    </row>
    <row r="20" spans="1:11" x14ac:dyDescent="0.25">
      <c r="A20" t="s">
        <v>30</v>
      </c>
    </row>
    <row r="22" spans="1:11" x14ac:dyDescent="0.25">
      <c r="A22" s="4" t="s">
        <v>31</v>
      </c>
      <c r="B22" s="1" t="s">
        <v>32</v>
      </c>
      <c r="C22" s="1" t="s">
        <v>33</v>
      </c>
      <c r="D22" s="1" t="s">
        <v>34</v>
      </c>
    </row>
    <row r="23" spans="1:11" x14ac:dyDescent="0.25">
      <c r="A23" s="4" t="s">
        <v>7</v>
      </c>
      <c r="B23" s="1" t="s">
        <v>35</v>
      </c>
      <c r="C23" s="1" t="s">
        <v>36</v>
      </c>
      <c r="D23" s="1" t="s">
        <v>37</v>
      </c>
    </row>
    <row r="24" spans="1:11" x14ac:dyDescent="0.25">
      <c r="A24" s="4" t="s">
        <v>5</v>
      </c>
      <c r="B24" s="8">
        <v>25000</v>
      </c>
      <c r="C24" s="8">
        <v>37500</v>
      </c>
      <c r="D24" s="8">
        <v>50000</v>
      </c>
    </row>
    <row r="28" spans="1:11" x14ac:dyDescent="0.25">
      <c r="A28" t="s">
        <v>38</v>
      </c>
      <c r="F28" t="s">
        <v>47</v>
      </c>
    </row>
    <row r="29" spans="1:11" x14ac:dyDescent="0.25">
      <c r="F29" s="4" t="s">
        <v>48</v>
      </c>
      <c r="G29" s="4" t="s">
        <v>49</v>
      </c>
      <c r="H29" s="4" t="s">
        <v>8</v>
      </c>
    </row>
    <row r="30" spans="1:11" x14ac:dyDescent="0.25">
      <c r="F30" s="1" t="s">
        <v>50</v>
      </c>
      <c r="G30" s="1" t="s">
        <v>53</v>
      </c>
      <c r="H30" s="9">
        <v>0.2</v>
      </c>
    </row>
    <row r="31" spans="1:11" x14ac:dyDescent="0.25">
      <c r="A31" s="4" t="s">
        <v>31</v>
      </c>
      <c r="B31" s="4" t="s">
        <v>4</v>
      </c>
      <c r="C31" s="4" t="s">
        <v>5</v>
      </c>
      <c r="F31" s="1" t="s">
        <v>51</v>
      </c>
      <c r="G31" s="1" t="s">
        <v>54</v>
      </c>
      <c r="H31" s="9">
        <v>0.15</v>
      </c>
    </row>
    <row r="32" spans="1:11" x14ac:dyDescent="0.25">
      <c r="A32" s="1" t="s">
        <v>39</v>
      </c>
      <c r="B32" s="1" t="s">
        <v>44</v>
      </c>
      <c r="C32" s="8">
        <v>750000</v>
      </c>
      <c r="F32" s="1" t="s">
        <v>52</v>
      </c>
      <c r="G32" s="1" t="s">
        <v>55</v>
      </c>
      <c r="H32" s="9">
        <v>0.1</v>
      </c>
    </row>
    <row r="33" spans="1:3" x14ac:dyDescent="0.25">
      <c r="A33" s="1" t="s">
        <v>40</v>
      </c>
      <c r="B33" s="1" t="s">
        <v>43</v>
      </c>
      <c r="C33" s="8">
        <v>700000</v>
      </c>
    </row>
    <row r="34" spans="1:3" x14ac:dyDescent="0.25">
      <c r="A34" s="1" t="s">
        <v>41</v>
      </c>
      <c r="B34" s="1" t="s">
        <v>45</v>
      </c>
      <c r="C34" s="8">
        <v>650000</v>
      </c>
    </row>
    <row r="35" spans="1:3" x14ac:dyDescent="0.25">
      <c r="A35" s="1" t="s">
        <v>42</v>
      </c>
      <c r="B35" s="1" t="s">
        <v>46</v>
      </c>
      <c r="C35" s="8">
        <v>630000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saintek-R105</cp:lastModifiedBy>
  <dcterms:created xsi:type="dcterms:W3CDTF">2023-10-20T06:23:36Z</dcterms:created>
  <dcterms:modified xsi:type="dcterms:W3CDTF">2023-10-20T08:12:29Z</dcterms:modified>
</cp:coreProperties>
</file>