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rminio\Desktop\ExamplesDMAOGPaper\StatisticalAnalysis\"/>
    </mc:Choice>
  </mc:AlternateContent>
  <bookViews>
    <workbookView xWindow="0" yWindow="0" windowWidth="51600" windowHeight="17715" activeTab="1"/>
  </bookViews>
  <sheets>
    <sheet name="Measurements" sheetId="1" r:id="rId1"/>
    <sheet name="Normalised measurements" sheetId="2" r:id="rId2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" i="2"/>
  <c r="N32" i="2"/>
  <c r="M32" i="2"/>
  <c r="K32" i="2"/>
  <c r="J32" i="2"/>
  <c r="I32" i="2"/>
  <c r="H32" i="2"/>
  <c r="G32" i="2"/>
  <c r="F32" i="2"/>
  <c r="E32" i="2"/>
  <c r="D32" i="2"/>
  <c r="C32" i="2"/>
  <c r="B32" i="2"/>
  <c r="N31" i="2"/>
  <c r="M31" i="2"/>
  <c r="K31" i="2"/>
  <c r="J31" i="2"/>
  <c r="I31" i="2"/>
  <c r="H31" i="2"/>
  <c r="G31" i="2"/>
  <c r="F31" i="2"/>
  <c r="E31" i="2"/>
  <c r="D31" i="2"/>
  <c r="C31" i="2"/>
  <c r="B31" i="2"/>
  <c r="N30" i="2"/>
  <c r="M30" i="2"/>
  <c r="K30" i="2"/>
  <c r="J30" i="2"/>
  <c r="I30" i="2"/>
  <c r="H30" i="2"/>
  <c r="G30" i="2"/>
  <c r="F30" i="2"/>
  <c r="E30" i="2"/>
  <c r="D30" i="2"/>
  <c r="C30" i="2"/>
  <c r="B30" i="2"/>
  <c r="N29" i="2"/>
  <c r="M29" i="2"/>
  <c r="K29" i="2"/>
  <c r="J29" i="2"/>
  <c r="I29" i="2"/>
  <c r="H29" i="2"/>
  <c r="G29" i="2"/>
  <c r="F29" i="2"/>
  <c r="E29" i="2"/>
  <c r="D29" i="2"/>
  <c r="C29" i="2"/>
  <c r="B29" i="2"/>
  <c r="N28" i="2"/>
  <c r="M28" i="2"/>
  <c r="K28" i="2"/>
  <c r="J28" i="2"/>
  <c r="I28" i="2"/>
  <c r="H28" i="2"/>
  <c r="G28" i="2"/>
  <c r="F28" i="2"/>
  <c r="E28" i="2"/>
  <c r="D28" i="2"/>
  <c r="C28" i="2"/>
  <c r="B28" i="2"/>
  <c r="N27" i="2"/>
  <c r="M27" i="2"/>
  <c r="K27" i="2"/>
  <c r="J27" i="2"/>
  <c r="I27" i="2"/>
  <c r="H27" i="2"/>
  <c r="G27" i="2"/>
  <c r="F27" i="2"/>
  <c r="E27" i="2"/>
  <c r="D27" i="2"/>
  <c r="C27" i="2"/>
  <c r="B27" i="2"/>
  <c r="N26" i="2"/>
  <c r="M26" i="2"/>
  <c r="K26" i="2"/>
  <c r="J26" i="2"/>
  <c r="I26" i="2"/>
  <c r="H26" i="2"/>
  <c r="G26" i="2"/>
  <c r="F26" i="2"/>
  <c r="E26" i="2"/>
  <c r="D26" i="2"/>
  <c r="C26" i="2"/>
  <c r="B26" i="2"/>
  <c r="N25" i="2"/>
  <c r="M25" i="2"/>
  <c r="K25" i="2"/>
  <c r="J25" i="2"/>
  <c r="I25" i="2"/>
  <c r="H25" i="2"/>
  <c r="G25" i="2"/>
  <c r="F25" i="2"/>
  <c r="E25" i="2"/>
  <c r="D25" i="2"/>
  <c r="C25" i="2"/>
  <c r="B25" i="2"/>
  <c r="N24" i="2"/>
  <c r="M24" i="2"/>
  <c r="K24" i="2"/>
  <c r="J24" i="2"/>
  <c r="I24" i="2"/>
  <c r="H24" i="2"/>
  <c r="G24" i="2"/>
  <c r="F24" i="2"/>
  <c r="E24" i="2"/>
  <c r="D24" i="2"/>
  <c r="C24" i="2"/>
  <c r="B24" i="2"/>
  <c r="N23" i="2"/>
  <c r="M23" i="2"/>
  <c r="K23" i="2"/>
  <c r="J23" i="2"/>
  <c r="I23" i="2"/>
  <c r="H23" i="2"/>
  <c r="G23" i="2"/>
  <c r="F23" i="2"/>
  <c r="E23" i="2"/>
  <c r="D23" i="2"/>
  <c r="C23" i="2"/>
  <c r="B23" i="2"/>
  <c r="N22" i="2"/>
  <c r="M22" i="2"/>
  <c r="K22" i="2"/>
  <c r="J22" i="2"/>
  <c r="I22" i="2"/>
  <c r="H22" i="2"/>
  <c r="G22" i="2"/>
  <c r="F22" i="2"/>
  <c r="E22" i="2"/>
  <c r="D22" i="2"/>
  <c r="C22" i="2"/>
  <c r="B22" i="2"/>
  <c r="N21" i="2"/>
  <c r="M21" i="2"/>
  <c r="K21" i="2"/>
  <c r="J21" i="2"/>
  <c r="I21" i="2"/>
  <c r="H21" i="2"/>
  <c r="G21" i="2"/>
  <c r="F21" i="2"/>
  <c r="E21" i="2"/>
  <c r="D21" i="2"/>
  <c r="C21" i="2"/>
  <c r="B21" i="2"/>
  <c r="N20" i="2"/>
  <c r="M20" i="2"/>
  <c r="K20" i="2"/>
  <c r="J20" i="2"/>
  <c r="I20" i="2"/>
  <c r="H20" i="2"/>
  <c r="G20" i="2"/>
  <c r="F20" i="2"/>
  <c r="E20" i="2"/>
  <c r="D20" i="2"/>
  <c r="C20" i="2"/>
  <c r="B20" i="2"/>
  <c r="N19" i="2"/>
  <c r="M19" i="2"/>
  <c r="K19" i="2"/>
  <c r="J19" i="2"/>
  <c r="I19" i="2"/>
  <c r="H19" i="2"/>
  <c r="G19" i="2"/>
  <c r="F19" i="2"/>
  <c r="E19" i="2"/>
  <c r="D19" i="2"/>
  <c r="C19" i="2"/>
  <c r="B19" i="2"/>
  <c r="N18" i="2"/>
  <c r="M18" i="2"/>
  <c r="K18" i="2"/>
  <c r="J18" i="2"/>
  <c r="I18" i="2"/>
  <c r="H18" i="2"/>
  <c r="G18" i="2"/>
  <c r="F18" i="2"/>
  <c r="E18" i="2"/>
  <c r="D18" i="2"/>
  <c r="C18" i="2"/>
  <c r="B18" i="2"/>
  <c r="N17" i="2"/>
  <c r="M17" i="2"/>
  <c r="K17" i="2"/>
  <c r="J17" i="2"/>
  <c r="I17" i="2"/>
  <c r="H17" i="2"/>
  <c r="G17" i="2"/>
  <c r="F17" i="2"/>
  <c r="E17" i="2"/>
  <c r="D17" i="2"/>
  <c r="C17" i="2"/>
  <c r="B17" i="2"/>
  <c r="N16" i="2"/>
  <c r="M16" i="2"/>
  <c r="K16" i="2"/>
  <c r="J16" i="2"/>
  <c r="I16" i="2"/>
  <c r="H16" i="2"/>
  <c r="G16" i="2"/>
  <c r="F16" i="2"/>
  <c r="E16" i="2"/>
  <c r="D16" i="2"/>
  <c r="C16" i="2"/>
  <c r="B16" i="2"/>
  <c r="N15" i="2"/>
  <c r="M15" i="2"/>
  <c r="K15" i="2"/>
  <c r="J15" i="2"/>
  <c r="I15" i="2"/>
  <c r="H15" i="2"/>
  <c r="G15" i="2"/>
  <c r="F15" i="2"/>
  <c r="E15" i="2"/>
  <c r="D15" i="2"/>
  <c r="C15" i="2"/>
  <c r="B15" i="2"/>
  <c r="N14" i="2"/>
  <c r="M14" i="2"/>
  <c r="K14" i="2"/>
  <c r="J14" i="2"/>
  <c r="I14" i="2"/>
  <c r="H14" i="2"/>
  <c r="G14" i="2"/>
  <c r="F14" i="2"/>
  <c r="E14" i="2"/>
  <c r="D14" i="2"/>
  <c r="C14" i="2"/>
  <c r="B14" i="2"/>
  <c r="N13" i="2"/>
  <c r="M13" i="2"/>
  <c r="K13" i="2"/>
  <c r="J13" i="2"/>
  <c r="I13" i="2"/>
  <c r="H13" i="2"/>
  <c r="G13" i="2"/>
  <c r="F13" i="2"/>
  <c r="E13" i="2"/>
  <c r="D13" i="2"/>
  <c r="C13" i="2"/>
  <c r="B13" i="2"/>
  <c r="N12" i="2"/>
  <c r="M12" i="2"/>
  <c r="K12" i="2"/>
  <c r="J12" i="2"/>
  <c r="I12" i="2"/>
  <c r="H12" i="2"/>
  <c r="G12" i="2"/>
  <c r="F12" i="2"/>
  <c r="E12" i="2"/>
  <c r="D12" i="2"/>
  <c r="C12" i="2"/>
  <c r="B12" i="2"/>
  <c r="N11" i="2"/>
  <c r="M11" i="2"/>
  <c r="K11" i="2"/>
  <c r="J11" i="2"/>
  <c r="I11" i="2"/>
  <c r="H11" i="2"/>
  <c r="G11" i="2"/>
  <c r="F11" i="2"/>
  <c r="E11" i="2"/>
  <c r="D11" i="2"/>
  <c r="C11" i="2"/>
  <c r="B11" i="2"/>
  <c r="N10" i="2"/>
  <c r="M10" i="2"/>
  <c r="K10" i="2"/>
  <c r="J10" i="2"/>
  <c r="I10" i="2"/>
  <c r="H10" i="2"/>
  <c r="G10" i="2"/>
  <c r="F10" i="2"/>
  <c r="E10" i="2"/>
  <c r="D10" i="2"/>
  <c r="C10" i="2"/>
  <c r="B10" i="2"/>
  <c r="N9" i="2"/>
  <c r="M9" i="2"/>
  <c r="K9" i="2"/>
  <c r="J9" i="2"/>
  <c r="I9" i="2"/>
  <c r="H9" i="2"/>
  <c r="H34" i="2" s="1"/>
  <c r="C40" i="2" s="1"/>
  <c r="G9" i="2"/>
  <c r="F9" i="2"/>
  <c r="E9" i="2"/>
  <c r="D9" i="2"/>
  <c r="C9" i="2"/>
  <c r="B9" i="2"/>
  <c r="N8" i="2"/>
  <c r="M8" i="2"/>
  <c r="K8" i="2"/>
  <c r="J8" i="2"/>
  <c r="I8" i="2"/>
  <c r="H8" i="2"/>
  <c r="G8" i="2"/>
  <c r="F8" i="2"/>
  <c r="E8" i="2"/>
  <c r="D8" i="2"/>
  <c r="C8" i="2"/>
  <c r="B8" i="2"/>
  <c r="N7" i="2"/>
  <c r="M7" i="2"/>
  <c r="K7" i="2"/>
  <c r="J7" i="2"/>
  <c r="I7" i="2"/>
  <c r="H7" i="2"/>
  <c r="G7" i="2"/>
  <c r="F7" i="2"/>
  <c r="E7" i="2"/>
  <c r="D7" i="2"/>
  <c r="C7" i="2"/>
  <c r="B7" i="2"/>
  <c r="N6" i="2"/>
  <c r="M6" i="2"/>
  <c r="K6" i="2"/>
  <c r="J6" i="2"/>
  <c r="I6" i="2"/>
  <c r="H6" i="2"/>
  <c r="G6" i="2"/>
  <c r="F6" i="2"/>
  <c r="E6" i="2"/>
  <c r="D6" i="2"/>
  <c r="C6" i="2"/>
  <c r="B6" i="2"/>
  <c r="N5" i="2"/>
  <c r="M5" i="2"/>
  <c r="K5" i="2"/>
  <c r="J5" i="2"/>
  <c r="I5" i="2"/>
  <c r="H5" i="2"/>
  <c r="G5" i="2"/>
  <c r="F5" i="2"/>
  <c r="E5" i="2"/>
  <c r="D5" i="2"/>
  <c r="C5" i="2"/>
  <c r="B5" i="2"/>
  <c r="N4" i="2"/>
  <c r="M4" i="2"/>
  <c r="K4" i="2"/>
  <c r="K34" i="2" s="1"/>
  <c r="B42" i="2" s="1"/>
  <c r="J4" i="2"/>
  <c r="J34" i="2" s="1"/>
  <c r="C41" i="2" s="1"/>
  <c r="I4" i="2"/>
  <c r="I34" i="2" s="1"/>
  <c r="B41" i="2" s="1"/>
  <c r="H4" i="2"/>
  <c r="G4" i="2"/>
  <c r="F4" i="2"/>
  <c r="E4" i="2"/>
  <c r="D4" i="2"/>
  <c r="C4" i="2"/>
  <c r="C34" i="2" s="1"/>
  <c r="C38" i="2" s="1"/>
  <c r="B4" i="2"/>
  <c r="B34" i="2" s="1"/>
  <c r="B38" i="2" s="1"/>
  <c r="N3" i="2"/>
  <c r="N34" i="2" s="1"/>
  <c r="C43" i="2" s="1"/>
  <c r="M3" i="2"/>
  <c r="M34" i="2" s="1"/>
  <c r="B43" i="2" s="1"/>
  <c r="K3" i="2"/>
  <c r="J3" i="2"/>
  <c r="I3" i="2"/>
  <c r="H3" i="2"/>
  <c r="G3" i="2"/>
  <c r="G34" i="2" s="1"/>
  <c r="B40" i="2" s="1"/>
  <c r="F3" i="2"/>
  <c r="F34" i="2" s="1"/>
  <c r="C39" i="2" s="1"/>
  <c r="E3" i="2"/>
  <c r="E34" i="2" s="1"/>
  <c r="D3" i="2"/>
  <c r="D34" i="2" s="1"/>
  <c r="B39" i="2" s="1"/>
  <c r="C3" i="2"/>
  <c r="B3" i="2"/>
  <c r="C41" i="1"/>
  <c r="B38" i="1"/>
  <c r="N35" i="1"/>
  <c r="C43" i="1" s="1"/>
  <c r="J35" i="1"/>
  <c r="I35" i="1"/>
  <c r="B41" i="1" s="1"/>
  <c r="H35" i="1"/>
  <c r="C40" i="1" s="1"/>
  <c r="G35" i="1"/>
  <c r="B40" i="1" s="1"/>
  <c r="F35" i="1"/>
  <c r="C39" i="1" s="1"/>
  <c r="B35" i="1"/>
  <c r="N34" i="1"/>
  <c r="M34" i="1"/>
  <c r="M35" i="1" s="1"/>
  <c r="B43" i="1" s="1"/>
  <c r="L34" i="1"/>
  <c r="L35" i="1" s="1"/>
  <c r="C42" i="1" s="1"/>
  <c r="K34" i="1"/>
  <c r="K35" i="1" s="1"/>
  <c r="B42" i="1" s="1"/>
  <c r="J34" i="1"/>
  <c r="I34" i="1"/>
  <c r="H34" i="1"/>
  <c r="G34" i="1"/>
  <c r="F34" i="1"/>
  <c r="E34" i="1"/>
  <c r="E35" i="1" s="1"/>
  <c r="D34" i="1"/>
  <c r="D35" i="1" s="1"/>
  <c r="B39" i="1" s="1"/>
  <c r="C34" i="1"/>
  <c r="C35" i="1" s="1"/>
  <c r="C38" i="1" s="1"/>
  <c r="B34" i="1"/>
  <c r="L34" i="2" l="1"/>
  <c r="C42" i="2" s="1"/>
</calcChain>
</file>

<file path=xl/sharedStrings.xml><?xml version="1.0" encoding="utf-8"?>
<sst xmlns="http://schemas.openxmlformats.org/spreadsheetml/2006/main" count="57" uniqueCount="20">
  <si>
    <t>DMAOG</t>
  </si>
  <si>
    <t>RDF4J-Beans</t>
  </si>
  <si>
    <t>Walder</t>
  </si>
  <si>
    <t>LD-flex</t>
  </si>
  <si>
    <t>LDKit</t>
  </si>
  <si>
    <t>LDO</t>
  </si>
  <si>
    <t>All (x100)</t>
  </si>
  <si>
    <t>Search by field (x100)</t>
  </si>
  <si>
    <t>All (x1)</t>
  </si>
  <si>
    <t>Search by field using already loaded in memory films (x1000000)</t>
  </si>
  <si>
    <t>Search by field loading all first (x1)</t>
  </si>
  <si>
    <t>All (x10)</t>
  </si>
  <si>
    <t>Search by field (x1000)</t>
  </si>
  <si>
    <t>All</t>
  </si>
  <si>
    <t>Search by field</t>
  </si>
  <si>
    <t>Search by field (x10)</t>
  </si>
  <si>
    <t>Mean</t>
  </si>
  <si>
    <t>Normalised (ms)</t>
  </si>
  <si>
    <t>LDFlex</t>
  </si>
  <si>
    <t>LDkit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</si>
</sst>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43"/>
  <sheetViews>
    <sheetView workbookViewId="0">
      <selection activeCell="K39" sqref="K39"/>
    </sheetView>
  </sheetViews>
  <sheetFormatPr defaultColWidth="12.5703125" defaultRowHeight="15.75" customHeight="1" x14ac:dyDescent="0.2"/>
  <cols>
    <col min="3" max="3" width="18.140625" customWidth="1"/>
    <col min="5" max="5" width="49.28515625" customWidth="1"/>
    <col min="6" max="6" width="25.85546875" customWidth="1"/>
    <col min="7" max="7" width="10.5703125" customWidth="1"/>
    <col min="8" max="8" width="17.5703125" customWidth="1"/>
    <col min="12" max="12" width="17.5703125" customWidth="1"/>
    <col min="13" max="13" width="14.140625" customWidth="1"/>
    <col min="14" max="14" width="17.140625" customWidth="1"/>
  </cols>
  <sheetData>
    <row r="1" spans="1:14" ht="15.75" customHeight="1" x14ac:dyDescent="0.2">
      <c r="A1" s="1"/>
      <c r="B1" s="4" t="s">
        <v>0</v>
      </c>
      <c r="C1" s="5"/>
      <c r="D1" s="4" t="s">
        <v>1</v>
      </c>
      <c r="E1" s="5"/>
      <c r="F1" s="5"/>
      <c r="G1" s="4" t="s">
        <v>2</v>
      </c>
      <c r="H1" s="5"/>
      <c r="I1" s="4" t="s">
        <v>3</v>
      </c>
      <c r="J1" s="5"/>
      <c r="K1" s="4" t="s">
        <v>4</v>
      </c>
      <c r="L1" s="5"/>
      <c r="M1" s="4" t="s">
        <v>5</v>
      </c>
      <c r="N1" s="5"/>
    </row>
    <row r="2" spans="1:14" ht="15.75" customHeight="1" x14ac:dyDescent="0.2">
      <c r="A2" s="2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6</v>
      </c>
      <c r="L2" s="2" t="s">
        <v>12</v>
      </c>
      <c r="M2" s="2" t="s">
        <v>11</v>
      </c>
      <c r="N2" s="2" t="s">
        <v>15</v>
      </c>
    </row>
    <row r="3" spans="1:14" ht="15.75" customHeight="1" x14ac:dyDescent="0.2">
      <c r="A3" s="2"/>
      <c r="B3" s="2">
        <v>19153</v>
      </c>
      <c r="C3" s="2">
        <v>4589</v>
      </c>
      <c r="D3" s="2">
        <v>190184</v>
      </c>
      <c r="E3" s="2">
        <v>4937</v>
      </c>
      <c r="F3" s="2">
        <v>197449</v>
      </c>
      <c r="G3" s="2">
        <v>13641</v>
      </c>
      <c r="H3" s="2">
        <v>7454</v>
      </c>
      <c r="I3" s="2">
        <v>454724</v>
      </c>
      <c r="J3" s="2">
        <v>85405</v>
      </c>
      <c r="K3" s="2">
        <v>15703</v>
      </c>
      <c r="L3" s="2">
        <v>6200</v>
      </c>
      <c r="M3" s="2">
        <v>85176</v>
      </c>
      <c r="N3" s="2">
        <v>96733</v>
      </c>
    </row>
    <row r="4" spans="1:14" ht="15.75" customHeight="1" x14ac:dyDescent="0.2">
      <c r="A4" s="2"/>
      <c r="B4" s="2">
        <v>20205</v>
      </c>
      <c r="C4" s="2">
        <v>3591</v>
      </c>
      <c r="D4" s="2">
        <v>185939</v>
      </c>
      <c r="E4" s="2">
        <v>4799</v>
      </c>
      <c r="F4" s="2">
        <v>126015</v>
      </c>
      <c r="G4" s="2">
        <v>13413</v>
      </c>
      <c r="H4" s="2">
        <v>6069</v>
      </c>
      <c r="I4" s="2">
        <v>447694</v>
      </c>
      <c r="J4" s="2">
        <v>80373</v>
      </c>
      <c r="K4" s="2">
        <v>14873</v>
      </c>
      <c r="L4" s="2">
        <v>5741</v>
      </c>
      <c r="M4" s="2">
        <v>136841</v>
      </c>
      <c r="N4" s="2">
        <v>87338</v>
      </c>
    </row>
    <row r="5" spans="1:14" ht="15.75" customHeight="1" x14ac:dyDescent="0.2">
      <c r="A5" s="2"/>
      <c r="B5" s="2">
        <v>30021</v>
      </c>
      <c r="C5" s="2">
        <v>4053</v>
      </c>
      <c r="D5" s="2">
        <v>190021</v>
      </c>
      <c r="E5" s="2">
        <v>4703</v>
      </c>
      <c r="F5" s="2">
        <v>102906</v>
      </c>
      <c r="G5" s="2">
        <v>13108</v>
      </c>
      <c r="H5" s="2">
        <v>5437</v>
      </c>
      <c r="I5" s="2">
        <v>367957</v>
      </c>
      <c r="J5" s="2">
        <v>71526</v>
      </c>
      <c r="K5" s="2">
        <v>16505</v>
      </c>
      <c r="L5" s="2">
        <v>6383</v>
      </c>
      <c r="M5" s="2">
        <v>140538</v>
      </c>
      <c r="N5" s="2">
        <v>83164</v>
      </c>
    </row>
    <row r="6" spans="1:14" ht="15.75" customHeight="1" x14ac:dyDescent="0.2">
      <c r="A6" s="2"/>
      <c r="B6" s="2">
        <v>29936</v>
      </c>
      <c r="C6" s="2">
        <v>3667</v>
      </c>
      <c r="D6" s="2">
        <v>157883</v>
      </c>
      <c r="E6" s="2">
        <v>4948</v>
      </c>
      <c r="F6" s="2">
        <v>102907</v>
      </c>
      <c r="G6" s="2">
        <v>12882</v>
      </c>
      <c r="H6" s="2">
        <v>5423</v>
      </c>
      <c r="I6" s="2">
        <v>475638</v>
      </c>
      <c r="J6" s="2">
        <v>81599</v>
      </c>
      <c r="K6" s="2">
        <v>14648</v>
      </c>
      <c r="L6" s="2">
        <v>6758</v>
      </c>
      <c r="M6" s="2">
        <v>153926</v>
      </c>
      <c r="N6" s="2">
        <v>86164</v>
      </c>
    </row>
    <row r="7" spans="1:14" ht="15.75" customHeight="1" x14ac:dyDescent="0.2">
      <c r="A7" s="2"/>
      <c r="B7" s="2">
        <v>31983</v>
      </c>
      <c r="C7" s="2">
        <v>3786</v>
      </c>
      <c r="D7" s="2">
        <v>107816</v>
      </c>
      <c r="E7" s="2">
        <v>4907</v>
      </c>
      <c r="F7" s="2">
        <v>102228</v>
      </c>
      <c r="G7" s="2">
        <v>12893</v>
      </c>
      <c r="H7" s="2">
        <v>5689</v>
      </c>
      <c r="I7" s="2">
        <v>491882</v>
      </c>
      <c r="J7" s="2">
        <v>78584</v>
      </c>
      <c r="K7" s="2">
        <v>15209</v>
      </c>
      <c r="L7" s="2">
        <v>6028</v>
      </c>
      <c r="M7" s="2">
        <v>134612</v>
      </c>
      <c r="N7" s="2">
        <v>139007</v>
      </c>
    </row>
    <row r="8" spans="1:14" ht="15.75" customHeight="1" x14ac:dyDescent="0.2">
      <c r="A8" s="2"/>
      <c r="B8" s="2">
        <v>28462</v>
      </c>
      <c r="C8" s="2">
        <v>3477</v>
      </c>
      <c r="D8" s="2">
        <v>100433</v>
      </c>
      <c r="E8" s="2">
        <v>5128</v>
      </c>
      <c r="F8" s="2">
        <v>97661</v>
      </c>
      <c r="G8" s="2">
        <v>12890</v>
      </c>
      <c r="H8" s="2">
        <v>7347</v>
      </c>
      <c r="I8" s="2">
        <v>456532</v>
      </c>
      <c r="J8" s="2">
        <v>78560</v>
      </c>
      <c r="K8" s="2">
        <v>14891</v>
      </c>
      <c r="L8" s="2">
        <v>5029</v>
      </c>
      <c r="M8" s="2">
        <v>134404</v>
      </c>
      <c r="N8" s="2">
        <v>142816</v>
      </c>
    </row>
    <row r="9" spans="1:14" ht="15.75" customHeight="1" x14ac:dyDescent="0.2">
      <c r="A9" s="2"/>
      <c r="B9" s="2">
        <v>30200</v>
      </c>
      <c r="C9" s="2">
        <v>4153</v>
      </c>
      <c r="D9" s="2">
        <v>94618</v>
      </c>
      <c r="E9" s="2">
        <v>5278</v>
      </c>
      <c r="F9" s="2">
        <v>95807</v>
      </c>
      <c r="G9" s="2">
        <v>12721</v>
      </c>
      <c r="H9" s="2">
        <v>8228</v>
      </c>
      <c r="I9" s="2">
        <v>270423</v>
      </c>
      <c r="J9" s="2">
        <v>74029</v>
      </c>
      <c r="K9" s="2">
        <v>16938</v>
      </c>
      <c r="L9" s="2">
        <v>5233</v>
      </c>
      <c r="M9" s="2">
        <v>146178</v>
      </c>
      <c r="N9" s="2">
        <v>136489</v>
      </c>
    </row>
    <row r="10" spans="1:14" ht="15.75" customHeight="1" x14ac:dyDescent="0.2">
      <c r="A10" s="2"/>
      <c r="B10" s="2">
        <v>31869</v>
      </c>
      <c r="C10" s="2">
        <v>3835</v>
      </c>
      <c r="D10" s="2">
        <v>94551</v>
      </c>
      <c r="E10" s="2">
        <v>5023</v>
      </c>
      <c r="F10" s="2">
        <v>102293</v>
      </c>
      <c r="G10" s="2">
        <v>12958</v>
      </c>
      <c r="H10" s="2">
        <v>8001</v>
      </c>
      <c r="I10" s="2">
        <v>257988</v>
      </c>
      <c r="J10" s="2">
        <v>75128</v>
      </c>
      <c r="K10" s="2">
        <v>20885</v>
      </c>
      <c r="L10" s="2">
        <v>5632</v>
      </c>
      <c r="M10" s="2">
        <v>92668</v>
      </c>
      <c r="N10" s="2">
        <v>73988</v>
      </c>
    </row>
    <row r="11" spans="1:14" ht="15.75" customHeight="1" x14ac:dyDescent="0.2">
      <c r="A11" s="2"/>
      <c r="B11" s="2">
        <v>31113</v>
      </c>
      <c r="C11" s="2">
        <v>3827</v>
      </c>
      <c r="D11" s="2">
        <v>113557</v>
      </c>
      <c r="E11" s="2">
        <v>4857</v>
      </c>
      <c r="F11" s="2">
        <v>104951</v>
      </c>
      <c r="G11" s="2">
        <v>12949</v>
      </c>
      <c r="H11" s="2">
        <v>8026</v>
      </c>
      <c r="I11" s="2">
        <v>254766</v>
      </c>
      <c r="J11" s="2">
        <v>78762</v>
      </c>
      <c r="K11" s="2">
        <v>19795</v>
      </c>
      <c r="L11" s="2">
        <v>6707</v>
      </c>
      <c r="M11" s="2">
        <v>87608</v>
      </c>
      <c r="N11" s="2">
        <v>87560</v>
      </c>
    </row>
    <row r="12" spans="1:14" ht="15.75" customHeight="1" x14ac:dyDescent="0.2">
      <c r="A12" s="2"/>
      <c r="B12" s="2">
        <v>30973</v>
      </c>
      <c r="C12" s="2">
        <v>3726</v>
      </c>
      <c r="D12" s="2">
        <v>96818</v>
      </c>
      <c r="E12" s="2">
        <v>4739</v>
      </c>
      <c r="F12" s="2">
        <v>103913</v>
      </c>
      <c r="G12" s="2">
        <v>12827</v>
      </c>
      <c r="H12" s="2">
        <v>7944</v>
      </c>
      <c r="I12" s="2">
        <v>259544</v>
      </c>
      <c r="J12" s="2">
        <v>78018</v>
      </c>
      <c r="K12" s="2">
        <v>17525</v>
      </c>
      <c r="L12" s="2">
        <v>6791</v>
      </c>
      <c r="M12" s="2">
        <v>84667</v>
      </c>
      <c r="N12" s="2">
        <v>85673</v>
      </c>
    </row>
    <row r="13" spans="1:14" ht="15.75" customHeight="1" x14ac:dyDescent="0.2">
      <c r="B13" s="2">
        <v>30453</v>
      </c>
      <c r="C13" s="2">
        <v>4151</v>
      </c>
      <c r="D13" s="2">
        <v>97566</v>
      </c>
      <c r="E13" s="2">
        <v>4958</v>
      </c>
      <c r="F13" s="2">
        <v>100573</v>
      </c>
      <c r="G13" s="2">
        <v>13149</v>
      </c>
      <c r="H13" s="2">
        <v>7904</v>
      </c>
      <c r="I13" s="2">
        <v>256665</v>
      </c>
      <c r="J13" s="2">
        <v>78452</v>
      </c>
      <c r="K13" s="2">
        <v>16201</v>
      </c>
      <c r="L13" s="2">
        <v>6839</v>
      </c>
      <c r="M13" s="2">
        <v>90568</v>
      </c>
      <c r="N13" s="2">
        <v>79656</v>
      </c>
    </row>
    <row r="14" spans="1:14" ht="15.75" customHeight="1" x14ac:dyDescent="0.2">
      <c r="B14" s="2">
        <v>30736</v>
      </c>
      <c r="C14" s="2">
        <v>3498</v>
      </c>
      <c r="D14" s="2">
        <v>97262</v>
      </c>
      <c r="E14" s="2">
        <v>4970</v>
      </c>
      <c r="F14" s="2">
        <v>103365</v>
      </c>
      <c r="G14" s="2">
        <v>12596</v>
      </c>
      <c r="H14" s="2">
        <v>8118</v>
      </c>
      <c r="I14" s="2">
        <v>258985</v>
      </c>
      <c r="J14" s="2">
        <v>79887</v>
      </c>
      <c r="K14" s="2">
        <v>14705</v>
      </c>
      <c r="L14" s="2">
        <v>6603</v>
      </c>
      <c r="M14" s="2">
        <v>81995</v>
      </c>
      <c r="N14" s="2">
        <v>87141</v>
      </c>
    </row>
    <row r="15" spans="1:14" ht="15.75" customHeight="1" x14ac:dyDescent="0.2">
      <c r="B15" s="2">
        <v>30884</v>
      </c>
      <c r="C15" s="2">
        <v>3946</v>
      </c>
      <c r="D15" s="2">
        <v>94509</v>
      </c>
      <c r="E15" s="2">
        <v>4783</v>
      </c>
      <c r="F15" s="2">
        <v>100642</v>
      </c>
      <c r="G15" s="2">
        <v>12410</v>
      </c>
      <c r="H15" s="2">
        <v>7883</v>
      </c>
      <c r="I15" s="2">
        <v>297808</v>
      </c>
      <c r="J15" s="2">
        <v>80761</v>
      </c>
      <c r="K15" s="2">
        <v>14603</v>
      </c>
      <c r="L15" s="2">
        <v>6543</v>
      </c>
      <c r="M15" s="2">
        <v>88636</v>
      </c>
      <c r="N15" s="2">
        <v>103710</v>
      </c>
    </row>
    <row r="16" spans="1:14" ht="15.75" customHeight="1" x14ac:dyDescent="0.2">
      <c r="B16" s="2">
        <v>28539</v>
      </c>
      <c r="C16" s="2">
        <v>3776</v>
      </c>
      <c r="D16" s="2">
        <v>94660</v>
      </c>
      <c r="E16" s="2">
        <v>4643</v>
      </c>
      <c r="F16" s="2">
        <v>96485</v>
      </c>
      <c r="G16" s="2">
        <v>12644</v>
      </c>
      <c r="H16" s="2">
        <v>8175</v>
      </c>
      <c r="I16" s="2">
        <v>344496</v>
      </c>
      <c r="J16" s="2">
        <v>78396</v>
      </c>
      <c r="K16" s="2">
        <v>14719</v>
      </c>
      <c r="L16" s="2">
        <v>6527</v>
      </c>
      <c r="M16" s="2">
        <v>93807</v>
      </c>
      <c r="N16" s="2">
        <v>96920</v>
      </c>
    </row>
    <row r="17" spans="2:14" ht="15.75" customHeight="1" x14ac:dyDescent="0.2">
      <c r="B17" s="2">
        <v>24456</v>
      </c>
      <c r="C17" s="2">
        <v>4000</v>
      </c>
      <c r="D17" s="2">
        <v>94683</v>
      </c>
      <c r="E17" s="2">
        <v>5202</v>
      </c>
      <c r="F17" s="2">
        <v>99228</v>
      </c>
      <c r="G17" s="2">
        <v>12590</v>
      </c>
      <c r="H17" s="2">
        <v>8339</v>
      </c>
      <c r="I17" s="2">
        <v>468067</v>
      </c>
      <c r="J17" s="2">
        <v>81233</v>
      </c>
      <c r="K17" s="2">
        <v>14712</v>
      </c>
      <c r="L17" s="2">
        <v>7027</v>
      </c>
      <c r="M17" s="2">
        <v>90939</v>
      </c>
      <c r="N17" s="2">
        <v>93466</v>
      </c>
    </row>
    <row r="18" spans="2:14" ht="15.75" customHeight="1" x14ac:dyDescent="0.2">
      <c r="B18" s="2">
        <v>28176</v>
      </c>
      <c r="C18" s="2">
        <v>3969</v>
      </c>
      <c r="D18" s="2">
        <v>104504</v>
      </c>
      <c r="E18" s="2">
        <v>5179</v>
      </c>
      <c r="F18" s="2">
        <v>103522</v>
      </c>
      <c r="G18" s="2">
        <v>13291</v>
      </c>
      <c r="H18" s="2">
        <v>8275</v>
      </c>
      <c r="I18" s="2">
        <v>464795</v>
      </c>
      <c r="J18" s="2">
        <v>74037</v>
      </c>
      <c r="K18" s="2">
        <v>14945</v>
      </c>
      <c r="L18" s="2">
        <v>6739</v>
      </c>
      <c r="M18" s="2">
        <v>93874</v>
      </c>
      <c r="N18" s="2">
        <v>114054</v>
      </c>
    </row>
    <row r="19" spans="2:14" ht="15.75" customHeight="1" x14ac:dyDescent="0.2">
      <c r="B19" s="2">
        <v>29428</v>
      </c>
      <c r="C19" s="2">
        <v>3753</v>
      </c>
      <c r="D19" s="2">
        <v>107973</v>
      </c>
      <c r="E19" s="2">
        <v>4948</v>
      </c>
      <c r="F19" s="2">
        <v>103031</v>
      </c>
      <c r="G19" s="2">
        <v>12740</v>
      </c>
      <c r="H19" s="2">
        <v>8298</v>
      </c>
      <c r="I19" s="2">
        <v>453070</v>
      </c>
      <c r="J19" s="2">
        <v>82169</v>
      </c>
      <c r="K19" s="2">
        <v>15761</v>
      </c>
      <c r="L19" s="2">
        <v>6951</v>
      </c>
      <c r="M19" s="2">
        <v>79731</v>
      </c>
      <c r="N19" s="2">
        <v>144549</v>
      </c>
    </row>
    <row r="20" spans="2:14" ht="15.75" customHeight="1" x14ac:dyDescent="0.2">
      <c r="B20" s="2">
        <v>31680</v>
      </c>
      <c r="C20" s="2">
        <v>4454</v>
      </c>
      <c r="D20" s="2">
        <v>99653</v>
      </c>
      <c r="E20" s="2">
        <v>4992</v>
      </c>
      <c r="F20" s="2">
        <v>101546</v>
      </c>
      <c r="G20" s="2">
        <v>12955</v>
      </c>
      <c r="H20" s="2">
        <v>8956</v>
      </c>
      <c r="I20" s="2">
        <v>473191</v>
      </c>
      <c r="J20" s="2">
        <v>91023</v>
      </c>
      <c r="K20" s="2">
        <v>15864</v>
      </c>
      <c r="L20" s="2">
        <v>6721</v>
      </c>
      <c r="M20" s="2">
        <v>88113</v>
      </c>
      <c r="N20" s="2">
        <v>141329</v>
      </c>
    </row>
    <row r="21" spans="2:14" ht="15.75" customHeight="1" x14ac:dyDescent="0.2">
      <c r="B21" s="2">
        <v>30175</v>
      </c>
      <c r="C21" s="2">
        <v>4361</v>
      </c>
      <c r="D21" s="2">
        <v>94860</v>
      </c>
      <c r="E21" s="2">
        <v>4920</v>
      </c>
      <c r="F21" s="2">
        <v>179579</v>
      </c>
      <c r="G21" s="2">
        <v>12813</v>
      </c>
      <c r="H21" s="2">
        <v>8289</v>
      </c>
      <c r="I21" s="2">
        <v>451403</v>
      </c>
      <c r="J21" s="2">
        <v>71486</v>
      </c>
      <c r="K21" s="2">
        <v>15921</v>
      </c>
      <c r="L21" s="2">
        <v>6996</v>
      </c>
      <c r="M21" s="2">
        <v>96339</v>
      </c>
      <c r="N21" s="2">
        <v>122245</v>
      </c>
    </row>
    <row r="22" spans="2:14" ht="15.75" customHeight="1" x14ac:dyDescent="0.2">
      <c r="B22" s="2">
        <v>29399</v>
      </c>
      <c r="C22" s="2">
        <v>4492</v>
      </c>
      <c r="D22" s="2">
        <v>110331</v>
      </c>
      <c r="E22" s="2">
        <v>4968</v>
      </c>
      <c r="F22" s="2">
        <v>190375</v>
      </c>
      <c r="G22" s="2">
        <v>13016</v>
      </c>
      <c r="H22" s="2">
        <v>8329</v>
      </c>
      <c r="I22" s="2">
        <v>297463</v>
      </c>
      <c r="J22" s="2">
        <v>76203</v>
      </c>
      <c r="K22" s="2">
        <v>15613</v>
      </c>
      <c r="L22" s="2">
        <v>6906</v>
      </c>
      <c r="M22" s="2">
        <v>153680</v>
      </c>
      <c r="N22" s="2">
        <v>74876</v>
      </c>
    </row>
    <row r="23" spans="2:14" ht="15.75" customHeight="1" x14ac:dyDescent="0.2">
      <c r="B23" s="2">
        <v>29247</v>
      </c>
      <c r="C23" s="2">
        <v>4273</v>
      </c>
      <c r="D23" s="2">
        <v>126051</v>
      </c>
      <c r="E23" s="2">
        <v>4790</v>
      </c>
      <c r="F23" s="2">
        <v>192440</v>
      </c>
      <c r="G23" s="2">
        <v>14094</v>
      </c>
      <c r="H23" s="2">
        <v>8110</v>
      </c>
      <c r="I23" s="2">
        <v>256584</v>
      </c>
      <c r="J23" s="2">
        <v>76784</v>
      </c>
      <c r="K23" s="2">
        <v>15928</v>
      </c>
      <c r="L23" s="2">
        <v>6890</v>
      </c>
      <c r="M23" s="2">
        <v>155191</v>
      </c>
      <c r="N23" s="2">
        <v>79253</v>
      </c>
    </row>
    <row r="24" spans="2:14" ht="15.75" customHeight="1" x14ac:dyDescent="0.2">
      <c r="B24" s="2">
        <v>28845</v>
      </c>
      <c r="C24" s="2">
        <v>4585</v>
      </c>
      <c r="D24" s="2">
        <v>100523</v>
      </c>
      <c r="E24" s="2">
        <v>4895</v>
      </c>
      <c r="F24" s="2">
        <v>196168</v>
      </c>
      <c r="G24" s="2">
        <v>12949</v>
      </c>
      <c r="H24" s="2">
        <v>8517</v>
      </c>
      <c r="I24" s="2">
        <v>250073</v>
      </c>
      <c r="J24" s="2">
        <v>80285</v>
      </c>
      <c r="K24" s="2">
        <v>15741</v>
      </c>
      <c r="L24" s="2">
        <v>6569</v>
      </c>
      <c r="M24" s="2">
        <v>148634</v>
      </c>
      <c r="N24" s="2">
        <v>95503</v>
      </c>
    </row>
    <row r="25" spans="2:14" ht="12.75" x14ac:dyDescent="0.2">
      <c r="B25" s="2">
        <v>30048</v>
      </c>
      <c r="C25" s="2">
        <v>4324</v>
      </c>
      <c r="D25" s="2">
        <v>108056</v>
      </c>
      <c r="E25" s="2">
        <v>4878</v>
      </c>
      <c r="F25" s="2">
        <v>189681</v>
      </c>
      <c r="G25" s="2">
        <v>12766</v>
      </c>
      <c r="H25" s="2">
        <v>8424</v>
      </c>
      <c r="I25" s="2">
        <v>238677</v>
      </c>
      <c r="J25" s="2">
        <v>78436</v>
      </c>
      <c r="K25" s="2">
        <v>15753</v>
      </c>
      <c r="L25" s="2">
        <v>6504</v>
      </c>
      <c r="M25" s="2">
        <v>94082</v>
      </c>
      <c r="N25" s="2">
        <v>140581</v>
      </c>
    </row>
    <row r="26" spans="2:14" ht="12.75" x14ac:dyDescent="0.2">
      <c r="B26" s="2">
        <v>29354</v>
      </c>
      <c r="C26" s="2">
        <v>4314</v>
      </c>
      <c r="D26" s="2">
        <v>102003</v>
      </c>
      <c r="E26" s="2">
        <v>5114</v>
      </c>
      <c r="F26" s="2">
        <v>146343</v>
      </c>
      <c r="G26" s="2">
        <v>12616</v>
      </c>
      <c r="H26" s="2">
        <v>8510</v>
      </c>
      <c r="I26" s="2">
        <v>238486</v>
      </c>
      <c r="J26" s="2">
        <v>75911</v>
      </c>
      <c r="K26" s="2">
        <v>15855</v>
      </c>
      <c r="L26" s="2">
        <v>6895</v>
      </c>
      <c r="M26" s="2">
        <v>85646</v>
      </c>
      <c r="N26" s="2">
        <v>119424</v>
      </c>
    </row>
    <row r="27" spans="2:14" ht="12.75" x14ac:dyDescent="0.2">
      <c r="B27" s="2">
        <v>29769</v>
      </c>
      <c r="C27" s="2">
        <v>4241</v>
      </c>
      <c r="D27" s="2">
        <v>187256</v>
      </c>
      <c r="E27" s="2">
        <v>4932</v>
      </c>
      <c r="F27" s="2">
        <v>100137</v>
      </c>
      <c r="G27" s="2">
        <v>12808</v>
      </c>
      <c r="H27" s="2">
        <v>8482</v>
      </c>
      <c r="I27" s="2">
        <v>237357</v>
      </c>
      <c r="J27" s="2">
        <v>78907</v>
      </c>
      <c r="K27" s="2">
        <v>16114</v>
      </c>
      <c r="L27" s="2">
        <v>6809</v>
      </c>
      <c r="M27" s="2">
        <v>86120</v>
      </c>
      <c r="N27" s="2">
        <v>133458</v>
      </c>
    </row>
    <row r="28" spans="2:14" ht="12.75" x14ac:dyDescent="0.2">
      <c r="B28" s="2">
        <v>27925</v>
      </c>
      <c r="C28" s="2">
        <v>4200</v>
      </c>
      <c r="D28" s="2">
        <v>186261</v>
      </c>
      <c r="E28" s="2">
        <v>4778</v>
      </c>
      <c r="F28" s="2">
        <v>98614</v>
      </c>
      <c r="G28" s="2">
        <v>12810</v>
      </c>
      <c r="H28" s="2">
        <v>8847</v>
      </c>
      <c r="I28" s="2">
        <v>238073</v>
      </c>
      <c r="J28" s="2">
        <v>76147</v>
      </c>
      <c r="K28" s="2">
        <v>16246</v>
      </c>
      <c r="L28" s="2">
        <v>6646</v>
      </c>
      <c r="M28" s="2">
        <v>85762</v>
      </c>
      <c r="N28" s="2">
        <v>86205</v>
      </c>
    </row>
    <row r="29" spans="2:14" ht="12.75" x14ac:dyDescent="0.2">
      <c r="B29" s="2">
        <v>21287</v>
      </c>
      <c r="C29" s="2">
        <v>3579</v>
      </c>
      <c r="D29" s="2">
        <v>191510</v>
      </c>
      <c r="E29" s="2">
        <v>4828</v>
      </c>
      <c r="F29" s="2">
        <v>103178</v>
      </c>
      <c r="G29" s="2">
        <v>12607</v>
      </c>
      <c r="H29" s="2">
        <v>8158</v>
      </c>
      <c r="I29" s="2">
        <v>237190</v>
      </c>
      <c r="J29" s="2">
        <v>79160</v>
      </c>
      <c r="K29" s="2">
        <v>16188</v>
      </c>
      <c r="L29" s="2">
        <v>6638</v>
      </c>
      <c r="M29" s="2">
        <v>114049</v>
      </c>
      <c r="N29" s="2">
        <v>140420</v>
      </c>
    </row>
    <row r="30" spans="2:14" ht="12.75" x14ac:dyDescent="0.2">
      <c r="B30" s="2">
        <v>27064</v>
      </c>
      <c r="C30" s="2">
        <v>3907</v>
      </c>
      <c r="D30" s="2">
        <v>192755</v>
      </c>
      <c r="E30" s="2">
        <v>5080</v>
      </c>
      <c r="F30" s="2">
        <v>103662</v>
      </c>
      <c r="G30" s="2">
        <v>12369</v>
      </c>
      <c r="H30" s="2">
        <v>8652</v>
      </c>
      <c r="I30" s="2">
        <v>238239</v>
      </c>
      <c r="J30" s="2">
        <v>80220</v>
      </c>
      <c r="K30" s="2">
        <v>16268</v>
      </c>
      <c r="L30" s="2">
        <v>6863</v>
      </c>
      <c r="M30" s="2">
        <v>87131</v>
      </c>
      <c r="N30" s="2">
        <v>139410</v>
      </c>
    </row>
    <row r="31" spans="2:14" ht="12.75" x14ac:dyDescent="0.2">
      <c r="B31" s="2">
        <v>30852</v>
      </c>
      <c r="C31" s="2">
        <v>4192</v>
      </c>
      <c r="D31" s="2">
        <v>188818</v>
      </c>
      <c r="E31" s="2">
        <v>5245</v>
      </c>
      <c r="F31" s="2">
        <v>108828</v>
      </c>
      <c r="G31" s="2">
        <v>12513</v>
      </c>
      <c r="H31" s="2">
        <v>8956</v>
      </c>
      <c r="I31" s="2">
        <v>237714</v>
      </c>
      <c r="J31" s="2">
        <v>76167</v>
      </c>
      <c r="K31" s="2">
        <v>15639</v>
      </c>
      <c r="L31" s="2">
        <v>6577</v>
      </c>
      <c r="M31" s="2">
        <v>87708</v>
      </c>
      <c r="N31" s="2">
        <v>140638</v>
      </c>
    </row>
    <row r="32" spans="2:14" ht="12.75" x14ac:dyDescent="0.2">
      <c r="B32" s="2">
        <v>26891</v>
      </c>
      <c r="C32" s="2">
        <v>4262</v>
      </c>
      <c r="D32" s="2">
        <v>196460</v>
      </c>
      <c r="E32" s="2">
        <v>5278</v>
      </c>
      <c r="F32" s="2">
        <v>106830</v>
      </c>
      <c r="G32" s="2">
        <v>12566</v>
      </c>
      <c r="H32" s="2">
        <v>8718</v>
      </c>
      <c r="I32" s="2">
        <v>237692</v>
      </c>
      <c r="J32" s="2">
        <v>80004</v>
      </c>
      <c r="K32" s="2">
        <v>15568</v>
      </c>
      <c r="L32" s="2">
        <v>7061</v>
      </c>
      <c r="M32" s="2">
        <v>108679</v>
      </c>
      <c r="N32" s="2">
        <v>104916</v>
      </c>
    </row>
    <row r="34" spans="1:14" ht="12.75" x14ac:dyDescent="0.2">
      <c r="A34" s="2" t="s">
        <v>16</v>
      </c>
      <c r="B34" s="3">
        <f t="shared" ref="B34:N34" si="0">AVERAGE(B3:B32)</f>
        <v>28637.433333333334</v>
      </c>
      <c r="C34" s="3">
        <f t="shared" si="0"/>
        <v>4032.7</v>
      </c>
      <c r="D34" s="3">
        <f t="shared" si="0"/>
        <v>130250.46666666666</v>
      </c>
      <c r="E34" s="3">
        <f t="shared" si="0"/>
        <v>4956.666666666667</v>
      </c>
      <c r="F34" s="3">
        <f t="shared" si="0"/>
        <v>122011.9</v>
      </c>
      <c r="G34" s="3">
        <f t="shared" si="0"/>
        <v>12886.133333333333</v>
      </c>
      <c r="H34" s="3">
        <f t="shared" si="0"/>
        <v>7918.6</v>
      </c>
      <c r="I34" s="3">
        <f t="shared" si="0"/>
        <v>330439.2</v>
      </c>
      <c r="J34" s="3">
        <f t="shared" si="0"/>
        <v>78588.399999999994</v>
      </c>
      <c r="K34" s="3">
        <f t="shared" si="0"/>
        <v>15977.2</v>
      </c>
      <c r="L34" s="3">
        <f t="shared" si="0"/>
        <v>6526.8666666666668</v>
      </c>
      <c r="M34" s="3">
        <f t="shared" si="0"/>
        <v>106910.06666666667</v>
      </c>
      <c r="N34" s="3">
        <f t="shared" si="0"/>
        <v>108556.2</v>
      </c>
    </row>
    <row r="35" spans="1:14" ht="12.75" x14ac:dyDescent="0.2">
      <c r="A35" s="2" t="s">
        <v>17</v>
      </c>
      <c r="B35" s="3">
        <f t="shared" ref="B35:C35" si="1">B34/100</f>
        <v>286.37433333333337</v>
      </c>
      <c r="C35" s="3">
        <f t="shared" si="1"/>
        <v>40.326999999999998</v>
      </c>
      <c r="D35" s="3">
        <f>D34</f>
        <v>130250.46666666666</v>
      </c>
      <c r="E35" s="3">
        <f>E34/1000000</f>
        <v>4.9566666666666674E-3</v>
      </c>
      <c r="F35" s="3">
        <f>F34</f>
        <v>122011.9</v>
      </c>
      <c r="G35" s="3">
        <f>G34/10</f>
        <v>1288.6133333333332</v>
      </c>
      <c r="H35" s="3">
        <f>H34/1000</f>
        <v>7.9186000000000005</v>
      </c>
      <c r="I35" s="3">
        <f t="shared" ref="I35:J35" si="2">I34</f>
        <v>330439.2</v>
      </c>
      <c r="J35" s="3">
        <f t="shared" si="2"/>
        <v>78588.399999999994</v>
      </c>
      <c r="K35" s="3">
        <f t="shared" ref="K35:L35" si="3">K34/100</f>
        <v>159.77200000000002</v>
      </c>
      <c r="L35" s="3">
        <f t="shared" si="3"/>
        <v>65.268666666666661</v>
      </c>
      <c r="M35" s="3">
        <f t="shared" ref="M35:N35" si="4">M34/10</f>
        <v>10691.006666666666</v>
      </c>
      <c r="N35" s="3">
        <f t="shared" si="4"/>
        <v>10855.619999999999</v>
      </c>
    </row>
    <row r="37" spans="1:14" ht="12.75" x14ac:dyDescent="0.2">
      <c r="B37" s="2" t="s">
        <v>13</v>
      </c>
      <c r="C37" s="2" t="s">
        <v>14</v>
      </c>
    </row>
    <row r="38" spans="1:14" ht="12.75" x14ac:dyDescent="0.2">
      <c r="A38" s="2" t="s">
        <v>0</v>
      </c>
      <c r="B38" s="3">
        <f t="shared" ref="B38:C38" si="5">B35</f>
        <v>286.37433333333337</v>
      </c>
      <c r="C38" s="3">
        <f t="shared" si="5"/>
        <v>40.326999999999998</v>
      </c>
    </row>
    <row r="39" spans="1:14" ht="12.75" x14ac:dyDescent="0.2">
      <c r="A39" s="2" t="s">
        <v>1</v>
      </c>
      <c r="B39" s="3">
        <f>D35</f>
        <v>130250.46666666666</v>
      </c>
      <c r="C39" s="3">
        <f>F35</f>
        <v>122011.9</v>
      </c>
    </row>
    <row r="40" spans="1:14" ht="12.75" x14ac:dyDescent="0.2">
      <c r="A40" s="2" t="s">
        <v>2</v>
      </c>
      <c r="B40" s="3">
        <f t="shared" ref="B40:C40" si="6">G35</f>
        <v>1288.6133333333332</v>
      </c>
      <c r="C40" s="3">
        <f t="shared" si="6"/>
        <v>7.9186000000000005</v>
      </c>
    </row>
    <row r="41" spans="1:14" ht="12.75" x14ac:dyDescent="0.2">
      <c r="A41" s="2" t="s">
        <v>18</v>
      </c>
      <c r="B41" s="3">
        <f t="shared" ref="B41:C41" si="7">I35</f>
        <v>330439.2</v>
      </c>
      <c r="C41" s="3">
        <f t="shared" si="7"/>
        <v>78588.399999999994</v>
      </c>
    </row>
    <row r="42" spans="1:14" ht="12.75" x14ac:dyDescent="0.2">
      <c r="A42" s="2" t="s">
        <v>19</v>
      </c>
      <c r="B42" s="3">
        <f t="shared" ref="B42:C42" si="8">K35</f>
        <v>159.77200000000002</v>
      </c>
      <c r="C42" s="3">
        <f t="shared" si="8"/>
        <v>65.268666666666661</v>
      </c>
    </row>
    <row r="43" spans="1:14" ht="12.75" x14ac:dyDescent="0.2">
      <c r="A43" s="2" t="s">
        <v>5</v>
      </c>
      <c r="B43" s="3">
        <f t="shared" ref="B43:C43" si="9">M35</f>
        <v>10691.006666666666</v>
      </c>
      <c r="C43" s="3">
        <f t="shared" si="9"/>
        <v>10855.619999999999</v>
      </c>
    </row>
  </sheetData>
  <mergeCells count="6">
    <mergeCell ref="M1:N1"/>
    <mergeCell ref="B1:C1"/>
    <mergeCell ref="D1:F1"/>
    <mergeCell ref="G1:H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43"/>
  <sheetViews>
    <sheetView tabSelected="1" workbookViewId="0">
      <selection activeCell="L18" sqref="L18"/>
    </sheetView>
  </sheetViews>
  <sheetFormatPr defaultColWidth="12.5703125" defaultRowHeight="15.75" customHeight="1" x14ac:dyDescent="0.2"/>
  <cols>
    <col min="3" max="3" width="16.5703125" customWidth="1"/>
    <col min="5" max="5" width="49.5703125" customWidth="1"/>
    <col min="6" max="6" width="28.5703125" customWidth="1"/>
    <col min="8" max="8" width="17.42578125" customWidth="1"/>
    <col min="9" max="9" width="13.7109375" customWidth="1"/>
    <col min="12" max="12" width="18" customWidth="1"/>
    <col min="14" max="14" width="18.42578125" customWidth="1"/>
  </cols>
  <sheetData>
    <row r="1" spans="2:14" ht="15.75" customHeight="1" x14ac:dyDescent="0.2">
      <c r="B1" s="4" t="s">
        <v>0</v>
      </c>
      <c r="C1" s="5"/>
      <c r="D1" s="4" t="s">
        <v>1</v>
      </c>
      <c r="E1" s="5"/>
      <c r="F1" s="5"/>
      <c r="G1" s="4" t="s">
        <v>2</v>
      </c>
      <c r="H1" s="5"/>
      <c r="I1" s="4" t="s">
        <v>3</v>
      </c>
      <c r="J1" s="5"/>
      <c r="K1" s="4" t="s">
        <v>19</v>
      </c>
      <c r="L1" s="5"/>
      <c r="M1" s="4" t="s">
        <v>5</v>
      </c>
      <c r="N1" s="5"/>
    </row>
    <row r="2" spans="2:14" ht="15.75" customHeight="1" x14ac:dyDescent="0.2"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6</v>
      </c>
      <c r="L2" s="2" t="s">
        <v>12</v>
      </c>
      <c r="M2" s="2" t="s">
        <v>11</v>
      </c>
      <c r="N2" s="2" t="s">
        <v>15</v>
      </c>
    </row>
    <row r="3" spans="2:14" ht="15.75" customHeight="1" x14ac:dyDescent="0.2">
      <c r="B3" s="3">
        <f>Measurements!B3/100</f>
        <v>191.53</v>
      </c>
      <c r="C3" s="3">
        <f>Measurements!C3/100</f>
        <v>45.89</v>
      </c>
      <c r="D3" s="3">
        <f>Measurements!D3</f>
        <v>190184</v>
      </c>
      <c r="E3" s="3">
        <f>Measurements!E3/1000000</f>
        <v>4.9370000000000004E-3</v>
      </c>
      <c r="F3" s="3">
        <f>Measurements!F3</f>
        <v>197449</v>
      </c>
      <c r="G3" s="3">
        <f>Measurements!G3/10</f>
        <v>1364.1</v>
      </c>
      <c r="H3" s="3">
        <f>Measurements!H3/1000</f>
        <v>7.4539999999999997</v>
      </c>
      <c r="I3" s="3">
        <f>Measurements!I3</f>
        <v>454724</v>
      </c>
      <c r="J3" s="3">
        <f>Measurements!J3</f>
        <v>85405</v>
      </c>
      <c r="K3" s="3">
        <f>Measurements!K3/100</f>
        <v>157.03</v>
      </c>
      <c r="L3" s="3">
        <f>Measurements!L3/1000</f>
        <v>6.2</v>
      </c>
      <c r="M3" s="3">
        <f>Measurements!M3/10</f>
        <v>8517.6</v>
      </c>
      <c r="N3" s="3">
        <f>Measurements!N3/10</f>
        <v>9673.2999999999993</v>
      </c>
    </row>
    <row r="4" spans="2:14" ht="15.75" customHeight="1" x14ac:dyDescent="0.2">
      <c r="B4" s="3">
        <f>Measurements!B4/100</f>
        <v>202.05</v>
      </c>
      <c r="C4" s="3">
        <f>Measurements!C4/100</f>
        <v>35.909999999999997</v>
      </c>
      <c r="D4" s="3">
        <f>Measurements!D4</f>
        <v>185939</v>
      </c>
      <c r="E4" s="3">
        <f>Measurements!E4/1000000</f>
        <v>4.7990000000000003E-3</v>
      </c>
      <c r="F4" s="3">
        <f>Measurements!F4</f>
        <v>126015</v>
      </c>
      <c r="G4" s="3">
        <f>Measurements!G4/10</f>
        <v>1341.3</v>
      </c>
      <c r="H4" s="3">
        <f>Measurements!H4/1000</f>
        <v>6.069</v>
      </c>
      <c r="I4" s="3">
        <f>Measurements!I4</f>
        <v>447694</v>
      </c>
      <c r="J4" s="3">
        <f>Measurements!J4</f>
        <v>80373</v>
      </c>
      <c r="K4" s="3">
        <f>Measurements!K4/100</f>
        <v>148.72999999999999</v>
      </c>
      <c r="L4" s="3">
        <f>Measurements!L4/1000</f>
        <v>5.7409999999999997</v>
      </c>
      <c r="M4" s="3">
        <f>Measurements!M4/10</f>
        <v>13684.1</v>
      </c>
      <c r="N4" s="3">
        <f>Measurements!N4/10</f>
        <v>8733.7999999999993</v>
      </c>
    </row>
    <row r="5" spans="2:14" ht="15.75" customHeight="1" x14ac:dyDescent="0.2">
      <c r="B5" s="3">
        <f>Measurements!B5/100</f>
        <v>300.20999999999998</v>
      </c>
      <c r="C5" s="3">
        <f>Measurements!C5/100</f>
        <v>40.53</v>
      </c>
      <c r="D5" s="3">
        <f>Measurements!D5</f>
        <v>190021</v>
      </c>
      <c r="E5" s="3">
        <f>Measurements!E5/1000000</f>
        <v>4.7029999999999997E-3</v>
      </c>
      <c r="F5" s="3">
        <f>Measurements!F5</f>
        <v>102906</v>
      </c>
      <c r="G5" s="3">
        <f>Measurements!G5/10</f>
        <v>1310.8</v>
      </c>
      <c r="H5" s="3">
        <f>Measurements!H5/1000</f>
        <v>5.4370000000000003</v>
      </c>
      <c r="I5" s="3">
        <f>Measurements!I5</f>
        <v>367957</v>
      </c>
      <c r="J5" s="3">
        <f>Measurements!J5</f>
        <v>71526</v>
      </c>
      <c r="K5" s="3">
        <f>Measurements!K5/100</f>
        <v>165.05</v>
      </c>
      <c r="L5" s="3">
        <f>Measurements!L5/1000</f>
        <v>6.383</v>
      </c>
      <c r="M5" s="3">
        <f>Measurements!M5/10</f>
        <v>14053.8</v>
      </c>
      <c r="N5" s="3">
        <f>Measurements!N5/10</f>
        <v>8316.4</v>
      </c>
    </row>
    <row r="6" spans="2:14" ht="15.75" customHeight="1" x14ac:dyDescent="0.2">
      <c r="B6" s="3">
        <f>Measurements!B6/100</f>
        <v>299.36</v>
      </c>
      <c r="C6" s="3">
        <f>Measurements!C6/100</f>
        <v>36.67</v>
      </c>
      <c r="D6" s="3">
        <f>Measurements!D6</f>
        <v>157883</v>
      </c>
      <c r="E6" s="3">
        <f>Measurements!E6/1000000</f>
        <v>4.9480000000000001E-3</v>
      </c>
      <c r="F6" s="3">
        <f>Measurements!F6</f>
        <v>102907</v>
      </c>
      <c r="G6" s="3">
        <f>Measurements!G6/10</f>
        <v>1288.2</v>
      </c>
      <c r="H6" s="3">
        <f>Measurements!H6/1000</f>
        <v>5.423</v>
      </c>
      <c r="I6" s="3">
        <f>Measurements!I6</f>
        <v>475638</v>
      </c>
      <c r="J6" s="3">
        <f>Measurements!J6</f>
        <v>81599</v>
      </c>
      <c r="K6" s="3">
        <f>Measurements!K6/100</f>
        <v>146.47999999999999</v>
      </c>
      <c r="L6" s="3">
        <f>Measurements!L6/1000</f>
        <v>6.758</v>
      </c>
      <c r="M6" s="3">
        <f>Measurements!M6/10</f>
        <v>15392.6</v>
      </c>
      <c r="N6" s="3">
        <f>Measurements!N6/10</f>
        <v>8616.4</v>
      </c>
    </row>
    <row r="7" spans="2:14" ht="15.75" customHeight="1" x14ac:dyDescent="0.2">
      <c r="B7" s="3">
        <f>Measurements!B7/100</f>
        <v>319.83</v>
      </c>
      <c r="C7" s="3">
        <f>Measurements!C7/100</f>
        <v>37.86</v>
      </c>
      <c r="D7" s="3">
        <f>Measurements!D7</f>
        <v>107816</v>
      </c>
      <c r="E7" s="3">
        <f>Measurements!E7/1000000</f>
        <v>4.9069999999999999E-3</v>
      </c>
      <c r="F7" s="3">
        <f>Measurements!F7</f>
        <v>102228</v>
      </c>
      <c r="G7" s="3">
        <f>Measurements!G7/10</f>
        <v>1289.3</v>
      </c>
      <c r="H7" s="3">
        <f>Measurements!H7/1000</f>
        <v>5.6890000000000001</v>
      </c>
      <c r="I7" s="3">
        <f>Measurements!I7</f>
        <v>491882</v>
      </c>
      <c r="J7" s="3">
        <f>Measurements!J7</f>
        <v>78584</v>
      </c>
      <c r="K7" s="3">
        <f>Measurements!K7/100</f>
        <v>152.09</v>
      </c>
      <c r="L7" s="3">
        <f>Measurements!L7/1000</f>
        <v>6.0279999999999996</v>
      </c>
      <c r="M7" s="3">
        <f>Measurements!M7/10</f>
        <v>13461.2</v>
      </c>
      <c r="N7" s="3">
        <f>Measurements!N7/10</f>
        <v>13900.7</v>
      </c>
    </row>
    <row r="8" spans="2:14" ht="15.75" customHeight="1" x14ac:dyDescent="0.2">
      <c r="B8" s="3">
        <f>Measurements!B8/100</f>
        <v>284.62</v>
      </c>
      <c r="C8" s="3">
        <f>Measurements!C8/100</f>
        <v>34.770000000000003</v>
      </c>
      <c r="D8" s="3">
        <f>Measurements!D8</f>
        <v>100433</v>
      </c>
      <c r="E8" s="3">
        <f>Measurements!E8/1000000</f>
        <v>5.1279999999999997E-3</v>
      </c>
      <c r="F8" s="3">
        <f>Measurements!F8</f>
        <v>97661</v>
      </c>
      <c r="G8" s="3">
        <f>Measurements!G8/10</f>
        <v>1289</v>
      </c>
      <c r="H8" s="3">
        <f>Measurements!H8/1000</f>
        <v>7.3470000000000004</v>
      </c>
      <c r="I8" s="3">
        <f>Measurements!I8</f>
        <v>456532</v>
      </c>
      <c r="J8" s="3">
        <f>Measurements!J8</f>
        <v>78560</v>
      </c>
      <c r="K8" s="3">
        <f>Measurements!K8/100</f>
        <v>148.91</v>
      </c>
      <c r="L8" s="3">
        <f>Measurements!L8/1000</f>
        <v>5.0289999999999999</v>
      </c>
      <c r="M8" s="3">
        <f>Measurements!M8/10</f>
        <v>13440.4</v>
      </c>
      <c r="N8" s="3">
        <f>Measurements!N8/10</f>
        <v>14281.6</v>
      </c>
    </row>
    <row r="9" spans="2:14" ht="15.75" customHeight="1" x14ac:dyDescent="0.2">
      <c r="B9" s="3">
        <f>Measurements!B9/100</f>
        <v>302</v>
      </c>
      <c r="C9" s="3">
        <f>Measurements!C9/100</f>
        <v>41.53</v>
      </c>
      <c r="D9" s="3">
        <f>Measurements!D9</f>
        <v>94618</v>
      </c>
      <c r="E9" s="3">
        <f>Measurements!E9/1000000</f>
        <v>5.2779999999999997E-3</v>
      </c>
      <c r="F9" s="3">
        <f>Measurements!F9</f>
        <v>95807</v>
      </c>
      <c r="G9" s="3">
        <f>Measurements!G9/10</f>
        <v>1272.0999999999999</v>
      </c>
      <c r="H9" s="3">
        <f>Measurements!H9/1000</f>
        <v>8.2279999999999998</v>
      </c>
      <c r="I9" s="3">
        <f>Measurements!I9</f>
        <v>270423</v>
      </c>
      <c r="J9" s="3">
        <f>Measurements!J9</f>
        <v>74029</v>
      </c>
      <c r="K9" s="3">
        <f>Measurements!K9/100</f>
        <v>169.38</v>
      </c>
      <c r="L9" s="3">
        <f>Measurements!L9/1000</f>
        <v>5.2329999999999997</v>
      </c>
      <c r="M9" s="3">
        <f>Measurements!M9/10</f>
        <v>14617.8</v>
      </c>
      <c r="N9" s="3">
        <f>Measurements!N9/10</f>
        <v>13648.9</v>
      </c>
    </row>
    <row r="10" spans="2:14" ht="15.75" customHeight="1" x14ac:dyDescent="0.2">
      <c r="B10" s="3">
        <f>Measurements!B10/100</f>
        <v>318.69</v>
      </c>
      <c r="C10" s="3">
        <f>Measurements!C10/100</f>
        <v>38.35</v>
      </c>
      <c r="D10" s="3">
        <f>Measurements!D10</f>
        <v>94551</v>
      </c>
      <c r="E10" s="3">
        <f>Measurements!E10/1000000</f>
        <v>5.0229999999999997E-3</v>
      </c>
      <c r="F10" s="3">
        <f>Measurements!F10</f>
        <v>102293</v>
      </c>
      <c r="G10" s="3">
        <f>Measurements!G10/10</f>
        <v>1295.8</v>
      </c>
      <c r="H10" s="3">
        <f>Measurements!H10/1000</f>
        <v>8.0009999999999994</v>
      </c>
      <c r="I10" s="3">
        <f>Measurements!I10</f>
        <v>257988</v>
      </c>
      <c r="J10" s="3">
        <f>Measurements!J10</f>
        <v>75128</v>
      </c>
      <c r="K10" s="3">
        <f>Measurements!K10/100</f>
        <v>208.85</v>
      </c>
      <c r="L10" s="3">
        <f>Measurements!L10/1000</f>
        <v>5.6319999999999997</v>
      </c>
      <c r="M10" s="3">
        <f>Measurements!M10/10</f>
        <v>9266.7999999999993</v>
      </c>
      <c r="N10" s="3">
        <f>Measurements!N10/10</f>
        <v>7398.8</v>
      </c>
    </row>
    <row r="11" spans="2:14" ht="15.75" customHeight="1" x14ac:dyDescent="0.2">
      <c r="B11" s="3">
        <f>Measurements!B11/100</f>
        <v>311.13</v>
      </c>
      <c r="C11" s="3">
        <f>Measurements!C11/100</f>
        <v>38.270000000000003</v>
      </c>
      <c r="D11" s="3">
        <f>Measurements!D11</f>
        <v>113557</v>
      </c>
      <c r="E11" s="3">
        <f>Measurements!E11/1000000</f>
        <v>4.8570000000000002E-3</v>
      </c>
      <c r="F11" s="3">
        <f>Measurements!F11</f>
        <v>104951</v>
      </c>
      <c r="G11" s="3">
        <f>Measurements!G11/10</f>
        <v>1294.9000000000001</v>
      </c>
      <c r="H11" s="3">
        <f>Measurements!H11/1000</f>
        <v>8.0259999999999998</v>
      </c>
      <c r="I11" s="3">
        <f>Measurements!I11</f>
        <v>254766</v>
      </c>
      <c r="J11" s="3">
        <f>Measurements!J11</f>
        <v>78762</v>
      </c>
      <c r="K11" s="3">
        <f>Measurements!K11/100</f>
        <v>197.95</v>
      </c>
      <c r="L11" s="3">
        <f>Measurements!L11/1000</f>
        <v>6.7069999999999999</v>
      </c>
      <c r="M11" s="3">
        <f>Measurements!M11/10</f>
        <v>8760.7999999999993</v>
      </c>
      <c r="N11" s="3">
        <f>Measurements!N11/10</f>
        <v>8756</v>
      </c>
    </row>
    <row r="12" spans="2:14" ht="15.75" customHeight="1" x14ac:dyDescent="0.2">
      <c r="B12" s="3">
        <f>Measurements!B12/100</f>
        <v>309.73</v>
      </c>
      <c r="C12" s="3">
        <f>Measurements!C12/100</f>
        <v>37.26</v>
      </c>
      <c r="D12" s="3">
        <f>Measurements!D12</f>
        <v>96818</v>
      </c>
      <c r="E12" s="3">
        <f>Measurements!E12/1000000</f>
        <v>4.7390000000000002E-3</v>
      </c>
      <c r="F12" s="3">
        <f>Measurements!F12</f>
        <v>103913</v>
      </c>
      <c r="G12" s="3">
        <f>Measurements!G12/10</f>
        <v>1282.7</v>
      </c>
      <c r="H12" s="3">
        <f>Measurements!H12/1000</f>
        <v>7.944</v>
      </c>
      <c r="I12" s="3">
        <f>Measurements!I12</f>
        <v>259544</v>
      </c>
      <c r="J12" s="3">
        <f>Measurements!J12</f>
        <v>78018</v>
      </c>
      <c r="K12" s="3">
        <f>Measurements!K12/100</f>
        <v>175.25</v>
      </c>
      <c r="L12" s="3">
        <f>Measurements!L12/1000</f>
        <v>6.7910000000000004</v>
      </c>
      <c r="M12" s="3">
        <f>Measurements!M12/10</f>
        <v>8466.7000000000007</v>
      </c>
      <c r="N12" s="3">
        <f>Measurements!N12/10</f>
        <v>8567.2999999999993</v>
      </c>
    </row>
    <row r="13" spans="2:14" ht="15.75" customHeight="1" x14ac:dyDescent="0.2">
      <c r="B13" s="3">
        <f>Measurements!B13/100</f>
        <v>304.52999999999997</v>
      </c>
      <c r="C13" s="3">
        <f>Measurements!C13/100</f>
        <v>41.51</v>
      </c>
      <c r="D13" s="3">
        <f>Measurements!D13</f>
        <v>97566</v>
      </c>
      <c r="E13" s="3">
        <f>Measurements!E13/1000000</f>
        <v>4.9579999999999997E-3</v>
      </c>
      <c r="F13" s="3">
        <f>Measurements!F13</f>
        <v>100573</v>
      </c>
      <c r="G13" s="3">
        <f>Measurements!G13/10</f>
        <v>1314.9</v>
      </c>
      <c r="H13" s="3">
        <f>Measurements!H13/1000</f>
        <v>7.9039999999999999</v>
      </c>
      <c r="I13" s="3">
        <f>Measurements!I13</f>
        <v>256665</v>
      </c>
      <c r="J13" s="3">
        <f>Measurements!J13</f>
        <v>78452</v>
      </c>
      <c r="K13" s="3">
        <f>Measurements!K13/100</f>
        <v>162.01</v>
      </c>
      <c r="L13" s="3">
        <f>Measurements!L13/1000</f>
        <v>6.8390000000000004</v>
      </c>
      <c r="M13" s="3">
        <f>Measurements!M13/10</f>
        <v>9056.7999999999993</v>
      </c>
      <c r="N13" s="3">
        <f>Measurements!N13/10</f>
        <v>7965.6</v>
      </c>
    </row>
    <row r="14" spans="2:14" ht="15.75" customHeight="1" x14ac:dyDescent="0.2">
      <c r="B14" s="3">
        <f>Measurements!B14/100</f>
        <v>307.36</v>
      </c>
      <c r="C14" s="3">
        <f>Measurements!C14/100</f>
        <v>34.979999999999997</v>
      </c>
      <c r="D14" s="3">
        <f>Measurements!D14</f>
        <v>97262</v>
      </c>
      <c r="E14" s="3">
        <f>Measurements!E14/1000000</f>
        <v>4.9699999999999996E-3</v>
      </c>
      <c r="F14" s="3">
        <f>Measurements!F14</f>
        <v>103365</v>
      </c>
      <c r="G14" s="3">
        <f>Measurements!G14/10</f>
        <v>1259.5999999999999</v>
      </c>
      <c r="H14" s="3">
        <f>Measurements!H14/1000</f>
        <v>8.1180000000000003</v>
      </c>
      <c r="I14" s="3">
        <f>Measurements!I14</f>
        <v>258985</v>
      </c>
      <c r="J14" s="3">
        <f>Measurements!J14</f>
        <v>79887</v>
      </c>
      <c r="K14" s="3">
        <f>Measurements!K14/100</f>
        <v>147.05000000000001</v>
      </c>
      <c r="L14" s="3">
        <f>Measurements!L14/1000</f>
        <v>6.6029999999999998</v>
      </c>
      <c r="M14" s="3">
        <f>Measurements!M14/10</f>
        <v>8199.5</v>
      </c>
      <c r="N14" s="3">
        <f>Measurements!N14/10</f>
        <v>8714.1</v>
      </c>
    </row>
    <row r="15" spans="2:14" ht="15.75" customHeight="1" x14ac:dyDescent="0.2">
      <c r="B15" s="3">
        <f>Measurements!B15/100</f>
        <v>308.83999999999997</v>
      </c>
      <c r="C15" s="3">
        <f>Measurements!C15/100</f>
        <v>39.46</v>
      </c>
      <c r="D15" s="3">
        <f>Measurements!D15</f>
        <v>94509</v>
      </c>
      <c r="E15" s="3">
        <f>Measurements!E15/1000000</f>
        <v>4.7829999999999999E-3</v>
      </c>
      <c r="F15" s="3">
        <f>Measurements!F15</f>
        <v>100642</v>
      </c>
      <c r="G15" s="3">
        <f>Measurements!G15/10</f>
        <v>1241</v>
      </c>
      <c r="H15" s="3">
        <f>Measurements!H15/1000</f>
        <v>7.883</v>
      </c>
      <c r="I15" s="3">
        <f>Measurements!I15</f>
        <v>297808</v>
      </c>
      <c r="J15" s="3">
        <f>Measurements!J15</f>
        <v>80761</v>
      </c>
      <c r="K15" s="3">
        <f>Measurements!K15/100</f>
        <v>146.03</v>
      </c>
      <c r="L15" s="3">
        <f>Measurements!L15/1000</f>
        <v>6.5430000000000001</v>
      </c>
      <c r="M15" s="3">
        <f>Measurements!M15/10</f>
        <v>8863.6</v>
      </c>
      <c r="N15" s="3">
        <f>Measurements!N15/10</f>
        <v>10371</v>
      </c>
    </row>
    <row r="16" spans="2:14" ht="15.75" customHeight="1" x14ac:dyDescent="0.2">
      <c r="B16" s="3">
        <f>Measurements!B16/100</f>
        <v>285.39</v>
      </c>
      <c r="C16" s="3">
        <f>Measurements!C16/100</f>
        <v>37.76</v>
      </c>
      <c r="D16" s="3">
        <f>Measurements!D16</f>
        <v>94660</v>
      </c>
      <c r="E16" s="3">
        <f>Measurements!E16/1000000</f>
        <v>4.6430000000000004E-3</v>
      </c>
      <c r="F16" s="3">
        <f>Measurements!F16</f>
        <v>96485</v>
      </c>
      <c r="G16" s="3">
        <f>Measurements!G16/10</f>
        <v>1264.4000000000001</v>
      </c>
      <c r="H16" s="3">
        <f>Measurements!H16/1000</f>
        <v>8.1750000000000007</v>
      </c>
      <c r="I16" s="3">
        <f>Measurements!I16</f>
        <v>344496</v>
      </c>
      <c r="J16" s="3">
        <f>Measurements!J16</f>
        <v>78396</v>
      </c>
      <c r="K16" s="3">
        <f>Measurements!K16/100</f>
        <v>147.19</v>
      </c>
      <c r="L16" s="3">
        <f>Measurements!L16/1000</f>
        <v>6.5270000000000001</v>
      </c>
      <c r="M16" s="3">
        <f>Measurements!M16/10</f>
        <v>9380.7000000000007</v>
      </c>
      <c r="N16" s="3">
        <f>Measurements!N16/10</f>
        <v>9692</v>
      </c>
    </row>
    <row r="17" spans="2:14" ht="15.75" customHeight="1" x14ac:dyDescent="0.2">
      <c r="B17" s="3">
        <f>Measurements!B17/100</f>
        <v>244.56</v>
      </c>
      <c r="C17" s="3">
        <f>Measurements!C17/100</f>
        <v>40</v>
      </c>
      <c r="D17" s="3">
        <f>Measurements!D17</f>
        <v>94683</v>
      </c>
      <c r="E17" s="3">
        <f>Measurements!E17/1000000</f>
        <v>5.202E-3</v>
      </c>
      <c r="F17" s="3">
        <f>Measurements!F17</f>
        <v>99228</v>
      </c>
      <c r="G17" s="3">
        <f>Measurements!G17/10</f>
        <v>1259</v>
      </c>
      <c r="H17" s="3">
        <f>Measurements!H17/1000</f>
        <v>8.3390000000000004</v>
      </c>
      <c r="I17" s="3">
        <f>Measurements!I17</f>
        <v>468067</v>
      </c>
      <c r="J17" s="3">
        <f>Measurements!J17</f>
        <v>81233</v>
      </c>
      <c r="K17" s="3">
        <f>Measurements!K17/100</f>
        <v>147.12</v>
      </c>
      <c r="L17" s="3">
        <f>Measurements!L17/1000</f>
        <v>7.0270000000000001</v>
      </c>
      <c r="M17" s="3">
        <f>Measurements!M17/10</f>
        <v>9093.9</v>
      </c>
      <c r="N17" s="3">
        <f>Measurements!N17/10</f>
        <v>9346.6</v>
      </c>
    </row>
    <row r="18" spans="2:14" ht="15.75" customHeight="1" x14ac:dyDescent="0.2">
      <c r="B18" s="3">
        <f>Measurements!B18/100</f>
        <v>281.76</v>
      </c>
      <c r="C18" s="3">
        <f>Measurements!C18/100</f>
        <v>39.69</v>
      </c>
      <c r="D18" s="3">
        <f>Measurements!D18</f>
        <v>104504</v>
      </c>
      <c r="E18" s="3">
        <f>Measurements!E18/1000000</f>
        <v>5.1789999999999996E-3</v>
      </c>
      <c r="F18" s="3">
        <f>Measurements!F18</f>
        <v>103522</v>
      </c>
      <c r="G18" s="3">
        <f>Measurements!G18/10</f>
        <v>1329.1</v>
      </c>
      <c r="H18" s="3">
        <f>Measurements!H18/1000</f>
        <v>8.2750000000000004</v>
      </c>
      <c r="I18" s="3">
        <f>Measurements!I18</f>
        <v>464795</v>
      </c>
      <c r="J18" s="3">
        <f>Measurements!J18</f>
        <v>74037</v>
      </c>
      <c r="K18" s="3">
        <f>Measurements!K18/100</f>
        <v>149.44999999999999</v>
      </c>
      <c r="L18" s="3">
        <f>Measurements!L18/1000</f>
        <v>6.7389999999999999</v>
      </c>
      <c r="M18" s="3">
        <f>Measurements!M18/10</f>
        <v>9387.4</v>
      </c>
      <c r="N18" s="3">
        <f>Measurements!N18/10</f>
        <v>11405.4</v>
      </c>
    </row>
    <row r="19" spans="2:14" ht="15.75" customHeight="1" x14ac:dyDescent="0.2">
      <c r="B19" s="3">
        <f>Measurements!B19/100</f>
        <v>294.27999999999997</v>
      </c>
      <c r="C19" s="3">
        <f>Measurements!C19/100</f>
        <v>37.53</v>
      </c>
      <c r="D19" s="3">
        <f>Measurements!D19</f>
        <v>107973</v>
      </c>
      <c r="E19" s="3">
        <f>Measurements!E19/1000000</f>
        <v>4.9480000000000001E-3</v>
      </c>
      <c r="F19" s="3">
        <f>Measurements!F19</f>
        <v>103031</v>
      </c>
      <c r="G19" s="3">
        <f>Measurements!G19/10</f>
        <v>1274</v>
      </c>
      <c r="H19" s="3">
        <f>Measurements!H19/1000</f>
        <v>8.298</v>
      </c>
      <c r="I19" s="3">
        <f>Measurements!I19</f>
        <v>453070</v>
      </c>
      <c r="J19" s="3">
        <f>Measurements!J19</f>
        <v>82169</v>
      </c>
      <c r="K19" s="3">
        <f>Measurements!K19/100</f>
        <v>157.61000000000001</v>
      </c>
      <c r="L19" s="3">
        <f>Measurements!L19/1000</f>
        <v>6.9509999999999996</v>
      </c>
      <c r="M19" s="3">
        <f>Measurements!M19/10</f>
        <v>7973.1</v>
      </c>
      <c r="N19" s="3">
        <f>Measurements!N19/10</f>
        <v>14454.9</v>
      </c>
    </row>
    <row r="20" spans="2:14" ht="15.75" customHeight="1" x14ac:dyDescent="0.2">
      <c r="B20" s="3">
        <f>Measurements!B20/100</f>
        <v>316.8</v>
      </c>
      <c r="C20" s="3">
        <f>Measurements!C20/100</f>
        <v>44.54</v>
      </c>
      <c r="D20" s="3">
        <f>Measurements!D20</f>
        <v>99653</v>
      </c>
      <c r="E20" s="3">
        <f>Measurements!E20/1000000</f>
        <v>4.9919999999999999E-3</v>
      </c>
      <c r="F20" s="3">
        <f>Measurements!F20</f>
        <v>101546</v>
      </c>
      <c r="G20" s="3">
        <f>Measurements!G20/10</f>
        <v>1295.5</v>
      </c>
      <c r="H20" s="3">
        <f>Measurements!H20/1000</f>
        <v>8.9559999999999995</v>
      </c>
      <c r="I20" s="3">
        <f>Measurements!I20</f>
        <v>473191</v>
      </c>
      <c r="J20" s="3">
        <f>Measurements!J20</f>
        <v>91023</v>
      </c>
      <c r="K20" s="3">
        <f>Measurements!K20/100</f>
        <v>158.63999999999999</v>
      </c>
      <c r="L20" s="3">
        <f>Measurements!L20/1000</f>
        <v>6.7210000000000001</v>
      </c>
      <c r="M20" s="3">
        <f>Measurements!M20/10</f>
        <v>8811.2999999999993</v>
      </c>
      <c r="N20" s="3">
        <f>Measurements!N20/10</f>
        <v>14132.9</v>
      </c>
    </row>
    <row r="21" spans="2:14" ht="15.75" customHeight="1" x14ac:dyDescent="0.2">
      <c r="B21" s="3">
        <f>Measurements!B21/100</f>
        <v>301.75</v>
      </c>
      <c r="C21" s="3">
        <f>Measurements!C21/100</f>
        <v>43.61</v>
      </c>
      <c r="D21" s="3">
        <f>Measurements!D21</f>
        <v>94860</v>
      </c>
      <c r="E21" s="3">
        <f>Measurements!E21/1000000</f>
        <v>4.9199999999999999E-3</v>
      </c>
      <c r="F21" s="3">
        <f>Measurements!F21</f>
        <v>179579</v>
      </c>
      <c r="G21" s="3">
        <f>Measurements!G21/10</f>
        <v>1281.3</v>
      </c>
      <c r="H21" s="3">
        <f>Measurements!H21/1000</f>
        <v>8.2889999999999997</v>
      </c>
      <c r="I21" s="3">
        <f>Measurements!I21</f>
        <v>451403</v>
      </c>
      <c r="J21" s="3">
        <f>Measurements!J21</f>
        <v>71486</v>
      </c>
      <c r="K21" s="3">
        <f>Measurements!K21/100</f>
        <v>159.21</v>
      </c>
      <c r="L21" s="3">
        <f>Measurements!L21/1000</f>
        <v>6.9960000000000004</v>
      </c>
      <c r="M21" s="3">
        <f>Measurements!M21/10</f>
        <v>9633.9</v>
      </c>
      <c r="N21" s="3">
        <f>Measurements!N21/10</f>
        <v>12224.5</v>
      </c>
    </row>
    <row r="22" spans="2:14" ht="15.75" customHeight="1" x14ac:dyDescent="0.2">
      <c r="B22" s="3">
        <f>Measurements!B22/100</f>
        <v>293.99</v>
      </c>
      <c r="C22" s="3">
        <f>Measurements!C22/100</f>
        <v>44.92</v>
      </c>
      <c r="D22" s="3">
        <f>Measurements!D22</f>
        <v>110331</v>
      </c>
      <c r="E22" s="3">
        <f>Measurements!E22/1000000</f>
        <v>4.9680000000000002E-3</v>
      </c>
      <c r="F22" s="3">
        <f>Measurements!F22</f>
        <v>190375</v>
      </c>
      <c r="G22" s="3">
        <f>Measurements!G22/10</f>
        <v>1301.5999999999999</v>
      </c>
      <c r="H22" s="3">
        <f>Measurements!H22/1000</f>
        <v>8.3290000000000006</v>
      </c>
      <c r="I22" s="3">
        <f>Measurements!I22</f>
        <v>297463</v>
      </c>
      <c r="J22" s="3">
        <f>Measurements!J22</f>
        <v>76203</v>
      </c>
      <c r="K22" s="3">
        <f>Measurements!K22/100</f>
        <v>156.13</v>
      </c>
      <c r="L22" s="3">
        <f>Measurements!L22/1000</f>
        <v>6.9059999999999997</v>
      </c>
      <c r="M22" s="3">
        <f>Measurements!M22/10</f>
        <v>15368</v>
      </c>
      <c r="N22" s="3">
        <f>Measurements!N22/10</f>
        <v>7487.6</v>
      </c>
    </row>
    <row r="23" spans="2:14" ht="15.75" customHeight="1" x14ac:dyDescent="0.2">
      <c r="B23" s="3">
        <f>Measurements!B23/100</f>
        <v>292.47000000000003</v>
      </c>
      <c r="C23" s="3">
        <f>Measurements!C23/100</f>
        <v>42.73</v>
      </c>
      <c r="D23" s="3">
        <f>Measurements!D23</f>
        <v>126051</v>
      </c>
      <c r="E23" s="3">
        <f>Measurements!E23/1000000</f>
        <v>4.79E-3</v>
      </c>
      <c r="F23" s="3">
        <f>Measurements!F23</f>
        <v>192440</v>
      </c>
      <c r="G23" s="3">
        <f>Measurements!G23/10</f>
        <v>1409.4</v>
      </c>
      <c r="H23" s="3">
        <f>Measurements!H23/1000</f>
        <v>8.11</v>
      </c>
      <c r="I23" s="3">
        <f>Measurements!I23</f>
        <v>256584</v>
      </c>
      <c r="J23" s="3">
        <f>Measurements!J23</f>
        <v>76784</v>
      </c>
      <c r="K23" s="3">
        <f>Measurements!K23/100</f>
        <v>159.28</v>
      </c>
      <c r="L23" s="3">
        <f>Measurements!L23/1000</f>
        <v>6.89</v>
      </c>
      <c r="M23" s="3">
        <f>Measurements!M23/10</f>
        <v>15519.1</v>
      </c>
      <c r="N23" s="3">
        <f>Measurements!N23/10</f>
        <v>7925.3</v>
      </c>
    </row>
    <row r="24" spans="2:14" ht="15.75" customHeight="1" x14ac:dyDescent="0.2">
      <c r="B24" s="3">
        <f>Measurements!B24/100</f>
        <v>288.45</v>
      </c>
      <c r="C24" s="3">
        <f>Measurements!C24/100</f>
        <v>45.85</v>
      </c>
      <c r="D24" s="3">
        <f>Measurements!D24</f>
        <v>100523</v>
      </c>
      <c r="E24" s="3">
        <f>Measurements!E24/1000000</f>
        <v>4.895E-3</v>
      </c>
      <c r="F24" s="3">
        <f>Measurements!F24</f>
        <v>196168</v>
      </c>
      <c r="G24" s="3">
        <f>Measurements!G24/10</f>
        <v>1294.9000000000001</v>
      </c>
      <c r="H24" s="3">
        <f>Measurements!H24/1000</f>
        <v>8.5169999999999995</v>
      </c>
      <c r="I24" s="3">
        <f>Measurements!I24</f>
        <v>250073</v>
      </c>
      <c r="J24" s="3">
        <f>Measurements!J24</f>
        <v>80285</v>
      </c>
      <c r="K24" s="3">
        <f>Measurements!K24/100</f>
        <v>157.41</v>
      </c>
      <c r="L24" s="3">
        <f>Measurements!L24/1000</f>
        <v>6.569</v>
      </c>
      <c r="M24" s="3">
        <f>Measurements!M24/10</f>
        <v>14863.4</v>
      </c>
      <c r="N24" s="3">
        <f>Measurements!N24/10</f>
        <v>9550.2999999999993</v>
      </c>
    </row>
    <row r="25" spans="2:14" ht="12.75" x14ac:dyDescent="0.2">
      <c r="B25" s="3">
        <f>Measurements!B25/100</f>
        <v>300.48</v>
      </c>
      <c r="C25" s="3">
        <f>Measurements!C25/100</f>
        <v>43.24</v>
      </c>
      <c r="D25" s="3">
        <f>Measurements!D25</f>
        <v>108056</v>
      </c>
      <c r="E25" s="3">
        <f>Measurements!E25/1000000</f>
        <v>4.8780000000000004E-3</v>
      </c>
      <c r="F25" s="3">
        <f>Measurements!F25</f>
        <v>189681</v>
      </c>
      <c r="G25" s="3">
        <f>Measurements!G25/10</f>
        <v>1276.5999999999999</v>
      </c>
      <c r="H25" s="3">
        <f>Measurements!H25/1000</f>
        <v>8.4239999999999995</v>
      </c>
      <c r="I25" s="3">
        <f>Measurements!I25</f>
        <v>238677</v>
      </c>
      <c r="J25" s="3">
        <f>Measurements!J25</f>
        <v>78436</v>
      </c>
      <c r="K25" s="3">
        <f>Measurements!K25/100</f>
        <v>157.53</v>
      </c>
      <c r="L25" s="3">
        <f>Measurements!L25/1000</f>
        <v>6.5039999999999996</v>
      </c>
      <c r="M25" s="3">
        <f>Measurements!M25/10</f>
        <v>9408.2000000000007</v>
      </c>
      <c r="N25" s="3">
        <f>Measurements!N25/10</f>
        <v>14058.1</v>
      </c>
    </row>
    <row r="26" spans="2:14" ht="12.75" x14ac:dyDescent="0.2">
      <c r="B26" s="3">
        <f>Measurements!B26/100</f>
        <v>293.54000000000002</v>
      </c>
      <c r="C26" s="3">
        <f>Measurements!C26/100</f>
        <v>43.14</v>
      </c>
      <c r="D26" s="3">
        <f>Measurements!D26</f>
        <v>102003</v>
      </c>
      <c r="E26" s="3">
        <f>Measurements!E26/1000000</f>
        <v>5.1139999999999996E-3</v>
      </c>
      <c r="F26" s="3">
        <f>Measurements!F26</f>
        <v>146343</v>
      </c>
      <c r="G26" s="3">
        <f>Measurements!G26/10</f>
        <v>1261.5999999999999</v>
      </c>
      <c r="H26" s="3">
        <f>Measurements!H26/1000</f>
        <v>8.51</v>
      </c>
      <c r="I26" s="3">
        <f>Measurements!I26</f>
        <v>238486</v>
      </c>
      <c r="J26" s="3">
        <f>Measurements!J26</f>
        <v>75911</v>
      </c>
      <c r="K26" s="3">
        <f>Measurements!K26/100</f>
        <v>158.55000000000001</v>
      </c>
      <c r="L26" s="3">
        <f>Measurements!L26/1000</f>
        <v>6.8949999999999996</v>
      </c>
      <c r="M26" s="3">
        <f>Measurements!M26/10</f>
        <v>8564.6</v>
      </c>
      <c r="N26" s="3">
        <f>Measurements!N26/10</f>
        <v>11942.4</v>
      </c>
    </row>
    <row r="27" spans="2:14" ht="12.75" x14ac:dyDescent="0.2">
      <c r="B27" s="3">
        <f>Measurements!B27/100</f>
        <v>297.69</v>
      </c>
      <c r="C27" s="3">
        <f>Measurements!C27/100</f>
        <v>42.41</v>
      </c>
      <c r="D27" s="3">
        <f>Measurements!D27</f>
        <v>187256</v>
      </c>
      <c r="E27" s="3">
        <f>Measurements!E27/1000000</f>
        <v>4.9319999999999998E-3</v>
      </c>
      <c r="F27" s="3">
        <f>Measurements!F27</f>
        <v>100137</v>
      </c>
      <c r="G27" s="3">
        <f>Measurements!G27/10</f>
        <v>1280.8</v>
      </c>
      <c r="H27" s="3">
        <f>Measurements!H27/1000</f>
        <v>8.4819999999999993</v>
      </c>
      <c r="I27" s="3">
        <f>Measurements!I27</f>
        <v>237357</v>
      </c>
      <c r="J27" s="3">
        <f>Measurements!J27</f>
        <v>78907</v>
      </c>
      <c r="K27" s="3">
        <f>Measurements!K27/100</f>
        <v>161.13999999999999</v>
      </c>
      <c r="L27" s="3">
        <f>Measurements!L27/1000</f>
        <v>6.8090000000000002</v>
      </c>
      <c r="M27" s="3">
        <f>Measurements!M27/10</f>
        <v>8612</v>
      </c>
      <c r="N27" s="3">
        <f>Measurements!N27/10</f>
        <v>13345.8</v>
      </c>
    </row>
    <row r="28" spans="2:14" ht="12.75" x14ac:dyDescent="0.2">
      <c r="B28" s="3">
        <f>Measurements!B28/100</f>
        <v>279.25</v>
      </c>
      <c r="C28" s="3">
        <f>Measurements!C28/100</f>
        <v>42</v>
      </c>
      <c r="D28" s="3">
        <f>Measurements!D28</f>
        <v>186261</v>
      </c>
      <c r="E28" s="3">
        <f>Measurements!E28/1000000</f>
        <v>4.7780000000000001E-3</v>
      </c>
      <c r="F28" s="3">
        <f>Measurements!F28</f>
        <v>98614</v>
      </c>
      <c r="G28" s="3">
        <f>Measurements!G28/10</f>
        <v>1281</v>
      </c>
      <c r="H28" s="3">
        <f>Measurements!H28/1000</f>
        <v>8.8469999999999995</v>
      </c>
      <c r="I28" s="3">
        <f>Measurements!I28</f>
        <v>238073</v>
      </c>
      <c r="J28" s="3">
        <f>Measurements!J28</f>
        <v>76147</v>
      </c>
      <c r="K28" s="3">
        <f>Measurements!K28/100</f>
        <v>162.46</v>
      </c>
      <c r="L28" s="3">
        <f>Measurements!L28/1000</f>
        <v>6.6459999999999999</v>
      </c>
      <c r="M28" s="3">
        <f>Measurements!M28/10</f>
        <v>8576.2000000000007</v>
      </c>
      <c r="N28" s="3">
        <f>Measurements!N28/10</f>
        <v>8620.5</v>
      </c>
    </row>
    <row r="29" spans="2:14" ht="12.75" x14ac:dyDescent="0.2">
      <c r="B29" s="3">
        <f>Measurements!B29/100</f>
        <v>212.87</v>
      </c>
      <c r="C29" s="3">
        <f>Measurements!C29/100</f>
        <v>35.79</v>
      </c>
      <c r="D29" s="3">
        <f>Measurements!D29</f>
        <v>191510</v>
      </c>
      <c r="E29" s="3">
        <f>Measurements!E29/1000000</f>
        <v>4.8279999999999998E-3</v>
      </c>
      <c r="F29" s="3">
        <f>Measurements!F29</f>
        <v>103178</v>
      </c>
      <c r="G29" s="3">
        <f>Measurements!G29/10</f>
        <v>1260.7</v>
      </c>
      <c r="H29" s="3">
        <f>Measurements!H29/1000</f>
        <v>8.1579999999999995</v>
      </c>
      <c r="I29" s="3">
        <f>Measurements!I29</f>
        <v>237190</v>
      </c>
      <c r="J29" s="3">
        <f>Measurements!J29</f>
        <v>79160</v>
      </c>
      <c r="K29" s="3">
        <f>Measurements!K29/100</f>
        <v>161.88</v>
      </c>
      <c r="L29" s="3">
        <f>Measurements!L29/1000</f>
        <v>6.6379999999999999</v>
      </c>
      <c r="M29" s="3">
        <f>Measurements!M29/10</f>
        <v>11404.9</v>
      </c>
      <c r="N29" s="3">
        <f>Measurements!N29/10</f>
        <v>14042</v>
      </c>
    </row>
    <row r="30" spans="2:14" ht="12.75" x14ac:dyDescent="0.2">
      <c r="B30" s="3">
        <f>Measurements!B30/100</f>
        <v>270.64</v>
      </c>
      <c r="C30" s="3">
        <f>Measurements!C30/100</f>
        <v>39.07</v>
      </c>
      <c r="D30" s="3">
        <f>Measurements!D30</f>
        <v>192755</v>
      </c>
      <c r="E30" s="3">
        <f>Measurements!E30/1000000</f>
        <v>5.0800000000000003E-3</v>
      </c>
      <c r="F30" s="3">
        <f>Measurements!F30</f>
        <v>103662</v>
      </c>
      <c r="G30" s="3">
        <f>Measurements!G30/10</f>
        <v>1236.9000000000001</v>
      </c>
      <c r="H30" s="3">
        <f>Measurements!H30/1000</f>
        <v>8.6519999999999992</v>
      </c>
      <c r="I30" s="3">
        <f>Measurements!I30</f>
        <v>238239</v>
      </c>
      <c r="J30" s="3">
        <f>Measurements!J30</f>
        <v>80220</v>
      </c>
      <c r="K30" s="3">
        <f>Measurements!K30/100</f>
        <v>162.68</v>
      </c>
      <c r="L30" s="3">
        <f>Measurements!L30/1000</f>
        <v>6.8630000000000004</v>
      </c>
      <c r="M30" s="3">
        <f>Measurements!M30/10</f>
        <v>8713.1</v>
      </c>
      <c r="N30" s="3">
        <f>Measurements!N30/10</f>
        <v>13941</v>
      </c>
    </row>
    <row r="31" spans="2:14" ht="12.75" x14ac:dyDescent="0.2">
      <c r="B31" s="3">
        <f>Measurements!B31/100</f>
        <v>308.52</v>
      </c>
      <c r="C31" s="3">
        <f>Measurements!C31/100</f>
        <v>41.92</v>
      </c>
      <c r="D31" s="3">
        <f>Measurements!D31</f>
        <v>188818</v>
      </c>
      <c r="E31" s="3">
        <f>Measurements!E31/1000000</f>
        <v>5.2449999999999997E-3</v>
      </c>
      <c r="F31" s="3">
        <f>Measurements!F31</f>
        <v>108828</v>
      </c>
      <c r="G31" s="3">
        <f>Measurements!G31/10</f>
        <v>1251.3</v>
      </c>
      <c r="H31" s="3">
        <f>Measurements!H31/1000</f>
        <v>8.9559999999999995</v>
      </c>
      <c r="I31" s="3">
        <f>Measurements!I31</f>
        <v>237714</v>
      </c>
      <c r="J31" s="3">
        <f>Measurements!J31</f>
        <v>76167</v>
      </c>
      <c r="K31" s="3">
        <f>Measurements!K31/100</f>
        <v>156.38999999999999</v>
      </c>
      <c r="L31" s="3">
        <f>Measurements!L31/1000</f>
        <v>6.577</v>
      </c>
      <c r="M31" s="3">
        <f>Measurements!M31/10</f>
        <v>8770.7999999999993</v>
      </c>
      <c r="N31" s="3">
        <f>Measurements!N31/10</f>
        <v>14063.8</v>
      </c>
    </row>
    <row r="32" spans="2:14" ht="12.75" x14ac:dyDescent="0.2">
      <c r="B32" s="3">
        <f>Measurements!B32/100</f>
        <v>268.91000000000003</v>
      </c>
      <c r="C32" s="3">
        <f>Measurements!C32/100</f>
        <v>42.62</v>
      </c>
      <c r="D32" s="3">
        <f>Measurements!D32</f>
        <v>196460</v>
      </c>
      <c r="E32" s="3">
        <f>Measurements!E32/1000000</f>
        <v>5.2779999999999997E-3</v>
      </c>
      <c r="F32" s="3">
        <f>Measurements!F32</f>
        <v>106830</v>
      </c>
      <c r="G32" s="3">
        <f>Measurements!G32/10</f>
        <v>1256.5999999999999</v>
      </c>
      <c r="H32" s="3">
        <f>Measurements!H32/1000</f>
        <v>8.718</v>
      </c>
      <c r="I32" s="3">
        <f>Measurements!I32</f>
        <v>237692</v>
      </c>
      <c r="J32" s="3">
        <f>Measurements!J32</f>
        <v>80004</v>
      </c>
      <c r="K32" s="3">
        <f>Measurements!K32/100</f>
        <v>155.68</v>
      </c>
      <c r="L32" s="3">
        <f>Measurements!L32/1000</f>
        <v>7.0609999999999999</v>
      </c>
      <c r="M32" s="3">
        <f>Measurements!M32/10</f>
        <v>10867.9</v>
      </c>
      <c r="N32" s="3">
        <f>Measurements!N32/10</f>
        <v>10491.6</v>
      </c>
    </row>
    <row r="34" spans="1:14" ht="12.75" x14ac:dyDescent="0.2">
      <c r="A34" s="2" t="s">
        <v>16</v>
      </c>
      <c r="B34" s="3">
        <f t="shared" ref="B34:N34" si="0">AVERAGE(B3:B32)</f>
        <v>286.37433333333337</v>
      </c>
      <c r="C34" s="3">
        <f t="shared" si="0"/>
        <v>40.326999999999991</v>
      </c>
      <c r="D34" s="3">
        <f t="shared" si="0"/>
        <v>130250.46666666666</v>
      </c>
      <c r="E34" s="3">
        <f t="shared" si="0"/>
        <v>4.9566666666666665E-3</v>
      </c>
      <c r="F34" s="3">
        <f t="shared" si="0"/>
        <v>122011.9</v>
      </c>
      <c r="G34" s="3">
        <f t="shared" si="0"/>
        <v>1288.6133333333332</v>
      </c>
      <c r="H34" s="3">
        <f t="shared" si="0"/>
        <v>7.9185999999999979</v>
      </c>
      <c r="I34" s="3">
        <f t="shared" si="0"/>
        <v>330439.2</v>
      </c>
      <c r="J34" s="3">
        <f t="shared" si="0"/>
        <v>78588.399999999994</v>
      </c>
      <c r="K34" s="3">
        <f t="shared" si="0"/>
        <v>159.77200000000002</v>
      </c>
      <c r="L34" s="3">
        <f t="shared" si="0"/>
        <v>6.526866666666665</v>
      </c>
      <c r="M34" s="3">
        <f t="shared" si="0"/>
        <v>10691.006666666666</v>
      </c>
      <c r="N34" s="3">
        <f t="shared" si="0"/>
        <v>10855.619999999999</v>
      </c>
    </row>
    <row r="37" spans="1:14" ht="12.75" x14ac:dyDescent="0.2">
      <c r="B37" s="2" t="s">
        <v>13</v>
      </c>
      <c r="C37" s="2" t="s">
        <v>14</v>
      </c>
    </row>
    <row r="38" spans="1:14" ht="12.75" x14ac:dyDescent="0.2">
      <c r="A38" s="2" t="s">
        <v>0</v>
      </c>
      <c r="B38" s="3">
        <f t="shared" ref="B38:C38" si="1">B34</f>
        <v>286.37433333333337</v>
      </c>
      <c r="C38" s="3">
        <f t="shared" si="1"/>
        <v>40.326999999999991</v>
      </c>
    </row>
    <row r="39" spans="1:14" ht="12.75" x14ac:dyDescent="0.2">
      <c r="A39" s="2" t="s">
        <v>1</v>
      </c>
      <c r="B39" s="3">
        <f>D34</f>
        <v>130250.46666666666</v>
      </c>
      <c r="C39" s="3">
        <f>F34</f>
        <v>122011.9</v>
      </c>
    </row>
    <row r="40" spans="1:14" ht="12.75" x14ac:dyDescent="0.2">
      <c r="A40" s="2" t="s">
        <v>2</v>
      </c>
      <c r="B40" s="3">
        <f t="shared" ref="B40:C40" si="2">G34</f>
        <v>1288.6133333333332</v>
      </c>
      <c r="C40" s="3">
        <f t="shared" si="2"/>
        <v>7.9185999999999979</v>
      </c>
    </row>
    <row r="41" spans="1:14" ht="12.75" x14ac:dyDescent="0.2">
      <c r="A41" s="2" t="s">
        <v>18</v>
      </c>
      <c r="B41" s="3">
        <f t="shared" ref="B41:C41" si="3">I34</f>
        <v>330439.2</v>
      </c>
      <c r="C41" s="3">
        <f t="shared" si="3"/>
        <v>78588.399999999994</v>
      </c>
    </row>
    <row r="42" spans="1:14" ht="12.75" x14ac:dyDescent="0.2">
      <c r="A42" s="2" t="s">
        <v>19</v>
      </c>
      <c r="B42" s="3">
        <f t="shared" ref="B42:C42" si="4">K34</f>
        <v>159.77200000000002</v>
      </c>
      <c r="C42" s="3">
        <f t="shared" si="4"/>
        <v>6.526866666666665</v>
      </c>
    </row>
    <row r="43" spans="1:14" ht="12.75" x14ac:dyDescent="0.2">
      <c r="A43" s="2" t="s">
        <v>5</v>
      </c>
      <c r="B43" s="3">
        <f t="shared" ref="B43:C43" si="5">M34</f>
        <v>10691.006666666666</v>
      </c>
      <c r="C43" s="3">
        <f t="shared" si="5"/>
        <v>10855.619999999999</v>
      </c>
    </row>
  </sheetData>
  <mergeCells count="6">
    <mergeCell ref="M1:N1"/>
    <mergeCell ref="B1:C1"/>
    <mergeCell ref="D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Normalised measurements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Herminio</dc:creator>
  <cp:lastModifiedBy>Herminio</cp:lastModifiedBy>
  <dcterms:created xsi:type="dcterms:W3CDTF">2024-10-09T11:32:02Z</dcterms:created>
  <dcterms:modified xsi:type="dcterms:W3CDTF">2024-10-09T11:32:04Z</dcterms:modified>
</cp:coreProperties>
</file>