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tiplex780-1\OneDrive - Universidad de Oviedo\Trabajo Weso\ShExML Experiment\"/>
    </mc:Choice>
  </mc:AlternateContent>
  <bookViews>
    <workbookView xWindow="0" yWindow="0" windowWidth="21600" windowHeight="96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6" i="1"/>
  <c r="L14" i="1"/>
  <c r="L13" i="1"/>
  <c r="L10" i="1"/>
  <c r="L11" i="1"/>
  <c r="L9" i="1"/>
  <c r="L8" i="1"/>
  <c r="L7" i="1"/>
  <c r="L6" i="1"/>
  <c r="L5" i="1"/>
  <c r="L4" i="1"/>
  <c r="L3" i="1"/>
  <c r="L2" i="1"/>
  <c r="I3" i="1"/>
  <c r="J3" i="1" s="1"/>
  <c r="I4" i="1"/>
  <c r="J4" i="1"/>
  <c r="I5" i="1"/>
  <c r="J5" i="1" s="1"/>
  <c r="I6" i="1"/>
  <c r="J6" i="1"/>
  <c r="I7" i="1"/>
  <c r="J7" i="1" s="1"/>
  <c r="I8" i="1"/>
  <c r="J8" i="1" s="1"/>
  <c r="I9" i="1"/>
  <c r="J9" i="1" s="1"/>
  <c r="I10" i="1"/>
  <c r="J10" i="1"/>
  <c r="I11" i="1"/>
  <c r="J11" i="1" s="1"/>
  <c r="I12" i="1"/>
  <c r="J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J2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G18" i="2" l="1"/>
  <c r="F18" i="2"/>
  <c r="E18" i="2"/>
  <c r="H18" i="2" s="1"/>
  <c r="K18" i="1" s="1"/>
  <c r="G17" i="2"/>
  <c r="F17" i="2"/>
  <c r="E17" i="2"/>
  <c r="H17" i="2" s="1"/>
  <c r="K17" i="1" s="1"/>
  <c r="L17" i="1" s="1"/>
  <c r="G16" i="2"/>
  <c r="F16" i="2"/>
  <c r="E16" i="2"/>
  <c r="H16" i="2" s="1"/>
  <c r="K16" i="1" s="1"/>
  <c r="G15" i="2"/>
  <c r="F15" i="2"/>
  <c r="E15" i="2"/>
  <c r="H15" i="2" s="1"/>
  <c r="K15" i="1" s="1"/>
  <c r="L15" i="1" s="1"/>
  <c r="G14" i="2"/>
  <c r="F14" i="2"/>
  <c r="E14" i="2"/>
  <c r="G13" i="2"/>
  <c r="F13" i="2"/>
  <c r="E13" i="2"/>
  <c r="H13" i="2" s="1"/>
  <c r="K13" i="1" s="1"/>
  <c r="G12" i="2"/>
  <c r="F12" i="2"/>
  <c r="E12" i="2"/>
  <c r="G11" i="2"/>
  <c r="H11" i="2" s="1"/>
  <c r="K11" i="1" s="1"/>
  <c r="F11" i="2"/>
  <c r="E11" i="2"/>
  <c r="G10" i="2"/>
  <c r="F10" i="2"/>
  <c r="E10" i="2"/>
  <c r="G9" i="2"/>
  <c r="F9" i="2"/>
  <c r="E9" i="2"/>
  <c r="G8" i="2"/>
  <c r="F8" i="2"/>
  <c r="E8" i="2"/>
  <c r="H8" i="2" s="1"/>
  <c r="K8" i="1" s="1"/>
  <c r="E18" i="1"/>
  <c r="E17" i="1"/>
  <c r="E16" i="1"/>
  <c r="E15" i="1"/>
  <c r="E14" i="1"/>
  <c r="E13" i="1"/>
  <c r="E12" i="1"/>
  <c r="E11" i="1"/>
  <c r="E10" i="1"/>
  <c r="E9" i="1"/>
  <c r="E8" i="1"/>
  <c r="G7" i="2"/>
  <c r="H7" i="2" s="1"/>
  <c r="K7" i="1" s="1"/>
  <c r="F7" i="2"/>
  <c r="E7" i="2"/>
  <c r="E7" i="1"/>
  <c r="G6" i="2"/>
  <c r="F6" i="2"/>
  <c r="E6" i="2"/>
  <c r="H6" i="2" s="1"/>
  <c r="K6" i="1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E6" i="1"/>
  <c r="S5" i="1"/>
  <c r="S6" i="1"/>
  <c r="S8" i="1"/>
  <c r="S9" i="1"/>
  <c r="S10" i="1"/>
  <c r="S12" i="1"/>
  <c r="S13" i="1"/>
  <c r="S14" i="1"/>
  <c r="S15" i="1"/>
  <c r="S16" i="1"/>
  <c r="S17" i="1"/>
  <c r="S18" i="1"/>
  <c r="E5" i="2"/>
  <c r="H5" i="2" s="1"/>
  <c r="K5" i="1" s="1"/>
  <c r="F5" i="2"/>
  <c r="G5" i="2"/>
  <c r="A5" i="2"/>
  <c r="E5" i="1"/>
  <c r="S4" i="1"/>
  <c r="E4" i="2"/>
  <c r="F4" i="2"/>
  <c r="H4" i="2" s="1"/>
  <c r="K4" i="1" s="1"/>
  <c r="G4" i="2"/>
  <c r="A4" i="2"/>
  <c r="E4" i="1"/>
  <c r="H3" i="2"/>
  <c r="K3" i="1" s="1"/>
  <c r="G3" i="2"/>
  <c r="F3" i="2"/>
  <c r="E3" i="2"/>
  <c r="A3" i="2"/>
  <c r="E2" i="2"/>
  <c r="F2" i="2"/>
  <c r="G2" i="2"/>
  <c r="H2" i="2" s="1"/>
  <c r="K2" i="1" s="1"/>
  <c r="A2" i="2"/>
  <c r="S3" i="1"/>
  <c r="E3" i="1"/>
  <c r="S2" i="1"/>
  <c r="E2" i="1"/>
  <c r="H12" i="2" l="1"/>
  <c r="K12" i="1" s="1"/>
  <c r="L12" i="1" s="1"/>
  <c r="H10" i="2"/>
  <c r="K10" i="1" s="1"/>
  <c r="H9" i="2"/>
  <c r="K9" i="1" s="1"/>
  <c r="H14" i="2"/>
  <c r="K14" i="1" s="1"/>
</calcChain>
</file>

<file path=xl/sharedStrings.xml><?xml version="1.0" encoding="utf-8"?>
<sst xmlns="http://schemas.openxmlformats.org/spreadsheetml/2006/main" count="52" uniqueCount="37">
  <si>
    <t>ID</t>
  </si>
  <si>
    <t>Start time</t>
  </si>
  <si>
    <t>End time</t>
  </si>
  <si>
    <t>Language</t>
  </si>
  <si>
    <t>Completeness Percentage</t>
  </si>
  <si>
    <t>Precision</t>
  </si>
  <si>
    <t>Keystrokes</t>
  </si>
  <si>
    <t>Left button clicks</t>
  </si>
  <si>
    <t>Right button clicks</t>
  </si>
  <si>
    <t>Mousewheel scroll</t>
  </si>
  <si>
    <t>Yards</t>
  </si>
  <si>
    <t>Inches</t>
  </si>
  <si>
    <t>Meters</t>
  </si>
  <si>
    <t>General satisfaction level</t>
  </si>
  <si>
    <t>Mapping definition easiness</t>
  </si>
  <si>
    <t>Learnability</t>
  </si>
  <si>
    <t>Applicability</t>
  </si>
  <si>
    <t>Intuitiveness</t>
  </si>
  <si>
    <t>Error proneness</t>
  </si>
  <si>
    <t>Error reporting usefulness</t>
  </si>
  <si>
    <t>ShExML</t>
  </si>
  <si>
    <t>Elapsed time</t>
  </si>
  <si>
    <t>Easiness of use</t>
  </si>
  <si>
    <t>All triples generated percentage</t>
  </si>
  <si>
    <t>Data correctness percentage</t>
  </si>
  <si>
    <t>Prefixes and datatypes percentage</t>
  </si>
  <si>
    <t>All triples generated errors</t>
  </si>
  <si>
    <t>Data correctness errors</t>
  </si>
  <si>
    <t>Prefixes and datatypes errors</t>
  </si>
  <si>
    <t>Total</t>
  </si>
  <si>
    <t>SPARQL Generate</t>
  </si>
  <si>
    <t>YARRRML</t>
  </si>
  <si>
    <t>Elapsed seconds</t>
  </si>
  <si>
    <t>Mousotron time</t>
  </si>
  <si>
    <t>Mousotron idle time</t>
  </si>
  <si>
    <t>Mousotron total time</t>
  </si>
  <si>
    <t>Mousotron total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</si>
</sst>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0" fillId="0" borderId="0" xfId="0"/>
    <xf numFmtId="2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9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2" sqref="A2:A18"/>
    </sheetView>
  </sheetViews>
  <sheetFormatPr baseColWidth="10" defaultRowHeight="15" x14ac:dyDescent="0.25"/>
  <cols>
    <col min="2" max="2" width="16.7109375" bestFit="1" customWidth="1"/>
    <col min="5" max="5" width="12.42578125" style="2" bestFit="1" customWidth="1"/>
    <col min="6" max="6" width="15.42578125" style="2" bestFit="1" customWidth="1"/>
    <col min="7" max="7" width="15.28515625" style="2" bestFit="1" customWidth="1"/>
    <col min="8" max="8" width="19.28515625" style="2" bestFit="1" customWidth="1"/>
    <col min="9" max="9" width="20" style="2" bestFit="1" customWidth="1"/>
    <col min="10" max="10" width="23.140625" style="2" bestFit="1" customWidth="1"/>
    <col min="11" max="11" width="24.42578125" bestFit="1" customWidth="1"/>
    <col min="14" max="14" width="16.140625" bestFit="1" customWidth="1"/>
    <col min="15" max="15" width="17.28515625" bestFit="1" customWidth="1"/>
    <col min="16" max="16" width="17.85546875" bestFit="1" customWidth="1"/>
    <col min="20" max="20" width="23.7109375" bestFit="1" customWidth="1"/>
    <col min="21" max="21" width="15" bestFit="1" customWidth="1"/>
    <col min="22" max="22" width="26.42578125" bestFit="1" customWidth="1"/>
    <col min="24" max="24" width="12.140625" bestFit="1" customWidth="1"/>
    <col min="25" max="25" width="12.5703125" bestFit="1" customWidth="1"/>
    <col min="26" max="26" width="15" bestFit="1" customWidth="1"/>
    <col min="27" max="27" width="24.28515625" bestFit="1" customWidth="1"/>
  </cols>
  <sheetData>
    <row r="1" spans="1:27" x14ac:dyDescent="0.25">
      <c r="A1" t="s">
        <v>0</v>
      </c>
      <c r="B1" t="s">
        <v>3</v>
      </c>
      <c r="C1" t="s">
        <v>1</v>
      </c>
      <c r="D1" t="s">
        <v>2</v>
      </c>
      <c r="E1" s="2" t="s">
        <v>21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22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</row>
    <row r="2" spans="1:27" x14ac:dyDescent="0.25">
      <c r="A2">
        <v>1</v>
      </c>
      <c r="B2" t="s">
        <v>20</v>
      </c>
      <c r="C2" s="1">
        <v>0.83750000000000002</v>
      </c>
      <c r="D2" s="3">
        <v>0.84953703703703709</v>
      </c>
      <c r="E2" s="3">
        <f t="shared" ref="E2:E18" si="0">D2-C2</f>
        <v>1.2037037037037068E-2</v>
      </c>
      <c r="F2" s="8">
        <f>MINUTE(E2)*60+SECOND(E2)</f>
        <v>1040</v>
      </c>
      <c r="G2" s="9">
        <v>1.0659722222222221E-2</v>
      </c>
      <c r="H2" s="9">
        <v>3.2754629629629631E-3</v>
      </c>
      <c r="I2" s="9">
        <f>G2+H2</f>
        <v>1.3935185185185184E-2</v>
      </c>
      <c r="J2" s="8">
        <f>MINUTE(I2)*60+SECOND(I2)</f>
        <v>1204</v>
      </c>
      <c r="K2" s="8">
        <f>Hoja2!H2</f>
        <v>0.84722222222222221</v>
      </c>
      <c r="L2" s="10">
        <f>F3/MIN(F2, J2)*K2</f>
        <v>0.63704594017094018</v>
      </c>
      <c r="M2">
        <v>674</v>
      </c>
      <c r="N2">
        <v>107</v>
      </c>
      <c r="O2">
        <v>6</v>
      </c>
      <c r="P2">
        <v>50</v>
      </c>
      <c r="Q2">
        <v>21</v>
      </c>
      <c r="R2">
        <v>17</v>
      </c>
      <c r="S2">
        <f>Q2/1.094+R2/39.37</f>
        <v>19.627413295045965</v>
      </c>
      <c r="T2">
        <v>4</v>
      </c>
      <c r="U2">
        <v>5</v>
      </c>
      <c r="V2">
        <v>5</v>
      </c>
      <c r="W2">
        <v>5</v>
      </c>
      <c r="X2">
        <v>3</v>
      </c>
      <c r="Y2">
        <v>5</v>
      </c>
      <c r="Z2">
        <v>3</v>
      </c>
      <c r="AA2">
        <v>3</v>
      </c>
    </row>
    <row r="3" spans="1:27" x14ac:dyDescent="0.25">
      <c r="A3">
        <v>2</v>
      </c>
      <c r="B3" t="s">
        <v>20</v>
      </c>
      <c r="C3" s="1">
        <v>0.83750000000000002</v>
      </c>
      <c r="D3" s="3">
        <v>0.84655092592592596</v>
      </c>
      <c r="E3" s="3">
        <f t="shared" si="0"/>
        <v>9.0509259259259345E-3</v>
      </c>
      <c r="F3" s="8">
        <f t="shared" ref="F3:F18" si="1">MINUTE(E3)*60+SECOND(E3)</f>
        <v>782</v>
      </c>
      <c r="G3" s="9">
        <v>7.9282407407407409E-3</v>
      </c>
      <c r="H3" s="9">
        <v>1.6319444444444445E-3</v>
      </c>
      <c r="I3" s="9">
        <f t="shared" ref="I3:I18" si="2">G3+H3</f>
        <v>9.5601851851851855E-3</v>
      </c>
      <c r="J3" s="8">
        <f t="shared" ref="J3:J18" si="3">MINUTE(I3)*60+SECOND(I3)</f>
        <v>826</v>
      </c>
      <c r="K3" s="8">
        <f>Hoja2!H3</f>
        <v>1</v>
      </c>
      <c r="L3" s="10">
        <f>F3/MIN(F3,J3)*K3</f>
        <v>1</v>
      </c>
      <c r="M3">
        <v>831</v>
      </c>
      <c r="N3">
        <v>58</v>
      </c>
      <c r="O3">
        <v>1</v>
      </c>
      <c r="P3">
        <v>13</v>
      </c>
      <c r="Q3">
        <v>14</v>
      </c>
      <c r="R3">
        <v>25</v>
      </c>
      <c r="S3" s="2">
        <f>Q3/1.094+R3/39.37</f>
        <v>13.432076224298701</v>
      </c>
      <c r="T3">
        <v>2</v>
      </c>
      <c r="U3">
        <v>4</v>
      </c>
      <c r="V3">
        <v>5</v>
      </c>
      <c r="W3">
        <v>3</v>
      </c>
      <c r="X3">
        <v>1</v>
      </c>
      <c r="Y3">
        <v>4</v>
      </c>
      <c r="Z3">
        <v>2</v>
      </c>
      <c r="AA3">
        <v>2</v>
      </c>
    </row>
    <row r="4" spans="1:27" x14ac:dyDescent="0.25">
      <c r="A4" s="2">
        <v>3</v>
      </c>
      <c r="B4" t="s">
        <v>20</v>
      </c>
      <c r="C4" s="1">
        <v>0.83750000000000002</v>
      </c>
      <c r="D4" s="3">
        <v>0.85247685185185185</v>
      </c>
      <c r="E4" s="3">
        <f t="shared" si="0"/>
        <v>1.4976851851851825E-2</v>
      </c>
      <c r="F4" s="8">
        <f t="shared" si="1"/>
        <v>1294</v>
      </c>
      <c r="G4" s="9">
        <v>1.545138888888889E-2</v>
      </c>
      <c r="H4" s="9">
        <v>2.7777777777777778E-4</v>
      </c>
      <c r="I4" s="9">
        <f t="shared" si="2"/>
        <v>1.5729166666666666E-2</v>
      </c>
      <c r="J4" s="8">
        <f t="shared" si="3"/>
        <v>1359</v>
      </c>
      <c r="K4" s="8">
        <f>Hoja2!H4</f>
        <v>0.61111111111111116</v>
      </c>
      <c r="L4" s="10">
        <f>F3/MIN(F4,J4)*K4</f>
        <v>0.36931135153700839</v>
      </c>
      <c r="M4">
        <v>676</v>
      </c>
      <c r="N4">
        <v>307</v>
      </c>
      <c r="O4">
        <v>0</v>
      </c>
      <c r="P4">
        <v>486</v>
      </c>
      <c r="Q4">
        <v>76</v>
      </c>
      <c r="R4">
        <v>24</v>
      </c>
      <c r="S4" s="2">
        <f>Q4/1.094+R4/39.37</f>
        <v>70.07943668538158</v>
      </c>
      <c r="T4">
        <v>4</v>
      </c>
      <c r="U4">
        <v>4</v>
      </c>
      <c r="V4">
        <v>4</v>
      </c>
      <c r="W4">
        <v>4</v>
      </c>
      <c r="X4">
        <v>2</v>
      </c>
      <c r="Y4">
        <v>4</v>
      </c>
      <c r="Z4">
        <v>3</v>
      </c>
      <c r="AA4">
        <v>2</v>
      </c>
    </row>
    <row r="5" spans="1:27" x14ac:dyDescent="0.25">
      <c r="A5" s="2">
        <v>4</v>
      </c>
      <c r="B5" t="s">
        <v>20</v>
      </c>
      <c r="C5" s="1">
        <v>0.83750000000000002</v>
      </c>
      <c r="D5" s="3">
        <v>0.8559606481481481</v>
      </c>
      <c r="E5" s="3">
        <f t="shared" si="0"/>
        <v>1.8460648148148073E-2</v>
      </c>
      <c r="F5" s="8">
        <f t="shared" si="1"/>
        <v>1595</v>
      </c>
      <c r="G5" s="9">
        <v>1.5243055555555557E-2</v>
      </c>
      <c r="H5" s="9">
        <v>4.4328703703703709E-3</v>
      </c>
      <c r="I5" s="9">
        <f t="shared" si="2"/>
        <v>1.9675925925925927E-2</v>
      </c>
      <c r="J5" s="8">
        <f t="shared" si="3"/>
        <v>1700</v>
      </c>
      <c r="K5" s="8">
        <f>Hoja2!H5</f>
        <v>1</v>
      </c>
      <c r="L5" s="10">
        <f>F3/MIN(F5,J5)*K5</f>
        <v>0.49028213166144202</v>
      </c>
      <c r="M5">
        <v>1089</v>
      </c>
      <c r="N5">
        <v>134</v>
      </c>
      <c r="O5">
        <v>1</v>
      </c>
      <c r="P5">
        <v>33</v>
      </c>
      <c r="Q5">
        <v>29</v>
      </c>
      <c r="R5">
        <v>3</v>
      </c>
      <c r="S5" s="2">
        <f t="shared" ref="S5:S18" si="4">Q5/1.094+R5/39.37</f>
        <v>26.584426843442351</v>
      </c>
      <c r="T5">
        <v>4</v>
      </c>
      <c r="U5">
        <v>4</v>
      </c>
      <c r="V5">
        <v>4</v>
      </c>
      <c r="W5">
        <v>3</v>
      </c>
      <c r="X5">
        <v>1</v>
      </c>
      <c r="Y5">
        <v>3</v>
      </c>
      <c r="Z5">
        <v>2</v>
      </c>
      <c r="AA5">
        <v>2</v>
      </c>
    </row>
    <row r="6" spans="1:27" x14ac:dyDescent="0.25">
      <c r="A6" s="2">
        <v>5</v>
      </c>
      <c r="B6" t="s">
        <v>30</v>
      </c>
      <c r="C6" s="1">
        <v>0.83750000000000002</v>
      </c>
      <c r="D6" s="3">
        <v>0.85641203703703705</v>
      </c>
      <c r="E6" s="3">
        <f t="shared" si="0"/>
        <v>1.8912037037037033E-2</v>
      </c>
      <c r="F6" s="8">
        <f t="shared" si="1"/>
        <v>1634</v>
      </c>
      <c r="G6" s="9">
        <v>1.8425925925925925E-2</v>
      </c>
      <c r="H6" s="9">
        <v>3.6111111111111114E-3</v>
      </c>
      <c r="I6" s="9">
        <f t="shared" si="2"/>
        <v>2.2037037037037036E-2</v>
      </c>
      <c r="J6" s="8">
        <f t="shared" si="3"/>
        <v>1904</v>
      </c>
      <c r="K6" s="8">
        <f>Hoja2!H6</f>
        <v>0</v>
      </c>
      <c r="L6" s="10">
        <f>F3/MIN(F6,J6)*K6</f>
        <v>0</v>
      </c>
      <c r="M6">
        <v>1070</v>
      </c>
      <c r="N6">
        <v>254</v>
      </c>
      <c r="O6">
        <v>6</v>
      </c>
      <c r="P6">
        <v>348</v>
      </c>
      <c r="Q6">
        <v>41</v>
      </c>
      <c r="R6">
        <v>8</v>
      </c>
      <c r="S6" s="2">
        <f t="shared" si="4"/>
        <v>37.680348486839563</v>
      </c>
      <c r="T6">
        <v>3</v>
      </c>
      <c r="U6">
        <v>3</v>
      </c>
      <c r="V6">
        <v>2</v>
      </c>
      <c r="W6">
        <v>3</v>
      </c>
      <c r="X6">
        <v>2</v>
      </c>
      <c r="Y6">
        <v>1</v>
      </c>
      <c r="Z6">
        <v>1</v>
      </c>
      <c r="AA6">
        <v>1</v>
      </c>
    </row>
    <row r="7" spans="1:27" x14ac:dyDescent="0.25">
      <c r="A7" s="2">
        <v>6</v>
      </c>
      <c r="B7" t="s">
        <v>31</v>
      </c>
      <c r="C7" s="1">
        <v>0.83750000000000002</v>
      </c>
      <c r="D7" s="3">
        <v>0.86168981481481488</v>
      </c>
      <c r="E7" s="3">
        <f t="shared" si="0"/>
        <v>2.4189814814814858E-2</v>
      </c>
      <c r="F7" s="8">
        <f t="shared" si="1"/>
        <v>2090</v>
      </c>
      <c r="G7" s="9">
        <v>1.2627314814814815E-2</v>
      </c>
      <c r="H7" s="9">
        <v>1.25E-3</v>
      </c>
      <c r="I7" s="9">
        <f t="shared" si="2"/>
        <v>1.3877314814814815E-2</v>
      </c>
      <c r="J7" s="8">
        <f t="shared" si="3"/>
        <v>1199</v>
      </c>
      <c r="K7" s="8">
        <f>Hoja2!H7</f>
        <v>0.58333333333333337</v>
      </c>
      <c r="L7" s="10">
        <f>F3/MIN(F7,J7)*K7</f>
        <v>0.38045593550180706</v>
      </c>
      <c r="M7">
        <v>887</v>
      </c>
      <c r="N7">
        <v>170</v>
      </c>
      <c r="O7">
        <v>0</v>
      </c>
      <c r="P7">
        <v>264</v>
      </c>
      <c r="S7" s="2">
        <v>39.520000000000003</v>
      </c>
      <c r="T7">
        <v>2</v>
      </c>
      <c r="U7">
        <v>1</v>
      </c>
      <c r="V7">
        <v>4</v>
      </c>
      <c r="W7">
        <v>4</v>
      </c>
      <c r="X7">
        <v>4</v>
      </c>
      <c r="Y7">
        <v>3</v>
      </c>
      <c r="Z7">
        <v>5</v>
      </c>
      <c r="AA7">
        <v>1</v>
      </c>
    </row>
    <row r="8" spans="1:27" x14ac:dyDescent="0.25">
      <c r="A8" s="2">
        <v>7</v>
      </c>
      <c r="B8" t="s">
        <v>30</v>
      </c>
      <c r="C8" s="1">
        <v>0.83750000000000002</v>
      </c>
      <c r="D8" s="3">
        <v>0.86165509259259254</v>
      </c>
      <c r="E8" s="3">
        <f t="shared" si="0"/>
        <v>2.415509259259252E-2</v>
      </c>
      <c r="F8" s="8">
        <f t="shared" si="1"/>
        <v>2087</v>
      </c>
      <c r="G8" s="9">
        <v>1.6111111111111111E-2</v>
      </c>
      <c r="H8" s="9">
        <v>5.0000000000000001E-3</v>
      </c>
      <c r="I8" s="9">
        <f t="shared" si="2"/>
        <v>2.1111111111111112E-2</v>
      </c>
      <c r="J8" s="8">
        <f t="shared" si="3"/>
        <v>1824</v>
      </c>
      <c r="K8" s="8">
        <f>Hoja2!H8</f>
        <v>0</v>
      </c>
      <c r="L8" s="10">
        <f>F3/MIN(F8,J8)*K8</f>
        <v>0</v>
      </c>
      <c r="M8">
        <v>1042</v>
      </c>
      <c r="N8">
        <v>102</v>
      </c>
      <c r="O8">
        <v>3</v>
      </c>
      <c r="P8">
        <v>148</v>
      </c>
      <c r="Q8">
        <v>18</v>
      </c>
      <c r="R8">
        <v>22</v>
      </c>
      <c r="S8" s="2">
        <f t="shared" si="4"/>
        <v>17.012183201697297</v>
      </c>
      <c r="T8">
        <v>3</v>
      </c>
      <c r="U8">
        <v>2</v>
      </c>
      <c r="V8">
        <v>4</v>
      </c>
      <c r="W8">
        <v>2</v>
      </c>
      <c r="X8">
        <v>4</v>
      </c>
      <c r="Y8">
        <v>4</v>
      </c>
      <c r="Z8">
        <v>4</v>
      </c>
      <c r="AA8">
        <v>1</v>
      </c>
    </row>
    <row r="9" spans="1:27" x14ac:dyDescent="0.25">
      <c r="A9" s="2">
        <v>8</v>
      </c>
      <c r="B9" t="s">
        <v>20</v>
      </c>
      <c r="C9" s="1">
        <v>0.83750000000000002</v>
      </c>
      <c r="D9" s="3">
        <v>0.85995370370370372</v>
      </c>
      <c r="E9" s="3">
        <f t="shared" si="0"/>
        <v>2.2453703703703698E-2</v>
      </c>
      <c r="F9" s="8">
        <f t="shared" si="1"/>
        <v>1940</v>
      </c>
      <c r="G9" s="9">
        <v>1.1770833333333333E-2</v>
      </c>
      <c r="H9" s="9">
        <v>8.449074074074075E-4</v>
      </c>
      <c r="I9" s="9">
        <f t="shared" si="2"/>
        <v>1.261574074074074E-2</v>
      </c>
      <c r="J9" s="8">
        <f t="shared" si="3"/>
        <v>1090</v>
      </c>
      <c r="K9" s="8">
        <f>Hoja2!H9</f>
        <v>0.75</v>
      </c>
      <c r="L9" s="10">
        <f>F3/MIN(F9,J9)*K9</f>
        <v>0.5380733944954128</v>
      </c>
      <c r="M9">
        <v>2287</v>
      </c>
      <c r="N9">
        <v>126</v>
      </c>
      <c r="O9">
        <v>2</v>
      </c>
      <c r="P9">
        <v>235</v>
      </c>
      <c r="Q9">
        <v>30</v>
      </c>
      <c r="R9">
        <v>11</v>
      </c>
      <c r="S9" s="2">
        <f t="shared" si="4"/>
        <v>27.701704032292888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3</v>
      </c>
    </row>
    <row r="10" spans="1:27" x14ac:dyDescent="0.25">
      <c r="A10" s="2">
        <v>9</v>
      </c>
      <c r="B10" t="s">
        <v>20</v>
      </c>
      <c r="C10" s="1">
        <v>0.83750000000000002</v>
      </c>
      <c r="D10" s="3">
        <v>0.86155092592592597</v>
      </c>
      <c r="E10" s="3">
        <f t="shared" si="0"/>
        <v>2.4050925925925948E-2</v>
      </c>
      <c r="F10" s="8">
        <f t="shared" si="1"/>
        <v>2078</v>
      </c>
      <c r="G10" s="9"/>
      <c r="H10" s="9"/>
      <c r="I10" s="9">
        <f t="shared" si="2"/>
        <v>0</v>
      </c>
      <c r="J10" s="8">
        <f t="shared" si="3"/>
        <v>0</v>
      </c>
      <c r="K10" s="8">
        <f>Hoja2!H10</f>
        <v>0.19444444444444442</v>
      </c>
      <c r="L10" s="10">
        <f>F3/F10*K10</f>
        <v>7.317399208640786E-2</v>
      </c>
      <c r="S10" s="2">
        <f t="shared" si="4"/>
        <v>0</v>
      </c>
      <c r="T10">
        <v>4</v>
      </c>
      <c r="U10">
        <v>5</v>
      </c>
      <c r="V10">
        <v>5</v>
      </c>
      <c r="W10">
        <v>5</v>
      </c>
      <c r="X10">
        <v>3</v>
      </c>
      <c r="Y10">
        <v>1</v>
      </c>
      <c r="Z10">
        <v>5</v>
      </c>
      <c r="AA10">
        <v>1</v>
      </c>
    </row>
    <row r="11" spans="1:27" x14ac:dyDescent="0.25">
      <c r="A11" s="2">
        <v>10</v>
      </c>
      <c r="B11" t="s">
        <v>20</v>
      </c>
      <c r="C11" s="1">
        <v>0.83750000000000002</v>
      </c>
      <c r="D11" s="3">
        <v>0.8628703703703704</v>
      </c>
      <c r="E11" s="3">
        <f t="shared" si="0"/>
        <v>2.5370370370370376E-2</v>
      </c>
      <c r="F11" s="8">
        <f t="shared" si="1"/>
        <v>2192</v>
      </c>
      <c r="G11" s="9">
        <v>2.431712962962963E-2</v>
      </c>
      <c r="H11" s="9">
        <v>3.3449074074074071E-3</v>
      </c>
      <c r="I11" s="9">
        <f t="shared" si="2"/>
        <v>2.7662037037037037E-2</v>
      </c>
      <c r="J11" s="8">
        <f t="shared" si="3"/>
        <v>2390</v>
      </c>
      <c r="K11" s="8">
        <f>Hoja2!H11</f>
        <v>1</v>
      </c>
      <c r="L11" s="10">
        <f>F3/MIN(F11,J11)*K11</f>
        <v>0.35675182481751827</v>
      </c>
      <c r="M11">
        <v>1274</v>
      </c>
      <c r="N11">
        <v>327</v>
      </c>
      <c r="O11">
        <v>3</v>
      </c>
      <c r="P11">
        <v>71</v>
      </c>
      <c r="S11" s="2">
        <v>55.38</v>
      </c>
      <c r="T11">
        <v>4</v>
      </c>
      <c r="U11">
        <v>4</v>
      </c>
      <c r="V11">
        <v>5</v>
      </c>
      <c r="W11">
        <v>5</v>
      </c>
      <c r="X11">
        <v>4</v>
      </c>
      <c r="Y11">
        <v>4</v>
      </c>
      <c r="Z11">
        <v>3</v>
      </c>
      <c r="AA11">
        <v>2</v>
      </c>
    </row>
    <row r="12" spans="1:27" x14ac:dyDescent="0.25">
      <c r="A12" s="2">
        <v>11</v>
      </c>
      <c r="B12" t="s">
        <v>31</v>
      </c>
      <c r="C12" s="1">
        <v>0.83750000000000002</v>
      </c>
      <c r="D12" s="3">
        <v>0.85938657407407415</v>
      </c>
      <c r="E12" s="3">
        <f t="shared" si="0"/>
        <v>2.1886574074074128E-2</v>
      </c>
      <c r="F12" s="8">
        <f t="shared" si="1"/>
        <v>1891</v>
      </c>
      <c r="G12" s="9"/>
      <c r="H12" s="9"/>
      <c r="I12" s="9">
        <f t="shared" si="2"/>
        <v>0</v>
      </c>
      <c r="J12" s="8">
        <f t="shared" si="3"/>
        <v>0</v>
      </c>
      <c r="K12" s="8">
        <f>Hoja2!H12</f>
        <v>0</v>
      </c>
      <c r="L12" s="10">
        <f>F3/F12*K12</f>
        <v>0</v>
      </c>
      <c r="S12" s="2">
        <f t="shared" si="4"/>
        <v>0</v>
      </c>
      <c r="T12">
        <v>2</v>
      </c>
      <c r="U12">
        <v>3</v>
      </c>
      <c r="V12">
        <v>4</v>
      </c>
      <c r="W12">
        <v>2</v>
      </c>
      <c r="X12">
        <v>2</v>
      </c>
      <c r="Y12">
        <v>2</v>
      </c>
      <c r="Z12">
        <v>4</v>
      </c>
      <c r="AA12">
        <v>1</v>
      </c>
    </row>
    <row r="13" spans="1:27" x14ac:dyDescent="0.25">
      <c r="A13" s="2">
        <v>12</v>
      </c>
      <c r="B13" t="s">
        <v>31</v>
      </c>
      <c r="C13" s="1">
        <v>0.83750000000000002</v>
      </c>
      <c r="D13" s="3">
        <v>0.8677083333333333</v>
      </c>
      <c r="E13" s="3">
        <f t="shared" si="0"/>
        <v>3.0208333333333282E-2</v>
      </c>
      <c r="F13" s="8">
        <f t="shared" si="1"/>
        <v>2610</v>
      </c>
      <c r="G13" s="9">
        <v>2.9780092592592594E-2</v>
      </c>
      <c r="H13" s="9">
        <v>6.3194444444444444E-3</v>
      </c>
      <c r="I13" s="9">
        <f t="shared" si="2"/>
        <v>3.6099537037037041E-2</v>
      </c>
      <c r="J13" s="8">
        <f t="shared" si="3"/>
        <v>3119</v>
      </c>
      <c r="K13" s="8">
        <f>Hoja2!H13</f>
        <v>0.81944444444444442</v>
      </c>
      <c r="L13" s="10">
        <f>F3/MIN(F13,J13)*K13</f>
        <v>0.24551936994465731</v>
      </c>
      <c r="M13">
        <v>1795</v>
      </c>
      <c r="N13">
        <v>551</v>
      </c>
      <c r="O13">
        <v>3</v>
      </c>
      <c r="P13">
        <v>948</v>
      </c>
      <c r="Q13">
        <v>96</v>
      </c>
      <c r="R13">
        <v>5</v>
      </c>
      <c r="S13" s="2">
        <f t="shared" si="4"/>
        <v>87.878371369174175</v>
      </c>
      <c r="T13">
        <v>3</v>
      </c>
      <c r="U13">
        <v>2</v>
      </c>
      <c r="V13">
        <v>3</v>
      </c>
      <c r="W13">
        <v>2</v>
      </c>
      <c r="X13">
        <v>3</v>
      </c>
      <c r="Y13">
        <v>3</v>
      </c>
      <c r="Z13">
        <v>4</v>
      </c>
      <c r="AA13">
        <v>1</v>
      </c>
    </row>
    <row r="14" spans="1:27" x14ac:dyDescent="0.25">
      <c r="A14" s="2">
        <v>13</v>
      </c>
      <c r="B14" t="s">
        <v>31</v>
      </c>
      <c r="C14" s="1">
        <v>0.83750000000000002</v>
      </c>
      <c r="D14" s="3">
        <v>0.86760416666666673</v>
      </c>
      <c r="E14" s="3">
        <f t="shared" si="0"/>
        <v>3.010416666666671E-2</v>
      </c>
      <c r="F14" s="8">
        <f t="shared" si="1"/>
        <v>2601</v>
      </c>
      <c r="G14" s="9">
        <v>1.9988425925925927E-2</v>
      </c>
      <c r="H14" s="9">
        <v>8.1365740740740738E-3</v>
      </c>
      <c r="I14" s="9">
        <f t="shared" si="2"/>
        <v>2.8125000000000001E-2</v>
      </c>
      <c r="J14" s="8">
        <f t="shared" si="3"/>
        <v>2430</v>
      </c>
      <c r="K14" s="8">
        <f>Hoja2!H14</f>
        <v>0</v>
      </c>
      <c r="L14" s="10">
        <f>F3/MIN(F14,J14)*K14</f>
        <v>0</v>
      </c>
      <c r="M14">
        <v>810</v>
      </c>
      <c r="N14">
        <v>189</v>
      </c>
      <c r="O14">
        <v>2</v>
      </c>
      <c r="P14">
        <v>101</v>
      </c>
      <c r="Q14">
        <v>34</v>
      </c>
      <c r="R14">
        <v>19</v>
      </c>
      <c r="S14" s="2">
        <f t="shared" si="4"/>
        <v>31.561211568492602</v>
      </c>
      <c r="T14">
        <v>4</v>
      </c>
      <c r="U14">
        <v>4</v>
      </c>
      <c r="V14">
        <v>4</v>
      </c>
      <c r="W14">
        <v>4</v>
      </c>
      <c r="X14">
        <v>3</v>
      </c>
      <c r="Y14">
        <v>4</v>
      </c>
      <c r="Z14">
        <v>3</v>
      </c>
      <c r="AA14">
        <v>1</v>
      </c>
    </row>
    <row r="15" spans="1:27" x14ac:dyDescent="0.25">
      <c r="A15" s="2">
        <v>14</v>
      </c>
      <c r="B15" t="s">
        <v>31</v>
      </c>
      <c r="C15" s="1">
        <v>0.83750000000000002</v>
      </c>
      <c r="D15" s="3">
        <v>0.86730324074074072</v>
      </c>
      <c r="E15" s="3">
        <f t="shared" si="0"/>
        <v>2.98032407407407E-2</v>
      </c>
      <c r="F15" s="8">
        <f t="shared" si="1"/>
        <v>2575</v>
      </c>
      <c r="G15" s="9"/>
      <c r="H15" s="9"/>
      <c r="I15" s="9">
        <f t="shared" si="2"/>
        <v>0</v>
      </c>
      <c r="J15" s="8">
        <f t="shared" si="3"/>
        <v>0</v>
      </c>
      <c r="K15" s="8">
        <f>Hoja2!H15</f>
        <v>0.54166666666666652</v>
      </c>
      <c r="L15" s="10">
        <f>F3/F15*K15</f>
        <v>0.16449838187702259</v>
      </c>
      <c r="S15" s="2">
        <f t="shared" si="4"/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5</v>
      </c>
      <c r="AA15">
        <v>5</v>
      </c>
    </row>
    <row r="16" spans="1:27" x14ac:dyDescent="0.25">
      <c r="A16" s="2">
        <v>15</v>
      </c>
      <c r="B16" t="s">
        <v>30</v>
      </c>
      <c r="C16" s="1">
        <v>0.83750000000000002</v>
      </c>
      <c r="D16" s="3">
        <v>0.86853009259259262</v>
      </c>
      <c r="E16" s="3">
        <f t="shared" si="0"/>
        <v>3.1030092592592595E-2</v>
      </c>
      <c r="F16" s="8">
        <f t="shared" si="1"/>
        <v>2681</v>
      </c>
      <c r="G16" s="9">
        <v>2.5381944444444443E-2</v>
      </c>
      <c r="H16" s="9">
        <v>6.7708333333333336E-3</v>
      </c>
      <c r="I16" s="9">
        <f t="shared" si="2"/>
        <v>3.215277777777778E-2</v>
      </c>
      <c r="J16" s="8">
        <f t="shared" si="3"/>
        <v>2778</v>
      </c>
      <c r="K16" s="8">
        <f>Hoja2!H16</f>
        <v>0</v>
      </c>
      <c r="L16" s="10">
        <f>F3/MIN(F16,J16)*K16</f>
        <v>0</v>
      </c>
      <c r="M16">
        <v>1265</v>
      </c>
      <c r="N16">
        <v>142</v>
      </c>
      <c r="P16">
        <v>101</v>
      </c>
      <c r="Q16">
        <v>33</v>
      </c>
      <c r="R16">
        <v>1</v>
      </c>
      <c r="S16" s="2">
        <f t="shared" si="4"/>
        <v>30.189933871641049</v>
      </c>
      <c r="T16">
        <v>4</v>
      </c>
      <c r="U16">
        <v>4</v>
      </c>
      <c r="V16">
        <v>2</v>
      </c>
      <c r="W16">
        <v>2</v>
      </c>
      <c r="X16">
        <v>3</v>
      </c>
      <c r="Y16">
        <v>2</v>
      </c>
      <c r="Z16">
        <v>3</v>
      </c>
      <c r="AA16">
        <v>2</v>
      </c>
    </row>
    <row r="17" spans="1:27" x14ac:dyDescent="0.25">
      <c r="A17" s="2">
        <v>16</v>
      </c>
      <c r="B17" t="s">
        <v>30</v>
      </c>
      <c r="C17" s="1">
        <v>0.83750000000000002</v>
      </c>
      <c r="D17" s="3">
        <v>0.86954861111111104</v>
      </c>
      <c r="E17" s="3">
        <f t="shared" si="0"/>
        <v>3.2048611111111014E-2</v>
      </c>
      <c r="F17" s="8">
        <f t="shared" si="1"/>
        <v>2769</v>
      </c>
      <c r="G17" s="9"/>
      <c r="H17" s="9"/>
      <c r="I17" s="9">
        <f t="shared" si="2"/>
        <v>0</v>
      </c>
      <c r="J17" s="8">
        <f t="shared" si="3"/>
        <v>0</v>
      </c>
      <c r="K17" s="8">
        <f>Hoja2!H17</f>
        <v>8.3333333333333329E-2</v>
      </c>
      <c r="L17" s="10">
        <f>F3/F17*K17</f>
        <v>2.3534368604791137E-2</v>
      </c>
      <c r="S17" s="2">
        <f t="shared" si="4"/>
        <v>0</v>
      </c>
      <c r="T17">
        <v>2</v>
      </c>
      <c r="U17">
        <v>1</v>
      </c>
      <c r="V17">
        <v>1</v>
      </c>
      <c r="W17">
        <v>2</v>
      </c>
      <c r="X17">
        <v>3</v>
      </c>
      <c r="Y17">
        <v>1</v>
      </c>
      <c r="Z17">
        <v>5</v>
      </c>
      <c r="AA17">
        <v>5</v>
      </c>
    </row>
    <row r="18" spans="1:27" x14ac:dyDescent="0.25">
      <c r="A18" s="2">
        <v>17</v>
      </c>
      <c r="B18" t="s">
        <v>31</v>
      </c>
      <c r="C18" s="1">
        <v>0.83750000000000002</v>
      </c>
      <c r="D18" s="3">
        <v>0.87101851851851853</v>
      </c>
      <c r="E18" s="3">
        <f t="shared" si="0"/>
        <v>3.3518518518518503E-2</v>
      </c>
      <c r="F18" s="8">
        <f t="shared" si="1"/>
        <v>2896</v>
      </c>
      <c r="G18" s="9">
        <v>3.3599537037037039E-2</v>
      </c>
      <c r="H18" s="9">
        <v>3.425925925925926E-3</v>
      </c>
      <c r="I18" s="9">
        <f t="shared" si="2"/>
        <v>3.7025462962962968E-2</v>
      </c>
      <c r="J18" s="8">
        <f t="shared" si="3"/>
        <v>3199</v>
      </c>
      <c r="K18" s="8">
        <f>Hoja2!H18</f>
        <v>0</v>
      </c>
      <c r="L18" s="10">
        <f>F3/MIN(F18,J18)*K18</f>
        <v>0</v>
      </c>
      <c r="M18">
        <v>1256</v>
      </c>
      <c r="N18">
        <v>365</v>
      </c>
      <c r="O18">
        <v>4</v>
      </c>
      <c r="P18">
        <v>1404</v>
      </c>
      <c r="Q18">
        <v>111</v>
      </c>
      <c r="R18">
        <v>12</v>
      </c>
      <c r="S18" s="2">
        <f t="shared" si="4"/>
        <v>101.76732346152077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4</v>
      </c>
      <c r="AA1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3" sqref="A3"/>
    </sheetView>
  </sheetViews>
  <sheetFormatPr baseColWidth="10" defaultRowHeight="15" x14ac:dyDescent="0.25"/>
  <cols>
    <col min="2" max="2" width="25.140625" bestFit="1" customWidth="1"/>
    <col min="3" max="3" width="21.5703125" bestFit="1" customWidth="1"/>
    <col min="4" max="4" width="27.28515625" bestFit="1" customWidth="1"/>
    <col min="5" max="5" width="30" bestFit="1" customWidth="1"/>
    <col min="6" max="6" width="26.42578125" bestFit="1" customWidth="1"/>
    <col min="7" max="7" width="32.140625" bestFit="1" customWidth="1"/>
  </cols>
  <sheetData>
    <row r="1" spans="1:8" x14ac:dyDescent="0.25">
      <c r="A1" t="s">
        <v>0</v>
      </c>
      <c r="B1" t="s">
        <v>26</v>
      </c>
      <c r="C1" t="s">
        <v>27</v>
      </c>
      <c r="D1" t="s">
        <v>28</v>
      </c>
      <c r="E1" t="s">
        <v>23</v>
      </c>
      <c r="F1" t="s">
        <v>24</v>
      </c>
      <c r="G1" t="s">
        <v>25</v>
      </c>
      <c r="H1" t="s">
        <v>29</v>
      </c>
    </row>
    <row r="2" spans="1:8" x14ac:dyDescent="0.25">
      <c r="A2">
        <f>Hoja1!A2</f>
        <v>1</v>
      </c>
      <c r="B2">
        <v>0</v>
      </c>
      <c r="C2">
        <v>0</v>
      </c>
      <c r="D2">
        <v>11</v>
      </c>
      <c r="E2" s="4">
        <f t="shared" ref="E2:E18" si="0">(18-B2)/18*50/100</f>
        <v>0.5</v>
      </c>
      <c r="F2" s="4">
        <f t="shared" ref="F2:F18" si="1">(18-C2)/18*25/100</f>
        <v>0.25</v>
      </c>
      <c r="G2" s="5">
        <f t="shared" ref="G2:G18" si="2">(18-D2)/18*25/100</f>
        <v>9.7222222222222238E-2</v>
      </c>
      <c r="H2" s="6">
        <f t="shared" ref="H2:H18" si="3">E2+F2+G2</f>
        <v>0.84722222222222221</v>
      </c>
    </row>
    <row r="3" spans="1:8" x14ac:dyDescent="0.25">
      <c r="A3" s="2">
        <f>Hoja1!A3</f>
        <v>2</v>
      </c>
      <c r="B3">
        <v>0</v>
      </c>
      <c r="C3">
        <v>0</v>
      </c>
      <c r="D3">
        <v>0</v>
      </c>
      <c r="E3" s="4">
        <f t="shared" si="0"/>
        <v>0.5</v>
      </c>
      <c r="F3" s="4">
        <f t="shared" si="1"/>
        <v>0.25</v>
      </c>
      <c r="G3" s="5">
        <f t="shared" si="2"/>
        <v>0.25</v>
      </c>
      <c r="H3" s="6">
        <f t="shared" si="3"/>
        <v>1</v>
      </c>
    </row>
    <row r="4" spans="1:8" x14ac:dyDescent="0.25">
      <c r="A4" s="2">
        <f>Hoja1!A4</f>
        <v>3</v>
      </c>
      <c r="B4">
        <v>7</v>
      </c>
      <c r="C4">
        <v>7</v>
      </c>
      <c r="D4">
        <v>7</v>
      </c>
      <c r="E4" s="4">
        <f t="shared" si="0"/>
        <v>0.30555555555555558</v>
      </c>
      <c r="F4" s="4">
        <f t="shared" si="1"/>
        <v>0.15277777777777779</v>
      </c>
      <c r="G4" s="5">
        <f t="shared" si="2"/>
        <v>0.15277777777777779</v>
      </c>
      <c r="H4" s="6">
        <f t="shared" si="3"/>
        <v>0.61111111111111116</v>
      </c>
    </row>
    <row r="5" spans="1:8" x14ac:dyDescent="0.25">
      <c r="A5" s="2">
        <f>Hoja1!A5</f>
        <v>4</v>
      </c>
      <c r="B5">
        <v>0</v>
      </c>
      <c r="C5">
        <v>0</v>
      </c>
      <c r="D5">
        <v>0</v>
      </c>
      <c r="E5" s="4">
        <f t="shared" si="0"/>
        <v>0.5</v>
      </c>
      <c r="F5" s="4">
        <f t="shared" si="1"/>
        <v>0.25</v>
      </c>
      <c r="G5" s="5">
        <f t="shared" si="2"/>
        <v>0.25</v>
      </c>
      <c r="H5" s="6">
        <f t="shared" si="3"/>
        <v>1</v>
      </c>
    </row>
    <row r="6" spans="1:8" x14ac:dyDescent="0.25">
      <c r="A6" s="2">
        <f>Hoja1!A6</f>
        <v>5</v>
      </c>
      <c r="B6">
        <v>18</v>
      </c>
      <c r="C6">
        <v>18</v>
      </c>
      <c r="D6">
        <v>18</v>
      </c>
      <c r="E6" s="4">
        <f t="shared" si="0"/>
        <v>0</v>
      </c>
      <c r="F6" s="4">
        <f t="shared" si="1"/>
        <v>0</v>
      </c>
      <c r="G6" s="5">
        <f t="shared" si="2"/>
        <v>0</v>
      </c>
      <c r="H6" s="6">
        <f t="shared" si="3"/>
        <v>0</v>
      </c>
    </row>
    <row r="7" spans="1:8" x14ac:dyDescent="0.25">
      <c r="A7" s="2">
        <f>Hoja1!A7</f>
        <v>6</v>
      </c>
      <c r="B7">
        <v>7</v>
      </c>
      <c r="C7">
        <v>7</v>
      </c>
      <c r="D7">
        <v>9</v>
      </c>
      <c r="E7" s="4">
        <f t="shared" si="0"/>
        <v>0.30555555555555558</v>
      </c>
      <c r="F7" s="4">
        <f t="shared" si="1"/>
        <v>0.15277777777777779</v>
      </c>
      <c r="G7" s="5">
        <f t="shared" si="2"/>
        <v>0.125</v>
      </c>
      <c r="H7" s="6">
        <f t="shared" si="3"/>
        <v>0.58333333333333337</v>
      </c>
    </row>
    <row r="8" spans="1:8" x14ac:dyDescent="0.25">
      <c r="A8" s="2">
        <f>Hoja1!A8</f>
        <v>7</v>
      </c>
      <c r="B8">
        <v>18</v>
      </c>
      <c r="C8">
        <v>18</v>
      </c>
      <c r="D8">
        <v>18</v>
      </c>
      <c r="E8" s="4">
        <f t="shared" si="0"/>
        <v>0</v>
      </c>
      <c r="F8" s="4">
        <f t="shared" si="1"/>
        <v>0</v>
      </c>
      <c r="G8" s="5">
        <f t="shared" si="2"/>
        <v>0</v>
      </c>
      <c r="H8" s="6">
        <f t="shared" si="3"/>
        <v>0</v>
      </c>
    </row>
    <row r="9" spans="1:8" x14ac:dyDescent="0.25">
      <c r="A9" s="2">
        <f>Hoja1!A9</f>
        <v>8</v>
      </c>
      <c r="B9">
        <v>0</v>
      </c>
      <c r="C9">
        <v>0</v>
      </c>
      <c r="D9">
        <v>18</v>
      </c>
      <c r="E9" s="4">
        <f t="shared" si="0"/>
        <v>0.5</v>
      </c>
      <c r="F9" s="4">
        <f t="shared" si="1"/>
        <v>0.25</v>
      </c>
      <c r="G9" s="5">
        <f t="shared" si="2"/>
        <v>0</v>
      </c>
      <c r="H9" s="6">
        <f t="shared" si="3"/>
        <v>0.75</v>
      </c>
    </row>
    <row r="10" spans="1:8" x14ac:dyDescent="0.25">
      <c r="A10" s="2">
        <f>Hoja1!A10</f>
        <v>9</v>
      </c>
      <c r="B10">
        <v>14</v>
      </c>
      <c r="C10">
        <v>14</v>
      </c>
      <c r="D10">
        <v>16</v>
      </c>
      <c r="E10" s="4">
        <f t="shared" si="0"/>
        <v>0.1111111111111111</v>
      </c>
      <c r="F10" s="4">
        <f t="shared" si="1"/>
        <v>5.5555555555555552E-2</v>
      </c>
      <c r="G10" s="5">
        <f t="shared" si="2"/>
        <v>2.7777777777777776E-2</v>
      </c>
      <c r="H10" s="6">
        <f t="shared" si="3"/>
        <v>0.19444444444444442</v>
      </c>
    </row>
    <row r="11" spans="1:8" x14ac:dyDescent="0.25">
      <c r="A11" s="2">
        <f>Hoja1!A11</f>
        <v>10</v>
      </c>
      <c r="B11">
        <v>0</v>
      </c>
      <c r="C11">
        <v>0</v>
      </c>
      <c r="D11">
        <v>0</v>
      </c>
      <c r="E11" s="4">
        <f t="shared" si="0"/>
        <v>0.5</v>
      </c>
      <c r="F11" s="4">
        <f t="shared" si="1"/>
        <v>0.25</v>
      </c>
      <c r="G11" s="5">
        <f t="shared" si="2"/>
        <v>0.25</v>
      </c>
      <c r="H11" s="6">
        <f t="shared" si="3"/>
        <v>1</v>
      </c>
    </row>
    <row r="12" spans="1:8" x14ac:dyDescent="0.25">
      <c r="A12" s="2">
        <f>Hoja1!A12</f>
        <v>11</v>
      </c>
      <c r="B12">
        <v>18</v>
      </c>
      <c r="C12">
        <v>18</v>
      </c>
      <c r="D12">
        <v>18</v>
      </c>
      <c r="E12" s="4">
        <f t="shared" si="0"/>
        <v>0</v>
      </c>
      <c r="F12" s="4">
        <f t="shared" si="1"/>
        <v>0</v>
      </c>
      <c r="G12" s="5">
        <f t="shared" si="2"/>
        <v>0</v>
      </c>
      <c r="H12" s="6">
        <f t="shared" si="3"/>
        <v>0</v>
      </c>
    </row>
    <row r="13" spans="1:8" x14ac:dyDescent="0.25">
      <c r="A13" s="2">
        <f>Hoja1!A13</f>
        <v>12</v>
      </c>
      <c r="B13">
        <v>0</v>
      </c>
      <c r="C13">
        <v>0</v>
      </c>
      <c r="D13">
        <v>13</v>
      </c>
      <c r="E13" s="4">
        <f t="shared" si="0"/>
        <v>0.5</v>
      </c>
      <c r="F13" s="4">
        <f t="shared" si="1"/>
        <v>0.25</v>
      </c>
      <c r="G13" s="5">
        <f t="shared" si="2"/>
        <v>6.9444444444444448E-2</v>
      </c>
      <c r="H13" s="6">
        <f t="shared" si="3"/>
        <v>0.81944444444444442</v>
      </c>
    </row>
    <row r="14" spans="1:8" x14ac:dyDescent="0.25">
      <c r="A14" s="2">
        <f>Hoja1!A14</f>
        <v>13</v>
      </c>
      <c r="B14">
        <v>18</v>
      </c>
      <c r="C14">
        <v>18</v>
      </c>
      <c r="D14">
        <v>18</v>
      </c>
      <c r="E14" s="4">
        <f t="shared" si="0"/>
        <v>0</v>
      </c>
      <c r="F14" s="4">
        <f t="shared" si="1"/>
        <v>0</v>
      </c>
      <c r="G14" s="5">
        <f t="shared" si="2"/>
        <v>0</v>
      </c>
      <c r="H14" s="6">
        <f t="shared" si="3"/>
        <v>0</v>
      </c>
    </row>
    <row r="15" spans="1:8" x14ac:dyDescent="0.25">
      <c r="A15" s="2">
        <f>Hoja1!A15</f>
        <v>14</v>
      </c>
      <c r="B15">
        <v>5</v>
      </c>
      <c r="C15">
        <v>5</v>
      </c>
      <c r="D15">
        <v>18</v>
      </c>
      <c r="E15" s="4">
        <f t="shared" si="0"/>
        <v>0.36111111111111105</v>
      </c>
      <c r="F15" s="4">
        <f t="shared" si="1"/>
        <v>0.18055555555555552</v>
      </c>
      <c r="G15" s="5">
        <f t="shared" si="2"/>
        <v>0</v>
      </c>
      <c r="H15" s="6">
        <f t="shared" si="3"/>
        <v>0.54166666666666652</v>
      </c>
    </row>
    <row r="16" spans="1:8" x14ac:dyDescent="0.25">
      <c r="A16" s="2">
        <f>Hoja1!A16</f>
        <v>15</v>
      </c>
      <c r="B16">
        <v>18</v>
      </c>
      <c r="C16">
        <v>18</v>
      </c>
      <c r="D16">
        <v>18</v>
      </c>
      <c r="E16" s="4">
        <f t="shared" si="0"/>
        <v>0</v>
      </c>
      <c r="F16" s="4">
        <f t="shared" si="1"/>
        <v>0</v>
      </c>
      <c r="G16" s="5">
        <f t="shared" si="2"/>
        <v>0</v>
      </c>
      <c r="H16" s="6">
        <f t="shared" si="3"/>
        <v>0</v>
      </c>
    </row>
    <row r="17" spans="1:8" x14ac:dyDescent="0.25">
      <c r="A17" s="2">
        <f>Hoja1!A17</f>
        <v>16</v>
      </c>
      <c r="B17">
        <v>16</v>
      </c>
      <c r="C17">
        <v>16</v>
      </c>
      <c r="D17">
        <v>18</v>
      </c>
      <c r="E17" s="7">
        <f t="shared" si="0"/>
        <v>5.5555555555555552E-2</v>
      </c>
      <c r="F17" s="7">
        <f t="shared" si="1"/>
        <v>2.7777777777777776E-2</v>
      </c>
      <c r="G17" s="5">
        <f t="shared" si="2"/>
        <v>0</v>
      </c>
      <c r="H17" s="6">
        <f t="shared" si="3"/>
        <v>8.3333333333333329E-2</v>
      </c>
    </row>
    <row r="18" spans="1:8" x14ac:dyDescent="0.25">
      <c r="A18" s="2">
        <f>Hoja1!A18</f>
        <v>17</v>
      </c>
      <c r="B18">
        <v>18</v>
      </c>
      <c r="C18">
        <v>18</v>
      </c>
      <c r="D18">
        <v>18</v>
      </c>
      <c r="E18" s="7">
        <f t="shared" si="0"/>
        <v>0</v>
      </c>
      <c r="F18" s="7">
        <f t="shared" si="1"/>
        <v>0</v>
      </c>
      <c r="G18" s="5">
        <f t="shared" si="2"/>
        <v>0</v>
      </c>
      <c r="H18" s="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optiplex780-1</dc:creator>
  <cp:lastModifiedBy>optiplex780-1</cp:lastModifiedBy>
  <dcterms:created xsi:type="dcterms:W3CDTF">2019-05-06T09:05:55Z</dcterms:created>
  <dcterms:modified xsi:type="dcterms:W3CDTF">2019-09-05T09:55:46Z</dcterms:modified>
</cp:coreProperties>
</file>