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ptiplex780-1\OneDrive - Universidad de Oviedo\Trabajo Weso\ShExML Experiment\"/>
    </mc:Choice>
  </mc:AlternateContent>
  <bookViews>
    <workbookView xWindow="0" yWindow="0" windowWidth="21600" windowHeight="96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L8" i="1"/>
  <c r="L7" i="1"/>
  <c r="L5" i="1"/>
  <c r="L4" i="1"/>
  <c r="L2" i="1"/>
  <c r="L3" i="1"/>
  <c r="G8" i="2" l="1"/>
  <c r="G7" i="2"/>
  <c r="G6" i="2"/>
  <c r="G5" i="2"/>
  <c r="G4" i="2"/>
  <c r="G3" i="2"/>
  <c r="G2" i="2"/>
  <c r="F8" i="2"/>
  <c r="F7" i="2"/>
  <c r="F6" i="2"/>
  <c r="F5" i="2"/>
  <c r="F4" i="2"/>
  <c r="F3" i="2"/>
  <c r="F2" i="2"/>
  <c r="E8" i="2"/>
  <c r="E7" i="2"/>
  <c r="E6" i="2"/>
  <c r="E5" i="2"/>
  <c r="E4" i="2"/>
  <c r="E3" i="2"/>
  <c r="E2" i="2"/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2" i="1"/>
  <c r="J2" i="1" s="1"/>
  <c r="E8" i="1" l="1"/>
  <c r="F8" i="1" s="1"/>
  <c r="E7" i="1"/>
  <c r="F7" i="1" s="1"/>
  <c r="E6" i="1"/>
  <c r="F6" i="1" s="1"/>
  <c r="A6" i="2"/>
  <c r="A7" i="2"/>
  <c r="A8" i="2"/>
  <c r="S5" i="1"/>
  <c r="S6" i="1"/>
  <c r="S7" i="1"/>
  <c r="S8" i="1"/>
  <c r="H5" i="2"/>
  <c r="K5" i="1" s="1"/>
  <c r="A5" i="2"/>
  <c r="E5" i="1"/>
  <c r="F5" i="1" s="1"/>
  <c r="S4" i="1"/>
  <c r="A4" i="2"/>
  <c r="E4" i="1"/>
  <c r="F4" i="1" s="1"/>
  <c r="A3" i="2"/>
  <c r="A2" i="2"/>
  <c r="S3" i="1"/>
  <c r="E3" i="1"/>
  <c r="F3" i="1" s="1"/>
  <c r="S2" i="1"/>
  <c r="E2" i="1"/>
  <c r="F2" i="1" s="1"/>
  <c r="H3" i="2" l="1"/>
  <c r="K3" i="1" s="1"/>
  <c r="H4" i="2"/>
  <c r="K4" i="1" s="1"/>
  <c r="H2" i="2"/>
  <c r="K2" i="1" s="1"/>
  <c r="H7" i="2"/>
  <c r="K7" i="1" s="1"/>
  <c r="H6" i="2"/>
  <c r="K6" i="1" s="1"/>
  <c r="H8" i="2"/>
  <c r="K8" i="1" s="1"/>
</calcChain>
</file>

<file path=xl/sharedStrings.xml><?xml version="1.0" encoding="utf-8"?>
<sst xmlns="http://schemas.openxmlformats.org/spreadsheetml/2006/main" count="35" uniqueCount="29">
  <si>
    <t>ID</t>
  </si>
  <si>
    <t>Language</t>
  </si>
  <si>
    <t>Start time</t>
  </si>
  <si>
    <t>End time</t>
  </si>
  <si>
    <t>Elapsed time</t>
  </si>
  <si>
    <t>Elapsed seconds</t>
  </si>
  <si>
    <t>Mousotron time</t>
  </si>
  <si>
    <t>Mousotron idle time</t>
  </si>
  <si>
    <t>Mousotron total time</t>
  </si>
  <si>
    <t>Mousotron total seconds</t>
  </si>
  <si>
    <t>Completeness Percentage</t>
  </si>
  <si>
    <t>Precision</t>
  </si>
  <si>
    <t>Keystrokes</t>
  </si>
  <si>
    <t>Left button clicks</t>
  </si>
  <si>
    <t>Right button clicks</t>
  </si>
  <si>
    <t>Mousewheel scroll</t>
  </si>
  <si>
    <t>Yards</t>
  </si>
  <si>
    <t>Inches</t>
  </si>
  <si>
    <t>Meters</t>
  </si>
  <si>
    <t>Flexibility on new mappings</t>
  </si>
  <si>
    <t>ShExML</t>
  </si>
  <si>
    <t>YARRRML</t>
  </si>
  <si>
    <t>All triples generated errors</t>
  </si>
  <si>
    <t>Data correctness errors</t>
  </si>
  <si>
    <t>Prefixes and datatypes errors</t>
  </si>
  <si>
    <t>All triples generated percentage</t>
  </si>
  <si>
    <t>Data correctness percentage</t>
  </si>
  <si>
    <t>Prefixes and datatypes percentage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</si>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</sst>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20" fontId="0" fillId="0" borderId="0" xfId="0" applyNumberFormat="1"/>
    <xf numFmtId="0" fontId="0" fillId="0" borderId="0" xfId="0"/>
    <xf numFmtId="2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workbookViewId="0">
      <selection activeCell="A8" sqref="A8"/>
    </sheetView>
  </sheetViews>
  <sheetFormatPr baseColWidth="10" defaultColWidth="11.42578125" defaultRowHeight="15" x14ac:dyDescent="0.25"/>
  <cols>
    <col min="2" max="2" width="16.7109375" bestFit="1" customWidth="1"/>
    <col min="5" max="5" width="12.42578125" style="2" bestFit="1" customWidth="1"/>
    <col min="6" max="6" width="15.42578125" style="2" bestFit="1" customWidth="1"/>
    <col min="7" max="7" width="15.28515625" style="2" bestFit="1" customWidth="1"/>
    <col min="8" max="8" width="19.28515625" style="2" bestFit="1" customWidth="1"/>
    <col min="9" max="9" width="20" style="2" bestFit="1" customWidth="1"/>
    <col min="10" max="10" width="23.140625" style="2" bestFit="1" customWidth="1"/>
    <col min="11" max="11" width="24.42578125" bestFit="1" customWidth="1"/>
    <col min="14" max="14" width="16.140625" bestFit="1" customWidth="1"/>
    <col min="15" max="15" width="17.28515625" bestFit="1" customWidth="1"/>
    <col min="16" max="16" width="17.85546875" bestFit="1" customWidth="1"/>
    <col min="20" max="20" width="26.140625" bestFit="1" customWidth="1"/>
    <col min="21" max="21" width="15" bestFit="1" customWidth="1"/>
    <col min="22" max="22" width="26.42578125" bestFit="1" customWidth="1"/>
    <col min="24" max="24" width="12.140625" bestFit="1" customWidth="1"/>
    <col min="25" max="25" width="12.5703125" bestFit="1" customWidth="1"/>
    <col min="26" max="26" width="15" bestFit="1" customWidth="1"/>
    <col min="27" max="27" width="24.28515625" bestFit="1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2">
        <v>1</v>
      </c>
      <c r="B2" s="2" t="s">
        <v>20</v>
      </c>
      <c r="C2" s="1">
        <v>0.85130787037037037</v>
      </c>
      <c r="D2" s="3">
        <v>0.85630787037037026</v>
      </c>
      <c r="E2" s="3">
        <f t="shared" ref="E2:E8" si="0">D2-C2</f>
        <v>4.9999999999998934E-3</v>
      </c>
      <c r="F2" s="7">
        <f>MINUTE(E2)*60+SECOND(E2)</f>
        <v>432</v>
      </c>
      <c r="G2" s="8">
        <v>2.6388888888888885E-3</v>
      </c>
      <c r="H2" s="8">
        <v>1.1111111111111111E-3</v>
      </c>
      <c r="I2" s="8">
        <f>G2+H2</f>
        <v>3.7499999999999999E-3</v>
      </c>
      <c r="J2" s="7">
        <f>MINUTE(I2)*60+SECOND(I2)</f>
        <v>324</v>
      </c>
      <c r="K2" s="7">
        <f>Hoja2!H2</f>
        <v>1</v>
      </c>
      <c r="L2" s="9">
        <f>J3/MIN(F2, J2)*K2</f>
        <v>0.51543209876543206</v>
      </c>
      <c r="M2" s="2">
        <v>61</v>
      </c>
      <c r="N2" s="2">
        <v>24</v>
      </c>
      <c r="O2" s="2">
        <v>1</v>
      </c>
      <c r="P2" s="2">
        <v>0</v>
      </c>
      <c r="Q2" s="2">
        <v>5</v>
      </c>
      <c r="R2" s="2">
        <v>2</v>
      </c>
      <c r="S2" s="2">
        <f>Q2/1.094+R2/39.37</f>
        <v>4.6211840138488318</v>
      </c>
      <c r="T2" s="2">
        <v>5</v>
      </c>
    </row>
    <row r="3" spans="1:20" x14ac:dyDescent="0.25">
      <c r="A3" s="2">
        <v>2</v>
      </c>
      <c r="B3" s="2" t="s">
        <v>20</v>
      </c>
      <c r="C3" s="1">
        <v>0.85334490740740743</v>
      </c>
      <c r="D3" s="3">
        <v>0.85589120370370375</v>
      </c>
      <c r="E3" s="3">
        <f t="shared" si="0"/>
        <v>2.5462962962963243E-3</v>
      </c>
      <c r="F3" s="7">
        <f t="shared" ref="F3:F8" si="1">MINUTE(E3)*60+SECOND(E3)</f>
        <v>220</v>
      </c>
      <c r="G3" s="8">
        <v>1.4583333333333334E-3</v>
      </c>
      <c r="H3" s="8">
        <v>4.7453703703703704E-4</v>
      </c>
      <c r="I3" s="8">
        <f t="shared" ref="I3:I8" si="2">G3+H3</f>
        <v>1.9328703703703704E-3</v>
      </c>
      <c r="J3" s="7">
        <f t="shared" ref="J3:J8" si="3">MINUTE(I3)*60+SECOND(I3)</f>
        <v>167</v>
      </c>
      <c r="K3" s="7">
        <f>Hoja2!H3</f>
        <v>1</v>
      </c>
      <c r="L3" s="9">
        <f>J3/MIN(F3,J3)*K3</f>
        <v>1</v>
      </c>
      <c r="M3" s="2">
        <v>43</v>
      </c>
      <c r="N3" s="2">
        <v>33</v>
      </c>
      <c r="O3" s="2">
        <v>0</v>
      </c>
      <c r="P3" s="2">
        <v>3</v>
      </c>
      <c r="Q3" s="2">
        <v>5</v>
      </c>
      <c r="R3" s="2">
        <v>1</v>
      </c>
      <c r="S3" s="2">
        <f>Q3/1.094+R3/39.37</f>
        <v>4.5957839630487296</v>
      </c>
      <c r="T3" s="2">
        <v>5</v>
      </c>
    </row>
    <row r="4" spans="1:20" x14ac:dyDescent="0.25">
      <c r="A4" s="2">
        <v>3</v>
      </c>
      <c r="B4" s="2" t="s">
        <v>20</v>
      </c>
      <c r="C4" s="1">
        <v>0.85394675925925922</v>
      </c>
      <c r="D4" s="3">
        <v>0.86412037037037026</v>
      </c>
      <c r="E4" s="3">
        <f t="shared" si="0"/>
        <v>1.0173611111111036E-2</v>
      </c>
      <c r="F4" s="7">
        <f t="shared" si="1"/>
        <v>879</v>
      </c>
      <c r="G4" s="8">
        <v>8.9120370370370378E-3</v>
      </c>
      <c r="H4" s="8">
        <v>8.1018518518518516E-4</v>
      </c>
      <c r="I4" s="8">
        <f t="shared" si="2"/>
        <v>9.7222222222222224E-3</v>
      </c>
      <c r="J4" s="7">
        <f t="shared" si="3"/>
        <v>840</v>
      </c>
      <c r="K4" s="7">
        <f>Hoja2!H4</f>
        <v>0.63157894736842102</v>
      </c>
      <c r="L4" s="9">
        <f>J3/MIN(F4,J4)*K4</f>
        <v>0.12556390977443607</v>
      </c>
      <c r="M4" s="2">
        <v>438</v>
      </c>
      <c r="N4" s="2">
        <v>207</v>
      </c>
      <c r="O4" s="2">
        <v>0</v>
      </c>
      <c r="P4" s="2">
        <v>288</v>
      </c>
      <c r="Q4" s="2">
        <v>41</v>
      </c>
      <c r="R4" s="2">
        <v>11</v>
      </c>
      <c r="S4" s="2">
        <f>Q4/1.094+R4/39.37</f>
        <v>37.756548639239867</v>
      </c>
      <c r="T4" s="2">
        <v>2</v>
      </c>
    </row>
    <row r="5" spans="1:20" x14ac:dyDescent="0.25">
      <c r="A5" s="2">
        <v>4</v>
      </c>
      <c r="B5" s="2" t="s">
        <v>20</v>
      </c>
      <c r="C5" s="1">
        <v>0.85751157407407408</v>
      </c>
      <c r="D5" s="3">
        <v>0.86226851851851849</v>
      </c>
      <c r="E5" s="3">
        <f t="shared" si="0"/>
        <v>4.7569444444444109E-3</v>
      </c>
      <c r="F5" s="7">
        <f t="shared" si="1"/>
        <v>411</v>
      </c>
      <c r="G5" s="8">
        <v>3.9467592592592592E-3</v>
      </c>
      <c r="H5" s="8">
        <v>1.1921296296296296E-3</v>
      </c>
      <c r="I5" s="8">
        <f t="shared" si="2"/>
        <v>5.138888888888889E-3</v>
      </c>
      <c r="J5" s="7">
        <f t="shared" si="3"/>
        <v>444</v>
      </c>
      <c r="K5" s="7">
        <f>Hoja2!H5</f>
        <v>1</v>
      </c>
      <c r="L5" s="9">
        <f>J3/MIN(F5,J5)*K5</f>
        <v>0.40632603406326034</v>
      </c>
      <c r="M5" s="2">
        <v>147</v>
      </c>
      <c r="N5" s="2">
        <v>29</v>
      </c>
      <c r="O5" s="2">
        <v>0</v>
      </c>
      <c r="P5" s="2">
        <v>105</v>
      </c>
      <c r="Q5" s="2">
        <v>6</v>
      </c>
      <c r="R5" s="2">
        <v>25</v>
      </c>
      <c r="S5" s="2">
        <f t="shared" ref="S5:S8" si="4">Q5/1.094+R5/39.37</f>
        <v>6.1194619647008945</v>
      </c>
      <c r="T5" s="2">
        <v>4</v>
      </c>
    </row>
    <row r="6" spans="1:20" x14ac:dyDescent="0.25">
      <c r="A6" s="2">
        <v>8</v>
      </c>
      <c r="B6" s="2" t="s">
        <v>20</v>
      </c>
      <c r="C6" s="1">
        <v>0.86324074074074064</v>
      </c>
      <c r="D6" s="3">
        <v>0.86327546296296298</v>
      </c>
      <c r="E6" s="3">
        <f t="shared" si="0"/>
        <v>3.4722222222338672E-5</v>
      </c>
      <c r="F6" s="7">
        <f t="shared" si="1"/>
        <v>3</v>
      </c>
      <c r="G6" s="8">
        <v>1.3657407407407409E-3</v>
      </c>
      <c r="H6" s="8">
        <v>0</v>
      </c>
      <c r="I6" s="8">
        <f t="shared" si="2"/>
        <v>1.3657407407407409E-3</v>
      </c>
      <c r="J6" s="7">
        <f t="shared" si="3"/>
        <v>118</v>
      </c>
      <c r="K6" s="7">
        <f>Hoja2!H6</f>
        <v>0.75</v>
      </c>
      <c r="L6" s="9">
        <f>K6</f>
        <v>0.75</v>
      </c>
      <c r="M6" s="2">
        <v>343</v>
      </c>
      <c r="N6" s="2">
        <v>16</v>
      </c>
      <c r="O6" s="2">
        <v>1</v>
      </c>
      <c r="P6" s="2">
        <v>223</v>
      </c>
      <c r="Q6" s="2">
        <v>6</v>
      </c>
      <c r="R6" s="2">
        <v>0</v>
      </c>
      <c r="S6" s="2">
        <f t="shared" si="4"/>
        <v>5.4844606946983543</v>
      </c>
      <c r="T6" s="2">
        <v>5</v>
      </c>
    </row>
    <row r="7" spans="1:20" x14ac:dyDescent="0.25">
      <c r="A7" s="2">
        <v>9</v>
      </c>
      <c r="B7" s="2" t="s">
        <v>20</v>
      </c>
      <c r="C7" s="1">
        <v>0.86332175925925936</v>
      </c>
      <c r="D7" s="3">
        <v>0.86341435185185189</v>
      </c>
      <c r="E7" s="3">
        <f t="shared" si="0"/>
        <v>9.2592592592533052E-5</v>
      </c>
      <c r="F7" s="7">
        <f t="shared" si="1"/>
        <v>8</v>
      </c>
      <c r="G7" s="8"/>
      <c r="H7" s="8"/>
      <c r="I7" s="8">
        <f t="shared" si="2"/>
        <v>0</v>
      </c>
      <c r="J7" s="7">
        <f t="shared" si="3"/>
        <v>0</v>
      </c>
      <c r="K7" s="7">
        <f>Hoja2!H7</f>
        <v>0</v>
      </c>
      <c r="L7" s="9">
        <f>J3/F7*K7</f>
        <v>0</v>
      </c>
      <c r="M7" s="2"/>
      <c r="N7" s="2"/>
      <c r="O7" s="2"/>
      <c r="P7" s="2"/>
      <c r="Q7" s="2"/>
      <c r="R7" s="2"/>
      <c r="S7" s="2">
        <f t="shared" si="4"/>
        <v>0</v>
      </c>
      <c r="T7" s="2">
        <v>5</v>
      </c>
    </row>
    <row r="8" spans="1:20" x14ac:dyDescent="0.25">
      <c r="A8" s="2">
        <v>13</v>
      </c>
      <c r="B8" s="2" t="s">
        <v>21</v>
      </c>
      <c r="C8" s="1">
        <v>0.8684722222222222</v>
      </c>
      <c r="D8" s="3">
        <v>0.8690162037037038</v>
      </c>
      <c r="E8" s="3">
        <f t="shared" si="0"/>
        <v>5.4398148148160352E-4</v>
      </c>
      <c r="F8" s="7">
        <f t="shared" si="1"/>
        <v>47</v>
      </c>
      <c r="G8" s="8">
        <v>3.6805555555555554E-3</v>
      </c>
      <c r="H8" s="8">
        <v>1.9791666666666668E-3</v>
      </c>
      <c r="I8" s="8">
        <f t="shared" si="2"/>
        <v>5.6597222222222222E-3</v>
      </c>
      <c r="J8" s="7">
        <f t="shared" si="3"/>
        <v>489</v>
      </c>
      <c r="K8" s="7">
        <f>Hoja2!H8</f>
        <v>0</v>
      </c>
      <c r="L8" s="9">
        <f>J3/MIN(F8,J8)*K8</f>
        <v>0</v>
      </c>
      <c r="M8" s="2">
        <v>91</v>
      </c>
      <c r="N8" s="2">
        <v>43</v>
      </c>
      <c r="O8" s="2">
        <v>0</v>
      </c>
      <c r="P8" s="2">
        <v>41</v>
      </c>
      <c r="Q8" s="2">
        <v>12</v>
      </c>
      <c r="R8" s="2">
        <v>31</v>
      </c>
      <c r="S8" s="2">
        <f t="shared" si="4"/>
        <v>11.756322964199859</v>
      </c>
      <c r="T8" s="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9" sqref="C9"/>
    </sheetView>
  </sheetViews>
  <sheetFormatPr baseColWidth="10" defaultColWidth="11.42578125" defaultRowHeight="15" x14ac:dyDescent="0.25"/>
  <cols>
    <col min="2" max="2" width="25.140625" bestFit="1" customWidth="1"/>
    <col min="3" max="3" width="21.5703125" bestFit="1" customWidth="1"/>
    <col min="4" max="4" width="27.28515625" bestFit="1" customWidth="1"/>
    <col min="5" max="5" width="30" bestFit="1" customWidth="1"/>
    <col min="6" max="6" width="26.42578125" bestFit="1" customWidth="1"/>
    <col min="7" max="7" width="32.140625" bestFit="1" customWidth="1"/>
  </cols>
  <sheetData>
    <row r="1" spans="1:8" x14ac:dyDescent="0.25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x14ac:dyDescent="0.25">
      <c r="A2" s="2">
        <f>Hoja1!A2</f>
        <v>1</v>
      </c>
      <c r="B2" s="2">
        <v>0</v>
      </c>
      <c r="C2" s="2">
        <v>0</v>
      </c>
      <c r="D2" s="2">
        <v>0</v>
      </c>
      <c r="E2" s="4">
        <f t="shared" ref="E2:E8" si="0">(19-B2)/19*50/100</f>
        <v>0.5</v>
      </c>
      <c r="F2" s="4">
        <f t="shared" ref="F2:G8" si="1">(19-C2)/19*25/100</f>
        <v>0.25</v>
      </c>
      <c r="G2" s="5">
        <f t="shared" si="1"/>
        <v>0.25</v>
      </c>
      <c r="H2" s="6">
        <f t="shared" ref="H2:H8" si="2">E2+F2+G2</f>
        <v>1</v>
      </c>
    </row>
    <row r="3" spans="1:8" x14ac:dyDescent="0.25">
      <c r="A3" s="2">
        <f>Hoja1!A3</f>
        <v>2</v>
      </c>
      <c r="B3" s="2">
        <v>0</v>
      </c>
      <c r="C3" s="2">
        <v>0</v>
      </c>
      <c r="D3" s="2">
        <v>0</v>
      </c>
      <c r="E3" s="4">
        <f t="shared" si="0"/>
        <v>0.5</v>
      </c>
      <c r="F3" s="4">
        <f t="shared" si="1"/>
        <v>0.25</v>
      </c>
      <c r="G3" s="5">
        <f t="shared" si="1"/>
        <v>0.25</v>
      </c>
      <c r="H3" s="6">
        <f t="shared" si="2"/>
        <v>1</v>
      </c>
    </row>
    <row r="4" spans="1:8" x14ac:dyDescent="0.25">
      <c r="A4" s="2">
        <f>Hoja1!A4</f>
        <v>3</v>
      </c>
      <c r="B4" s="2">
        <v>7</v>
      </c>
      <c r="C4" s="2">
        <v>7</v>
      </c>
      <c r="D4" s="2">
        <v>7</v>
      </c>
      <c r="E4" s="4">
        <f t="shared" si="0"/>
        <v>0.31578947368421051</v>
      </c>
      <c r="F4" s="4">
        <f t="shared" si="1"/>
        <v>0.15789473684210525</v>
      </c>
      <c r="G4" s="5">
        <f t="shared" si="1"/>
        <v>0.15789473684210525</v>
      </c>
      <c r="H4" s="6">
        <f t="shared" si="2"/>
        <v>0.63157894736842102</v>
      </c>
    </row>
    <row r="5" spans="1:8" x14ac:dyDescent="0.25">
      <c r="A5" s="2">
        <f>Hoja1!A5</f>
        <v>4</v>
      </c>
      <c r="B5" s="2">
        <v>0</v>
      </c>
      <c r="C5" s="2">
        <v>0</v>
      </c>
      <c r="D5" s="2">
        <v>0</v>
      </c>
      <c r="E5" s="4">
        <f t="shared" si="0"/>
        <v>0.5</v>
      </c>
      <c r="F5" s="4">
        <f t="shared" si="1"/>
        <v>0.25</v>
      </c>
      <c r="G5" s="5">
        <f t="shared" si="1"/>
        <v>0.25</v>
      </c>
      <c r="H5" s="6">
        <f t="shared" si="2"/>
        <v>1</v>
      </c>
    </row>
    <row r="6" spans="1:8" x14ac:dyDescent="0.25">
      <c r="A6" s="2">
        <f>Hoja1!A6</f>
        <v>8</v>
      </c>
      <c r="B6" s="2">
        <v>0</v>
      </c>
      <c r="C6" s="2">
        <v>0</v>
      </c>
      <c r="D6" s="2">
        <v>19</v>
      </c>
      <c r="E6" s="4">
        <f t="shared" si="0"/>
        <v>0.5</v>
      </c>
      <c r="F6" s="4">
        <f t="shared" si="1"/>
        <v>0.25</v>
      </c>
      <c r="G6" s="5">
        <f t="shared" si="1"/>
        <v>0</v>
      </c>
      <c r="H6" s="6">
        <f t="shared" si="2"/>
        <v>0.75</v>
      </c>
    </row>
    <row r="7" spans="1:8" x14ac:dyDescent="0.25">
      <c r="A7" s="2">
        <f>Hoja1!A7</f>
        <v>9</v>
      </c>
      <c r="B7" s="2">
        <v>19</v>
      </c>
      <c r="C7" s="2">
        <v>19</v>
      </c>
      <c r="D7" s="2">
        <v>19</v>
      </c>
      <c r="E7" s="4">
        <f t="shared" si="0"/>
        <v>0</v>
      </c>
      <c r="F7" s="4">
        <f t="shared" si="1"/>
        <v>0</v>
      </c>
      <c r="G7" s="5">
        <f t="shared" si="1"/>
        <v>0</v>
      </c>
      <c r="H7" s="6">
        <f t="shared" si="2"/>
        <v>0</v>
      </c>
    </row>
    <row r="8" spans="1:8" x14ac:dyDescent="0.25">
      <c r="A8" s="2">
        <f>Hoja1!A8</f>
        <v>13</v>
      </c>
      <c r="B8" s="2">
        <v>19</v>
      </c>
      <c r="C8" s="2">
        <v>19</v>
      </c>
      <c r="D8" s="2">
        <v>19</v>
      </c>
      <c r="E8" s="4">
        <f t="shared" si="0"/>
        <v>0</v>
      </c>
      <c r="F8" s="4">
        <f t="shared" si="1"/>
        <v>0</v>
      </c>
      <c r="G8" s="5">
        <f t="shared" si="1"/>
        <v>0</v>
      </c>
      <c r="H8" s="6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optiplex780-1</dc:creator>
  <cp:keywords/>
  <dc:description/>
  <cp:lastModifiedBy>optiplex780-1</cp:lastModifiedBy>
  <cp:revision/>
  <dcterms:created xsi:type="dcterms:W3CDTF">2019-05-06T09:05:55Z</dcterms:created>
  <dcterms:modified xsi:type="dcterms:W3CDTF">2019-09-05T10:00:34Z</dcterms:modified>
  <cp:category/>
  <cp:contentStatus/>
</cp:coreProperties>
</file>