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carte/tmp2/hermitretro/hermitretro/src/zxzero/doc/"/>
    </mc:Choice>
  </mc:AlternateContent>
  <xr:revisionPtr revIDLastSave="0" documentId="13_ncr:1_{DE1AC04C-EFEB-7246-8293-706ADF5BEA73}" xr6:coauthVersionLast="46" xr6:coauthVersionMax="46" xr10:uidLastSave="{00000000-0000-0000-0000-000000000000}"/>
  <bookViews>
    <workbookView xWindow="160" yWindow="460" windowWidth="25440" windowHeight="14080" xr2:uid="{00000000-000D-0000-FFFF-FFFF00000000}"/>
  </bookViews>
  <sheets>
    <sheet name="Summary" sheetId="3" r:id="rId1"/>
    <sheet name="Checklist" sheetId="7" r:id="rId2"/>
    <sheet name="Main" sheetId="1" r:id="rId3"/>
    <sheet name="Backplane" sheetId="2" r:id="rId4"/>
    <sheet name="USB Riser" sheetId="5" r:id="rId5"/>
    <sheet name="Miscellaneous" sheetId="6" r:id="rId6"/>
    <sheet name="Zelux Kit" sheetId="8" r:id="rId7"/>
  </sheets>
  <calcPr calcId="191029"/>
</workbook>
</file>

<file path=xl/calcChain.xml><?xml version="1.0" encoding="utf-8"?>
<calcChain xmlns="http://schemas.openxmlformats.org/spreadsheetml/2006/main">
  <c r="C12" i="3" l="1"/>
  <c r="C10" i="3"/>
  <c r="B78" i="7"/>
  <c r="A76" i="7"/>
  <c r="B76" i="7"/>
  <c r="B77" i="7"/>
  <c r="A70" i="7"/>
  <c r="B70" i="7"/>
  <c r="A71" i="7"/>
  <c r="B71" i="7"/>
  <c r="A72" i="7"/>
  <c r="B72" i="7"/>
  <c r="A73" i="7"/>
  <c r="B73" i="7"/>
  <c r="A74" i="7"/>
  <c r="B74" i="7"/>
  <c r="A75" i="7"/>
  <c r="B75" i="7"/>
  <c r="B69" i="7"/>
  <c r="A69" i="7"/>
  <c r="B10" i="6"/>
  <c r="C5" i="3"/>
  <c r="B35" i="7"/>
  <c r="B61" i="7"/>
  <c r="B62" i="7"/>
  <c r="B63" i="7"/>
  <c r="B64" i="7"/>
  <c r="B65" i="7"/>
  <c r="B66" i="7"/>
  <c r="B49" i="7"/>
  <c r="B50" i="7"/>
  <c r="B60" i="7"/>
  <c r="B56" i="7"/>
  <c r="A56" i="7"/>
  <c r="A49" i="7"/>
  <c r="A50" i="7"/>
  <c r="B51" i="7"/>
  <c r="B52" i="7"/>
  <c r="B48" i="7"/>
  <c r="A48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B43" i="7"/>
  <c r="B44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6" i="7"/>
  <c r="A6" i="7"/>
  <c r="B9" i="6"/>
  <c r="C9" i="3" s="1"/>
  <c r="C6" i="3"/>
  <c r="C8" i="3"/>
</calcChain>
</file>

<file path=xl/sharedStrings.xml><?xml version="1.0" encoding="utf-8"?>
<sst xmlns="http://schemas.openxmlformats.org/spreadsheetml/2006/main" count="454" uniqueCount="189">
  <si>
    <t>Part</t>
  </si>
  <si>
    <t>Value</t>
  </si>
  <si>
    <t>Device</t>
  </si>
  <si>
    <t>Package</t>
  </si>
  <si>
    <t>Description</t>
  </si>
  <si>
    <t>UNIT_PRICE</t>
  </si>
  <si>
    <t>VENDOR_ID</t>
  </si>
  <si>
    <t>VENDOR_SKU</t>
  </si>
  <si>
    <t>C1</t>
  </si>
  <si>
    <t>0.1UF-0805</t>
  </si>
  <si>
    <t>0.1uF capacitor</t>
  </si>
  <si>
    <t>RS Components</t>
  </si>
  <si>
    <t>264-4416</t>
  </si>
  <si>
    <t>D1</t>
  </si>
  <si>
    <t>DIODE-BAT48</t>
  </si>
  <si>
    <t>DIODE-1N4001</t>
  </si>
  <si>
    <t>Diode</t>
  </si>
  <si>
    <t>251-3053</t>
  </si>
  <si>
    <t>J3</t>
  </si>
  <si>
    <t>POWER_JACK</t>
  </si>
  <si>
    <t>POWER_JACK_PTH</t>
  </si>
  <si>
    <t>Power Jack Connector</t>
  </si>
  <si>
    <t>JP1</t>
  </si>
  <si>
    <t>JUMPER-4</t>
  </si>
  <si>
    <t>1X4</t>
  </si>
  <si>
    <t>681-2988</t>
  </si>
  <si>
    <t>JP2</t>
  </si>
  <si>
    <t>JP3</t>
  </si>
  <si>
    <t>JUMPER-7</t>
  </si>
  <si>
    <t>1X7</t>
  </si>
  <si>
    <t>180-2210</t>
  </si>
  <si>
    <t>JP4</t>
  </si>
  <si>
    <t>JUMPER-3</t>
  </si>
  <si>
    <t>1X3</t>
  </si>
  <si>
    <t>251-8092</t>
  </si>
  <si>
    <t>JP5</t>
  </si>
  <si>
    <t>R1</t>
  </si>
  <si>
    <t>10KOHM-PTH</t>
  </si>
  <si>
    <t>AXIAL-0.3</t>
  </si>
  <si>
    <t>10k Ohm Resistor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</si>
  <si>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</si>
  <si>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</si>
  <si>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</si>
  <si>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</si>
  <si>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</si>
  <si>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</si>
  <si>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</si>
  <si>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</si>
  <si>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</si>
  <si>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</si>
  <si>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</si>
  <si>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</si>
  <si>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</si>
  <si>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</si>
  <si>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</si>
  <si>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</si>
  <si>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</si>
  <si>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</si>
  <si>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</si>
  <si>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S2</t>
  </si>
  <si>
    <t>MOMENTARY-SWITCH-SPST-PTH-RIGHT-ANGLE-KIT</t>
  </si>
  <si>
    <t>TACTILE_SWITCH_PTH_RIGHT_ANGLE_KIT</t>
  </si>
  <si>
    <t>Momentary Switch (Pushbutton) - SPST</t>
  </si>
  <si>
    <t>785-6399</t>
  </si>
  <si>
    <t>U$1</t>
  </si>
  <si>
    <t>RPI-ZERO-WITH-STEM-WH</t>
  </si>
  <si>
    <t>RASPBERRYPI_BASTELSTUBE_V13_RASPI_BOARD_B+_FULL-TOPSILK-WITH-STEM-WH</t>
  </si>
  <si>
    <t>Pi Hut</t>
  </si>
  <si>
    <t>SC0065</t>
  </si>
  <si>
    <t>U$2</t>
  </si>
  <si>
    <t>DM3AT-SF-PEJM5</t>
  </si>
  <si>
    <t>Hirose DM3AT-SF-PEJM5 MicroSD Push-Push Adapter</t>
  </si>
  <si>
    <t>828-1884</t>
  </si>
  <si>
    <t>U$3</t>
  </si>
  <si>
    <t>L4940V5</t>
  </si>
  <si>
    <t>TO220</t>
  </si>
  <si>
    <t>L4940V5 5V Regulator</t>
  </si>
  <si>
    <t>298-8491</t>
  </si>
  <si>
    <t>U$4</t>
  </si>
  <si>
    <t>FC68125</t>
  </si>
  <si>
    <t>FC68125 4-pin 3.5mm jack</t>
  </si>
  <si>
    <t>805-1655</t>
  </si>
  <si>
    <t>U$6</t>
  </si>
  <si>
    <t>MOLEX-22-02-3053</t>
  </si>
  <si>
    <t>Enrgtech</t>
  </si>
  <si>
    <t>ET12174091</t>
  </si>
  <si>
    <t>U$7</t>
  </si>
  <si>
    <t>MOLEX-22-02-3083</t>
  </si>
  <si>
    <t>718-8740</t>
  </si>
  <si>
    <t>U$9</t>
  </si>
  <si>
    <t>MILLIGRID_4X2-HEADER</t>
  </si>
  <si>
    <t>MILLIGRID_4X2</t>
  </si>
  <si>
    <t>Milli-Grid 4x2 Header</t>
  </si>
  <si>
    <t>670-3689</t>
  </si>
  <si>
    <t>U$11</t>
  </si>
  <si>
    <t>LD1117V33</t>
  </si>
  <si>
    <t>STMicroelectronics LD1117V33C LDO Regulator 1.3A 3.3 V +/-1% TO-220 3-Pin</t>
  </si>
  <si>
    <t>686-9767</t>
  </si>
  <si>
    <t>V1.7.0</t>
  </si>
  <si>
    <t>J1</t>
  </si>
  <si>
    <t>DB9MALE</t>
  </si>
  <si>
    <t>DB9_MALE</t>
  </si>
  <si>
    <t>DB9 Connector</t>
  </si>
  <si>
    <t>528-3654</t>
  </si>
  <si>
    <t>V1.3.0</t>
  </si>
  <si>
    <t>Main Board</t>
  </si>
  <si>
    <t>Backplane Board</t>
  </si>
  <si>
    <t>USB Riser Board</t>
  </si>
  <si>
    <t>USB Stem Board</t>
  </si>
  <si>
    <t>Cost £ (exc. VAT)</t>
  </si>
  <si>
    <t>Version</t>
  </si>
  <si>
    <t>Name</t>
  </si>
  <si>
    <t>Miscellaneous</t>
  </si>
  <si>
    <t>Power Supply (1.5A, 2.1mm diameter, 5VDC, Centre Positive)</t>
  </si>
  <si>
    <t>HDMI Mini Male FPV/FFC Connector</t>
  </si>
  <si>
    <t>HDMI Female FPV/FFC Connector</t>
  </si>
  <si>
    <t>V1.1.0</t>
  </si>
  <si>
    <t>USB_A-PTH-FEMALE</t>
  </si>
  <si>
    <t>USB-A-S-SILK-FEMALE-PTH</t>
  </si>
  <si>
    <t>USB-A Connector</t>
  </si>
  <si>
    <t>674-1325</t>
  </si>
  <si>
    <t>This bill of materials assuming the price for 1 of each item.</t>
  </si>
  <si>
    <t>If you order from RS Components, etc., you might have to</t>
  </si>
  <si>
    <t>buy multiples of each item, e.g., 25 capacitors. As such, your costs</t>
  </si>
  <si>
    <t>for self-sourcing might be extremely high.</t>
  </si>
  <si>
    <t>You might wish to consider buying a kit from Hermit Retro which has</t>
  </si>
  <si>
    <t>all required components and the miscellaneous items included</t>
  </si>
  <si>
    <t>saving you a lot of money, effort and multiple shipping costs.</t>
  </si>
  <si>
    <t>N/A</t>
  </si>
  <si>
    <t>This bill of materials includes all items required for a functioning</t>
  </si>
  <si>
    <t>MicroSD cards. This will inflate the seeming cost of the system</t>
  </si>
  <si>
    <t>above other solutions such as the MagPi 67 offering which is usually</t>
  </si>
  <si>
    <t>priced as just a Raspberry Pi Zero, some stripboard and two connectors</t>
  </si>
  <si>
    <t>and assumes the user already has everything else.</t>
  </si>
  <si>
    <t>Hermit Retro ZXZero Board Bill of Materials</t>
  </si>
  <si>
    <t>Hermit Retro ZXZero Board including a power supply and 2x</t>
  </si>
  <si>
    <t>The prices listed in this Bill of Materials were taken from the various</t>
  </si>
  <si>
    <t>suppliers as of 17Feb2021</t>
  </si>
  <si>
    <t>Hermit Retro ZXZero Board</t>
  </si>
  <si>
    <t>161-3683</t>
  </si>
  <si>
    <t>2-way Female Jumper</t>
  </si>
  <si>
    <t>2x Micro SD Cards (minimum 256Mb and 1Gb)</t>
  </si>
  <si>
    <t>FPV/FFC 15cm Ribbon 20-way</t>
  </si>
  <si>
    <t>528-126</t>
  </si>
  <si>
    <t>Unit Price</t>
  </si>
  <si>
    <t>Hermit Retro ZXZero Backplane Board</t>
  </si>
  <si>
    <t>M2 Screws x 12mm (9-off)</t>
  </si>
  <si>
    <t>527-915</t>
  </si>
  <si>
    <t>Miscellaneous Items (Hermit Retro, eBay or AliExpress)</t>
  </si>
  <si>
    <t>Items marked in yellow are optional</t>
  </si>
  <si>
    <t>448-382</t>
  </si>
  <si>
    <t>Minimum Total (ex. VAT + Shipping)</t>
  </si>
  <si>
    <t>Main</t>
  </si>
  <si>
    <t>Component</t>
  </si>
  <si>
    <t>Ordered</t>
  </si>
  <si>
    <t>Packed</t>
  </si>
  <si>
    <t>Assembled</t>
  </si>
  <si>
    <t>Backplane</t>
  </si>
  <si>
    <t>USB Riser</t>
  </si>
  <si>
    <t>4-way PCB header</t>
  </si>
  <si>
    <t>7-way PCB header</t>
  </si>
  <si>
    <t>3-way PCB header</t>
  </si>
  <si>
    <t>Hermit Retro Products ZXZero Parts Checklist</t>
  </si>
  <si>
    <t>3-way right-angled PCB header</t>
  </si>
  <si>
    <t>Raspberry Pi Zero WH</t>
  </si>
  <si>
    <t>Molex 22-02-3053 Ribbon Connector (Trio-Mate equivalent)</t>
  </si>
  <si>
    <t>Molex 22-02-3083 Ribbon Connector (Trio-Mate equivalent)</t>
  </si>
  <si>
    <t>M2 Nuts (23-off)</t>
  </si>
  <si>
    <t>V1.8.0</t>
  </si>
  <si>
    <t>V1.4.0</t>
  </si>
  <si>
    <t>V1.1</t>
  </si>
  <si>
    <t>Hermit Retro ZXZero Zelux Kit</t>
  </si>
  <si>
    <t>JP6</t>
  </si>
  <si>
    <t>JP7</t>
  </si>
  <si>
    <t>R22</t>
  </si>
  <si>
    <t>Q1</t>
  </si>
  <si>
    <t>PN2222ATA-TO92</t>
  </si>
  <si>
    <t>TO-92-AMMO</t>
  </si>
  <si>
    <t>PN2222ATA transistor</t>
  </si>
  <si>
    <t>739-0381</t>
  </si>
  <si>
    <t>R21</t>
  </si>
  <si>
    <t>1K2OHM-PTH</t>
  </si>
  <si>
    <t>1.2k resistor</t>
  </si>
  <si>
    <t>U$10</t>
  </si>
  <si>
    <t>SCREWTERMINAL-2</t>
  </si>
  <si>
    <t>2-pin screw terminal 2.54mm pitch</t>
  </si>
  <si>
    <t>790-1098</t>
  </si>
  <si>
    <t>U$12</t>
  </si>
  <si>
    <t>Zelux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</si>
</sst>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33" borderId="0" xfId="0" applyFill="1"/>
    <xf numFmtId="0" fontId="18" fillId="0" borderId="0" xfId="0" applyFont="1"/>
    <xf numFmtId="0" fontId="0" fillId="0" borderId="0" xfId="0" quotePrefix="1"/>
    <xf numFmtId="164" fontId="0" fillId="33" borderId="18" xfId="0" applyNumberFormat="1" applyFill="1" applyBorder="1"/>
    <xf numFmtId="0" fontId="16" fillId="0" borderId="21" xfId="0" applyFont="1" applyBorder="1"/>
    <xf numFmtId="0" fontId="0" fillId="0" borderId="21" xfId="0" applyBorder="1"/>
    <xf numFmtId="0" fontId="16" fillId="0" borderId="0" xfId="0" applyFon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16" fillId="0" borderId="0" xfId="0" applyFont="1"/>
    <xf numFmtId="0" fontId="16" fillId="33" borderId="19" xfId="0" applyFont="1" applyFill="1" applyBorder="1"/>
    <xf numFmtId="0" fontId="16" fillId="33" borderId="20" xfId="0" applyFont="1" applyFill="1" applyBorder="1"/>
    <xf numFmtId="0" fontId="0" fillId="0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8"/>
  <sheetViews>
    <sheetView tabSelected="1" workbookViewId="0">
      <selection activeCell="C13" sqref="C13"/>
    </sheetView>
  </sheetViews>
  <sheetFormatPr baseColWidth="10" defaultRowHeight="16" x14ac:dyDescent="0.2"/>
  <cols>
    <col min="1" max="1" width="22.1640625" customWidth="1"/>
    <col min="2" max="2" width="33.83203125" customWidth="1"/>
    <col min="3" max="3" width="15.33203125" customWidth="1"/>
  </cols>
  <sheetData>
    <row r="1" spans="1:11" ht="17" thickBot="1" x14ac:dyDescent="0.25"/>
    <row r="2" spans="1:11" s="1" customFormat="1" x14ac:dyDescent="0.2">
      <c r="A2" s="1" t="s">
        <v>134</v>
      </c>
      <c r="F2" s="10" t="s">
        <v>136</v>
      </c>
      <c r="G2" s="11"/>
      <c r="H2" s="11"/>
      <c r="I2" s="11"/>
      <c r="J2" s="11"/>
      <c r="K2" s="12"/>
    </row>
    <row r="3" spans="1:11" ht="17" thickBot="1" x14ac:dyDescent="0.25">
      <c r="F3" s="13" t="s">
        <v>137</v>
      </c>
      <c r="G3" s="14"/>
      <c r="H3" s="14"/>
      <c r="I3" s="14"/>
      <c r="J3" s="14"/>
      <c r="K3" s="15"/>
    </row>
    <row r="4" spans="1:11" s="1" customFormat="1" x14ac:dyDescent="0.2">
      <c r="A4" s="1" t="s">
        <v>111</v>
      </c>
      <c r="B4" s="1" t="s">
        <v>110</v>
      </c>
      <c r="C4" s="1" t="s">
        <v>109</v>
      </c>
    </row>
    <row r="5" spans="1:11" x14ac:dyDescent="0.2">
      <c r="A5" t="s">
        <v>105</v>
      </c>
      <c r="B5" t="s">
        <v>168</v>
      </c>
      <c r="C5" s="2">
        <f>SUM(Main!F6:F44)</f>
        <v>21.449999999999996</v>
      </c>
    </row>
    <row r="6" spans="1:11" x14ac:dyDescent="0.2">
      <c r="A6" t="s">
        <v>106</v>
      </c>
      <c r="B6" t="s">
        <v>169</v>
      </c>
      <c r="C6" s="2">
        <f>SUM(Backplane!F6:F10)</f>
        <v>1.3600000000000003</v>
      </c>
    </row>
    <row r="7" spans="1:11" x14ac:dyDescent="0.2">
      <c r="A7" t="s">
        <v>108</v>
      </c>
      <c r="B7" t="s">
        <v>170</v>
      </c>
      <c r="C7" s="2">
        <v>0</v>
      </c>
    </row>
    <row r="8" spans="1:11" x14ac:dyDescent="0.2">
      <c r="A8" t="s">
        <v>107</v>
      </c>
      <c r="B8" t="s">
        <v>170</v>
      </c>
      <c r="C8" s="2">
        <f>SUM('USB Riser'!F6)</f>
        <v>0.72</v>
      </c>
      <c r="E8" s="2"/>
    </row>
    <row r="9" spans="1:11" x14ac:dyDescent="0.2">
      <c r="A9" t="s">
        <v>112</v>
      </c>
      <c r="B9" t="s">
        <v>128</v>
      </c>
      <c r="C9" s="2">
        <f>SUM(Miscellaneous!B4:B10)</f>
        <v>23.88</v>
      </c>
    </row>
    <row r="10" spans="1:11" x14ac:dyDescent="0.2">
      <c r="A10" t="s">
        <v>188</v>
      </c>
      <c r="B10" t="s">
        <v>168</v>
      </c>
      <c r="C10" s="2">
        <f>SUM('Zelux Kit'!F6:F15)</f>
        <v>2.0740000000000003</v>
      </c>
    </row>
    <row r="11" spans="1:11" ht="17" thickBot="1" x14ac:dyDescent="0.25">
      <c r="C11" s="2"/>
    </row>
    <row r="12" spans="1:11" ht="17" thickBot="1" x14ac:dyDescent="0.25">
      <c r="B12" s="1" t="s">
        <v>151</v>
      </c>
      <c r="C12" s="6">
        <f>SUM(C5:C10)</f>
        <v>49.483999999999995</v>
      </c>
      <c r="E12" s="2"/>
    </row>
    <row r="14" spans="1:11" ht="17" thickBot="1" x14ac:dyDescent="0.25"/>
    <row r="15" spans="1:11" x14ac:dyDescent="0.2">
      <c r="A15" s="10" t="s">
        <v>129</v>
      </c>
      <c r="B15" s="11"/>
      <c r="C15" s="12"/>
    </row>
    <row r="16" spans="1:11" x14ac:dyDescent="0.2">
      <c r="A16" s="16" t="s">
        <v>135</v>
      </c>
      <c r="B16" s="17"/>
      <c r="C16" s="18"/>
    </row>
    <row r="17" spans="1:3" x14ac:dyDescent="0.2">
      <c r="A17" s="16" t="s">
        <v>130</v>
      </c>
      <c r="B17" s="17"/>
      <c r="C17" s="18"/>
    </row>
    <row r="18" spans="1:3" x14ac:dyDescent="0.2">
      <c r="A18" s="16" t="s">
        <v>131</v>
      </c>
      <c r="B18" s="17"/>
      <c r="C18" s="18"/>
    </row>
    <row r="19" spans="1:3" x14ac:dyDescent="0.2">
      <c r="A19" s="16" t="s">
        <v>132</v>
      </c>
      <c r="B19" s="17"/>
      <c r="C19" s="18"/>
    </row>
    <row r="20" spans="1:3" ht="17" thickBot="1" x14ac:dyDescent="0.25">
      <c r="A20" s="13" t="s">
        <v>133</v>
      </c>
      <c r="B20" s="14"/>
      <c r="C20" s="15"/>
    </row>
    <row r="21" spans="1:3" ht="17" thickBot="1" x14ac:dyDescent="0.25"/>
    <row r="22" spans="1:3" x14ac:dyDescent="0.2">
      <c r="A22" s="10" t="s">
        <v>121</v>
      </c>
      <c r="B22" s="11"/>
      <c r="C22" s="12"/>
    </row>
    <row r="23" spans="1:3" x14ac:dyDescent="0.2">
      <c r="A23" s="16" t="s">
        <v>122</v>
      </c>
      <c r="B23" s="17"/>
      <c r="C23" s="18"/>
    </row>
    <row r="24" spans="1:3" x14ac:dyDescent="0.2">
      <c r="A24" s="16" t="s">
        <v>123</v>
      </c>
      <c r="B24" s="17"/>
      <c r="C24" s="18"/>
    </row>
    <row r="25" spans="1:3" x14ac:dyDescent="0.2">
      <c r="A25" s="16" t="s">
        <v>124</v>
      </c>
      <c r="B25" s="17"/>
      <c r="C25" s="18"/>
    </row>
    <row r="26" spans="1:3" x14ac:dyDescent="0.2">
      <c r="A26" s="16" t="s">
        <v>125</v>
      </c>
      <c r="B26" s="17"/>
      <c r="C26" s="18"/>
    </row>
    <row r="27" spans="1:3" x14ac:dyDescent="0.2">
      <c r="A27" s="16" t="s">
        <v>126</v>
      </c>
      <c r="B27" s="17"/>
      <c r="C27" s="18"/>
    </row>
    <row r="28" spans="1:3" thickBot="1" x14ac:dyDescent="0.25">
      <c r="A28" s="13" t="s">
        <v>127</v>
      </c>
      <c r="B28" s="14"/>
      <c r="C28" s="15"/>
    </row>
  </sheetData>
  <mergeCells count="15">
    <mergeCell ref="F2:K2"/>
    <mergeCell ref="F3:K3"/>
    <mergeCell ref="A28:C28"/>
    <mergeCell ref="A15:C15"/>
    <mergeCell ref="A16:C16"/>
    <mergeCell ref="A17:C17"/>
    <mergeCell ref="A18:C18"/>
    <mergeCell ref="A19:C19"/>
    <mergeCell ref="A20:C20"/>
    <mergeCell ref="A22:C22"/>
    <mergeCell ref="A23:C23"/>
    <mergeCell ref="A24:C24"/>
    <mergeCell ref="A25:C25"/>
    <mergeCell ref="A26:C26"/>
    <mergeCell ref="A27:C27"/>
  </mergeCells>
  <pageMargins left="0.7" right="0.7" top="0.75" bottom="0.75" header="0.3" footer="0.3"/>
  <pageSetup paperSize="9"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7715-0C30-3C41-A5B1-4395E43D04B1}">
  <sheetPr>
    <pageSetUpPr fitToPage="1"/>
  </sheetPr>
  <dimension ref="A2:E78"/>
  <sheetViews>
    <sheetView topLeftCell="A54" workbookViewId="0">
      <selection activeCell="G75" sqref="G75"/>
    </sheetView>
  </sheetViews>
  <sheetFormatPr baseColWidth="10" defaultRowHeight="16" x14ac:dyDescent="0.2"/>
  <cols>
    <col min="2" max="2" width="66.6640625" customWidth="1"/>
  </cols>
  <sheetData>
    <row r="2" spans="1:5" x14ac:dyDescent="0.2">
      <c r="A2" s="19" t="s">
        <v>162</v>
      </c>
      <c r="B2" s="19"/>
      <c r="C2" s="19"/>
      <c r="D2" s="19"/>
      <c r="E2" s="19"/>
    </row>
    <row r="4" spans="1:5" x14ac:dyDescent="0.2">
      <c r="A4" s="7" t="s">
        <v>152</v>
      </c>
      <c r="B4" s="8"/>
      <c r="C4" s="8"/>
      <c r="D4" s="8"/>
      <c r="E4" s="8"/>
    </row>
    <row r="5" spans="1:5" s="1" customFormat="1" x14ac:dyDescent="0.2">
      <c r="A5" s="7" t="s">
        <v>153</v>
      </c>
      <c r="B5" s="7" t="s">
        <v>4</v>
      </c>
      <c r="C5" s="7" t="s">
        <v>154</v>
      </c>
      <c r="D5" s="7" t="s">
        <v>155</v>
      </c>
      <c r="E5" s="7" t="s">
        <v>156</v>
      </c>
    </row>
    <row r="6" spans="1:5" x14ac:dyDescent="0.2">
      <c r="A6" s="8" t="str">
        <f>Main!A6</f>
        <v>C1</v>
      </c>
      <c r="B6" s="8" t="str">
        <f>Main!E6</f>
        <v>0.1uF capacitor</v>
      </c>
      <c r="C6" s="8"/>
      <c r="D6" s="8"/>
      <c r="E6" s="8"/>
    </row>
    <row r="7" spans="1:5" x14ac:dyDescent="0.2">
      <c r="A7" s="8" t="str">
        <f>Main!A7</f>
        <v>D1</v>
      </c>
      <c r="B7" s="8" t="str">
        <f>Main!E7</f>
        <v>Diode</v>
      </c>
      <c r="C7" s="8"/>
      <c r="D7" s="8"/>
      <c r="E7" s="8"/>
    </row>
    <row r="8" spans="1:5" x14ac:dyDescent="0.2">
      <c r="A8" s="8" t="str">
        <f>Main!A8</f>
        <v>J3</v>
      </c>
      <c r="B8" s="8" t="str">
        <f>Main!E8</f>
        <v>Power Jack Connector</v>
      </c>
      <c r="C8" s="8"/>
      <c r="D8" s="8"/>
      <c r="E8" s="8"/>
    </row>
    <row r="9" spans="1:5" x14ac:dyDescent="0.2">
      <c r="A9" s="8" t="str">
        <f>Main!A9</f>
        <v>JP1</v>
      </c>
      <c r="B9" s="8" t="str">
        <f>Main!E9</f>
        <v>4-way PCB header</v>
      </c>
      <c r="C9" s="8"/>
      <c r="D9" s="8"/>
      <c r="E9" s="8"/>
    </row>
    <row r="10" spans="1:5" x14ac:dyDescent="0.2">
      <c r="A10" s="8" t="str">
        <f>Main!A10</f>
        <v>JP2</v>
      </c>
      <c r="B10" s="8" t="str">
        <f>Main!E10</f>
        <v>4-way PCB header</v>
      </c>
      <c r="C10" s="8"/>
      <c r="D10" s="8"/>
      <c r="E10" s="8"/>
    </row>
    <row r="11" spans="1:5" x14ac:dyDescent="0.2">
      <c r="A11" s="8" t="str">
        <f>Main!A11</f>
        <v>JP3</v>
      </c>
      <c r="B11" s="8" t="str">
        <f>Main!E11</f>
        <v>7-way PCB header</v>
      </c>
      <c r="C11" s="8"/>
      <c r="D11" s="8"/>
      <c r="E11" s="8"/>
    </row>
    <row r="12" spans="1:5" x14ac:dyDescent="0.2">
      <c r="A12" s="8" t="str">
        <f>Main!A12</f>
        <v>JP4</v>
      </c>
      <c r="B12" s="8" t="str">
        <f>Main!E12</f>
        <v>3-way PCB header</v>
      </c>
      <c r="C12" s="8"/>
      <c r="D12" s="8"/>
      <c r="E12" s="8"/>
    </row>
    <row r="13" spans="1:5" x14ac:dyDescent="0.2">
      <c r="A13" s="8" t="str">
        <f>Main!A13</f>
        <v>JP5</v>
      </c>
      <c r="B13" s="8" t="str">
        <f>Main!E13</f>
        <v>3-way PCB header</v>
      </c>
      <c r="C13" s="8"/>
      <c r="D13" s="8"/>
      <c r="E13" s="8"/>
    </row>
    <row r="14" spans="1:5" x14ac:dyDescent="0.2">
      <c r="A14" s="8" t="str">
        <f>Main!A14</f>
        <v>R1</v>
      </c>
      <c r="B14" s="8" t="str">
        <f>Main!E14</f>
        <v>10k Ohm Resistor</v>
      </c>
      <c r="C14" s="8"/>
      <c r="D14" s="8"/>
      <c r="E14" s="8"/>
    </row>
    <row r="15" spans="1:5" x14ac:dyDescent="0.2">
      <c r="A15" s="8" t="str">
        <f>Main!A15</f>
        <v>R2</v>
      </c>
      <c r="B15" s="8" t="str">
        <f>Main!E15</f>
        <v>10k Ohm Resistor</v>
      </c>
      <c r="C15" s="8"/>
      <c r="D15" s="8"/>
      <c r="E15" s="8"/>
    </row>
    <row r="16" spans="1:5" x14ac:dyDescent="0.2">
      <c r="A16" s="8" t="str">
        <f>Main!A16</f>
        <v>R3</v>
      </c>
      <c r="B16" s="8" t="str">
        <f>Main!E16</f>
        <v>10k Ohm Resistor</v>
      </c>
      <c r="C16" s="8"/>
      <c r="D16" s="8"/>
      <c r="E16" s="8"/>
    </row>
    <row r="17" spans="1:5" x14ac:dyDescent="0.2">
      <c r="A17" s="8" t="str">
        <f>Main!A17</f>
        <v>R4</v>
      </c>
      <c r="B17" s="8" t="str">
        <f>Main!E17</f>
        <v>10k Ohm Resistor</v>
      </c>
      <c r="C17" s="8"/>
      <c r="D17" s="8"/>
      <c r="E17" s="8"/>
    </row>
    <row r="18" spans="1:5" x14ac:dyDescent="0.2">
      <c r="A18" s="8" t="str">
        <f>Main!A18</f>
        <v>R5</v>
      </c>
      <c r="B18" s="8" t="str">
        <f>Main!E18</f>
        <v>10k Ohm Resistor</v>
      </c>
      <c r="C18" s="8"/>
      <c r="D18" s="8"/>
      <c r="E18" s="8"/>
    </row>
    <row r="19" spans="1:5" x14ac:dyDescent="0.2">
      <c r="A19" s="8" t="str">
        <f>Main!A19</f>
        <v>R6</v>
      </c>
      <c r="B19" s="8" t="str">
        <f>Main!E19</f>
        <v>10k Ohm Resistor</v>
      </c>
      <c r="C19" s="8"/>
      <c r="D19" s="8"/>
      <c r="E19" s="8"/>
    </row>
    <row r="20" spans="1:5" x14ac:dyDescent="0.2">
      <c r="A20" s="8" t="str">
        <f>Main!A20</f>
        <v>R7</v>
      </c>
      <c r="B20" s="8" t="str">
        <f>Main!E20</f>
        <v>10k Ohm Resistor</v>
      </c>
      <c r="C20" s="8"/>
      <c r="D20" s="8"/>
      <c r="E20" s="8"/>
    </row>
    <row r="21" spans="1:5" x14ac:dyDescent="0.2">
      <c r="A21" s="8" t="str">
        <f>Main!A21</f>
        <v>R8</v>
      </c>
      <c r="B21" s="8" t="str">
        <f>Main!E21</f>
        <v>10k Ohm Resistor</v>
      </c>
      <c r="C21" s="8"/>
      <c r="D21" s="8"/>
      <c r="E21" s="8"/>
    </row>
    <row r="22" spans="1:5" x14ac:dyDescent="0.2">
      <c r="A22" s="8" t="str">
        <f>Main!A22</f>
        <v>R9</v>
      </c>
      <c r="B22" s="8" t="str">
        <f>Main!E22</f>
        <v>10k Ohm Resistor</v>
      </c>
      <c r="C22" s="8"/>
      <c r="D22" s="8"/>
      <c r="E22" s="8"/>
    </row>
    <row r="23" spans="1:5" x14ac:dyDescent="0.2">
      <c r="A23" s="8" t="str">
        <f>Main!A23</f>
        <v>R10</v>
      </c>
      <c r="B23" s="8" t="str">
        <f>Main!E23</f>
        <v>10k Ohm Resistor</v>
      </c>
      <c r="C23" s="8"/>
      <c r="D23" s="8"/>
      <c r="E23" s="8"/>
    </row>
    <row r="24" spans="1:5" x14ac:dyDescent="0.2">
      <c r="A24" s="8" t="str">
        <f>Main!A24</f>
        <v>R11</v>
      </c>
      <c r="B24" s="8" t="str">
        <f>Main!E24</f>
        <v>10k Ohm Resistor</v>
      </c>
      <c r="C24" s="8"/>
      <c r="D24" s="8"/>
      <c r="E24" s="8"/>
    </row>
    <row r="25" spans="1:5" x14ac:dyDescent="0.2">
      <c r="A25" s="8" t="str">
        <f>Main!A25</f>
        <v>R12</v>
      </c>
      <c r="B25" s="8" t="str">
        <f>Main!E25</f>
        <v>10k Ohm Resistor</v>
      </c>
      <c r="C25" s="8"/>
      <c r="D25" s="8"/>
      <c r="E25" s="8"/>
    </row>
    <row r="26" spans="1:5" x14ac:dyDescent="0.2">
      <c r="A26" s="8" t="str">
        <f>Main!A26</f>
        <v>R13</v>
      </c>
      <c r="B26" s="8" t="str">
        <f>Main!E26</f>
        <v>10k Ohm Resistor</v>
      </c>
      <c r="C26" s="8"/>
      <c r="D26" s="8"/>
      <c r="E26" s="8"/>
    </row>
    <row r="27" spans="1:5" x14ac:dyDescent="0.2">
      <c r="A27" s="8" t="str">
        <f>Main!A27</f>
        <v>R14</v>
      </c>
      <c r="B27" s="8" t="str">
        <f>Main!E27</f>
        <v>10k Ohm Resistor</v>
      </c>
      <c r="C27" s="8"/>
      <c r="D27" s="8"/>
      <c r="E27" s="8"/>
    </row>
    <row r="28" spans="1:5" x14ac:dyDescent="0.2">
      <c r="A28" s="8" t="str">
        <f>Main!A28</f>
        <v>R15</v>
      </c>
      <c r="B28" s="8" t="str">
        <f>Main!E28</f>
        <v>10k Ohm Resistor</v>
      </c>
      <c r="C28" s="8"/>
      <c r="D28" s="8"/>
      <c r="E28" s="8"/>
    </row>
    <row r="29" spans="1:5" x14ac:dyDescent="0.2">
      <c r="A29" s="8" t="str">
        <f>Main!A29</f>
        <v>R16</v>
      </c>
      <c r="B29" s="8" t="str">
        <f>Main!E29</f>
        <v>10k Ohm Resistor</v>
      </c>
      <c r="C29" s="8"/>
      <c r="D29" s="8"/>
      <c r="E29" s="8"/>
    </row>
    <row r="30" spans="1:5" x14ac:dyDescent="0.2">
      <c r="A30" s="8" t="str">
        <f>Main!A30</f>
        <v>R17</v>
      </c>
      <c r="B30" s="8" t="str">
        <f>Main!E30</f>
        <v>10k Ohm Resistor</v>
      </c>
      <c r="C30" s="8"/>
      <c r="D30" s="8"/>
      <c r="E30" s="8"/>
    </row>
    <row r="31" spans="1:5" x14ac:dyDescent="0.2">
      <c r="A31" s="8" t="str">
        <f>Main!A31</f>
        <v>R18</v>
      </c>
      <c r="B31" s="8" t="str">
        <f>Main!E31</f>
        <v>10k Ohm Resistor</v>
      </c>
      <c r="C31" s="8"/>
      <c r="D31" s="8"/>
      <c r="E31" s="8"/>
    </row>
    <row r="32" spans="1:5" x14ac:dyDescent="0.2">
      <c r="A32" s="8" t="str">
        <f>Main!A32</f>
        <v>R19</v>
      </c>
      <c r="B32" s="8" t="str">
        <f>Main!E32</f>
        <v>10k Ohm Resistor</v>
      </c>
      <c r="C32" s="8"/>
      <c r="D32" s="8"/>
      <c r="E32" s="8"/>
    </row>
    <row r="33" spans="1:5" x14ac:dyDescent="0.2">
      <c r="A33" s="8" t="str">
        <f>Main!A33</f>
        <v>R20</v>
      </c>
      <c r="B33" s="8" t="str">
        <f>Main!E33</f>
        <v>10k Ohm Resistor</v>
      </c>
      <c r="C33" s="8"/>
      <c r="D33" s="8"/>
      <c r="E33" s="8"/>
    </row>
    <row r="34" spans="1:5" x14ac:dyDescent="0.2">
      <c r="A34" s="8" t="str">
        <f>Main!A34</f>
        <v>S2</v>
      </c>
      <c r="B34" s="8" t="str">
        <f>Main!E34</f>
        <v>Momentary Switch (Pushbutton) - SPST</v>
      </c>
      <c r="C34" s="8"/>
      <c r="D34" s="8"/>
      <c r="E34" s="8"/>
    </row>
    <row r="35" spans="1:5" x14ac:dyDescent="0.2">
      <c r="A35" s="8" t="str">
        <f>Main!A35</f>
        <v>U$1</v>
      </c>
      <c r="B35" s="8" t="str">
        <f>Main!E35</f>
        <v>Raspberry Pi Zero WH</v>
      </c>
      <c r="C35" s="8"/>
      <c r="D35" s="8"/>
      <c r="E35" s="8"/>
    </row>
    <row r="36" spans="1:5" x14ac:dyDescent="0.2">
      <c r="A36" s="8" t="str">
        <f>Main!A36</f>
        <v>U$2</v>
      </c>
      <c r="B36" s="8" t="str">
        <f>Main!E36</f>
        <v>Hirose DM3AT-SF-PEJM5 MicroSD Push-Push Adapter</v>
      </c>
      <c r="C36" s="8"/>
      <c r="D36" s="8"/>
      <c r="E36" s="8"/>
    </row>
    <row r="37" spans="1:5" x14ac:dyDescent="0.2">
      <c r="A37" s="8" t="str">
        <f>Main!A37</f>
        <v>U$3</v>
      </c>
      <c r="B37" s="8" t="str">
        <f>Main!E37</f>
        <v>L4940V5 5V Regulator</v>
      </c>
      <c r="C37" s="8"/>
      <c r="D37" s="8"/>
      <c r="E37" s="8"/>
    </row>
    <row r="38" spans="1:5" x14ac:dyDescent="0.2">
      <c r="A38" s="8" t="str">
        <f>Main!A38</f>
        <v>U$4</v>
      </c>
      <c r="B38" s="8" t="str">
        <f>Main!E38</f>
        <v>FC68125 4-pin 3.5mm jack</v>
      </c>
      <c r="C38" s="8"/>
      <c r="D38" s="8"/>
      <c r="E38" s="8"/>
    </row>
    <row r="39" spans="1:5" x14ac:dyDescent="0.2">
      <c r="A39" s="8" t="str">
        <f>Main!A39</f>
        <v>U$6</v>
      </c>
      <c r="B39" s="8" t="str">
        <f>Main!E39</f>
        <v>Molex 22-02-3053 Ribbon Connector (Trio-Mate equivalent)</v>
      </c>
      <c r="C39" s="8"/>
      <c r="D39" s="8"/>
      <c r="E39" s="8"/>
    </row>
    <row r="40" spans="1:5" x14ac:dyDescent="0.2">
      <c r="A40" s="8" t="str">
        <f>Main!A40</f>
        <v>U$7</v>
      </c>
      <c r="B40" s="8" t="str">
        <f>Main!E40</f>
        <v>Molex 22-02-3083 Ribbon Connector (Trio-Mate equivalent)</v>
      </c>
      <c r="C40" s="8"/>
      <c r="D40" s="8"/>
      <c r="E40" s="8"/>
    </row>
    <row r="41" spans="1:5" x14ac:dyDescent="0.2">
      <c r="A41" s="8" t="str">
        <f>Main!A41</f>
        <v>U$9</v>
      </c>
      <c r="B41" s="8" t="str">
        <f>Main!E41</f>
        <v>Milli-Grid 4x2 Header</v>
      </c>
      <c r="C41" s="8"/>
      <c r="D41" s="8"/>
      <c r="E41" s="8"/>
    </row>
    <row r="42" spans="1:5" x14ac:dyDescent="0.2">
      <c r="A42" s="8" t="str">
        <f>Main!A42</f>
        <v>U$11</v>
      </c>
      <c r="B42" s="8" t="str">
        <f>Main!E42</f>
        <v>STMicroelectronics LD1117V33C LDO Regulator 1.3A 3.3 V +/-1% TO-220 3-Pin</v>
      </c>
      <c r="C42" s="8"/>
      <c r="D42" s="8"/>
      <c r="E42" s="8"/>
    </row>
    <row r="43" spans="1:5" x14ac:dyDescent="0.2">
      <c r="A43" s="8"/>
      <c r="B43" s="8" t="str">
        <f>Main!E43</f>
        <v>2-way Female Jumper</v>
      </c>
      <c r="C43" s="8"/>
      <c r="D43" s="8"/>
      <c r="E43" s="8"/>
    </row>
    <row r="44" spans="1:5" x14ac:dyDescent="0.2">
      <c r="A44" s="8"/>
      <c r="B44" s="8" t="str">
        <f>Main!E44</f>
        <v>2-way Female Jumper</v>
      </c>
      <c r="C44" s="8"/>
      <c r="D44" s="8"/>
      <c r="E44" s="8"/>
    </row>
    <row r="45" spans="1:5" x14ac:dyDescent="0.2">
      <c r="A45" s="8"/>
      <c r="B45" s="8"/>
      <c r="C45" s="8"/>
      <c r="D45" s="8"/>
      <c r="E45" s="8"/>
    </row>
    <row r="46" spans="1:5" x14ac:dyDescent="0.2">
      <c r="A46" s="7" t="s">
        <v>157</v>
      </c>
      <c r="B46" s="8"/>
      <c r="C46" s="8"/>
      <c r="D46" s="8"/>
      <c r="E46" s="8"/>
    </row>
    <row r="47" spans="1:5" x14ac:dyDescent="0.2">
      <c r="A47" s="7" t="s">
        <v>153</v>
      </c>
      <c r="B47" s="7" t="s">
        <v>4</v>
      </c>
      <c r="C47" s="7" t="s">
        <v>154</v>
      </c>
      <c r="D47" s="7" t="s">
        <v>155</v>
      </c>
      <c r="E47" s="7" t="s">
        <v>156</v>
      </c>
    </row>
    <row r="48" spans="1:5" x14ac:dyDescent="0.2">
      <c r="A48" s="8" t="str">
        <f>Backplane!A6</f>
        <v>J1</v>
      </c>
      <c r="B48" s="8" t="str">
        <f>Backplane!E6</f>
        <v>DB9 Connector</v>
      </c>
      <c r="C48" s="8"/>
      <c r="D48" s="8"/>
      <c r="E48" s="8"/>
    </row>
    <row r="49" spans="1:5" x14ac:dyDescent="0.2">
      <c r="A49" s="8" t="str">
        <f>Backplane!A7</f>
        <v>JP2</v>
      </c>
      <c r="B49" s="8" t="str">
        <f>Backplane!E7</f>
        <v>3-way right-angled PCB header</v>
      </c>
      <c r="C49" s="8"/>
      <c r="D49" s="8"/>
      <c r="E49" s="8"/>
    </row>
    <row r="50" spans="1:5" x14ac:dyDescent="0.2">
      <c r="A50" s="8" t="str">
        <f>Backplane!A8</f>
        <v>JP3</v>
      </c>
      <c r="B50" s="8" t="str">
        <f>Backplane!E8</f>
        <v>3-way right-angled PCB header</v>
      </c>
      <c r="C50" s="8"/>
      <c r="D50" s="8"/>
      <c r="E50" s="8"/>
    </row>
    <row r="51" spans="1:5" x14ac:dyDescent="0.2">
      <c r="A51" s="8"/>
      <c r="B51" s="8" t="str">
        <f>Backplane!E9</f>
        <v>2-way Female Jumper</v>
      </c>
      <c r="C51" s="8"/>
      <c r="D51" s="8"/>
      <c r="E51" s="8"/>
    </row>
    <row r="52" spans="1:5" x14ac:dyDescent="0.2">
      <c r="A52" s="8"/>
      <c r="B52" s="8" t="str">
        <f>Backplane!E10</f>
        <v>2-way Female Jumper</v>
      </c>
      <c r="C52" s="8"/>
      <c r="D52" s="8"/>
      <c r="E52" s="8"/>
    </row>
    <row r="53" spans="1:5" x14ac:dyDescent="0.2">
      <c r="A53" s="8"/>
      <c r="B53" s="8"/>
      <c r="C53" s="8"/>
      <c r="D53" s="8"/>
      <c r="E53" s="8"/>
    </row>
    <row r="54" spans="1:5" x14ac:dyDescent="0.2">
      <c r="A54" s="7" t="s">
        <v>158</v>
      </c>
      <c r="B54" s="8"/>
      <c r="C54" s="8"/>
      <c r="D54" s="8"/>
      <c r="E54" s="8"/>
    </row>
    <row r="55" spans="1:5" x14ac:dyDescent="0.2">
      <c r="A55" s="7" t="s">
        <v>153</v>
      </c>
      <c r="B55" s="7" t="s">
        <v>4</v>
      </c>
      <c r="C55" s="7" t="s">
        <v>154</v>
      </c>
      <c r="D55" s="7" t="s">
        <v>155</v>
      </c>
      <c r="E55" s="7" t="s">
        <v>156</v>
      </c>
    </row>
    <row r="56" spans="1:5" x14ac:dyDescent="0.2">
      <c r="A56" s="8" t="str">
        <f>'USB Riser'!A6</f>
        <v>J1</v>
      </c>
      <c r="B56" s="8" t="str">
        <f>'USB Riser'!E6</f>
        <v>USB-A Connector</v>
      </c>
      <c r="C56" s="8"/>
      <c r="D56" s="8"/>
      <c r="E56" s="8"/>
    </row>
    <row r="57" spans="1:5" x14ac:dyDescent="0.2">
      <c r="A57" s="8"/>
      <c r="B57" s="8"/>
      <c r="C57" s="8"/>
      <c r="D57" s="8"/>
      <c r="E57" s="8"/>
    </row>
    <row r="58" spans="1:5" x14ac:dyDescent="0.2">
      <c r="A58" s="7" t="s">
        <v>112</v>
      </c>
      <c r="B58" s="8"/>
      <c r="C58" s="8"/>
      <c r="D58" s="8"/>
      <c r="E58" s="8"/>
    </row>
    <row r="59" spans="1:5" x14ac:dyDescent="0.2">
      <c r="A59" s="7" t="s">
        <v>153</v>
      </c>
      <c r="B59" s="7" t="s">
        <v>4</v>
      </c>
      <c r="C59" s="7" t="s">
        <v>154</v>
      </c>
      <c r="D59" s="7" t="s">
        <v>155</v>
      </c>
      <c r="E59" s="7" t="s">
        <v>156</v>
      </c>
    </row>
    <row r="60" spans="1:5" x14ac:dyDescent="0.2">
      <c r="A60" s="8"/>
      <c r="B60" s="8" t="str">
        <f>Miscellaneous!A4</f>
        <v>Power Supply (1.5A, 2.1mm diameter, 5VDC, Centre Positive)</v>
      </c>
      <c r="C60" s="8"/>
      <c r="D60" s="8"/>
      <c r="E60" s="8"/>
    </row>
    <row r="61" spans="1:5" x14ac:dyDescent="0.2">
      <c r="A61" s="8"/>
      <c r="B61" s="8" t="str">
        <f>Miscellaneous!A5</f>
        <v>HDMI Mini Male FPV/FFC Connector</v>
      </c>
      <c r="C61" s="8"/>
      <c r="D61" s="8"/>
      <c r="E61" s="8"/>
    </row>
    <row r="62" spans="1:5" x14ac:dyDescent="0.2">
      <c r="A62" s="8"/>
      <c r="B62" s="8" t="str">
        <f>Miscellaneous!A6</f>
        <v>HDMI Female FPV/FFC Connector</v>
      </c>
      <c r="C62" s="8"/>
      <c r="D62" s="8"/>
      <c r="E62" s="8"/>
    </row>
    <row r="63" spans="1:5" x14ac:dyDescent="0.2">
      <c r="A63" s="8"/>
      <c r="B63" s="8" t="str">
        <f>Miscellaneous!A7</f>
        <v>FPV/FFC 15cm Ribbon 20-way</v>
      </c>
      <c r="C63" s="8"/>
      <c r="D63" s="8"/>
      <c r="E63" s="8"/>
    </row>
    <row r="64" spans="1:5" x14ac:dyDescent="0.2">
      <c r="A64" s="8"/>
      <c r="B64" s="8" t="str">
        <f>Miscellaneous!A8</f>
        <v>2x Micro SD Cards (minimum 256Mb and 1Gb)</v>
      </c>
      <c r="C64" s="8"/>
      <c r="D64" s="8"/>
      <c r="E64" s="8"/>
    </row>
    <row r="65" spans="1:5" x14ac:dyDescent="0.2">
      <c r="A65" s="8"/>
      <c r="B65" s="8" t="str">
        <f>Miscellaneous!A9</f>
        <v>M2 Screws x 12mm (9-off)</v>
      </c>
      <c r="C65" s="8"/>
      <c r="D65" s="8"/>
      <c r="E65" s="8"/>
    </row>
    <row r="66" spans="1:5" x14ac:dyDescent="0.2">
      <c r="A66" s="8"/>
      <c r="B66" s="8" t="str">
        <f>Miscellaneous!A10</f>
        <v>M2 Nuts (23-off)</v>
      </c>
      <c r="C66" s="8"/>
      <c r="D66" s="8"/>
      <c r="E66" s="8"/>
    </row>
    <row r="67" spans="1:5" x14ac:dyDescent="0.2">
      <c r="A67" s="7" t="s">
        <v>188</v>
      </c>
      <c r="B67" s="8"/>
      <c r="C67" s="8"/>
      <c r="D67" s="8"/>
      <c r="E67" s="8"/>
    </row>
    <row r="68" spans="1:5" x14ac:dyDescent="0.2">
      <c r="A68" s="7" t="s">
        <v>153</v>
      </c>
      <c r="B68" s="7" t="s">
        <v>4</v>
      </c>
      <c r="C68" s="7" t="s">
        <v>154</v>
      </c>
      <c r="D68" s="7" t="s">
        <v>155</v>
      </c>
      <c r="E68" s="7" t="s">
        <v>156</v>
      </c>
    </row>
    <row r="69" spans="1:5" x14ac:dyDescent="0.2">
      <c r="A69" s="8" t="str">
        <f>'Zelux Kit'!A6</f>
        <v>U$11</v>
      </c>
      <c r="B69" s="8" t="str">
        <f>'Zelux Kit'!E6</f>
        <v>STMicroelectronics LD1117V33C LDO Regulator 1.3A 3.3 V +/-1% TO-220 3-Pin</v>
      </c>
      <c r="C69" s="8"/>
      <c r="D69" s="8"/>
      <c r="E69" s="8"/>
    </row>
    <row r="70" spans="1:5" x14ac:dyDescent="0.2">
      <c r="A70" s="8" t="str">
        <f>'Zelux Kit'!A7</f>
        <v>JP6</v>
      </c>
      <c r="B70" s="8" t="str">
        <f>'Zelux Kit'!E7</f>
        <v>3-way PCB header</v>
      </c>
      <c r="C70" s="8"/>
      <c r="D70" s="8"/>
      <c r="E70" s="8"/>
    </row>
    <row r="71" spans="1:5" x14ac:dyDescent="0.2">
      <c r="A71" s="8" t="str">
        <f>'Zelux Kit'!A8</f>
        <v>JP7</v>
      </c>
      <c r="B71" s="8" t="str">
        <f>'Zelux Kit'!E8</f>
        <v>3-way PCB header</v>
      </c>
      <c r="C71" s="8"/>
      <c r="D71" s="8"/>
      <c r="E71" s="8"/>
    </row>
    <row r="72" spans="1:5" x14ac:dyDescent="0.2">
      <c r="A72" s="8" t="str">
        <f>'Zelux Kit'!A9</f>
        <v>R22</v>
      </c>
      <c r="B72" s="8" t="str">
        <f>'Zelux Kit'!E9</f>
        <v>10k Ohm Resistor</v>
      </c>
      <c r="C72" s="8"/>
      <c r="D72" s="8"/>
      <c r="E72" s="8"/>
    </row>
    <row r="73" spans="1:5" x14ac:dyDescent="0.2">
      <c r="A73" s="8" t="str">
        <f>'Zelux Kit'!A10</f>
        <v>Q1</v>
      </c>
      <c r="B73" s="8" t="str">
        <f>'Zelux Kit'!E10</f>
        <v>PN2222ATA transistor</v>
      </c>
      <c r="C73" s="8"/>
      <c r="D73" s="8"/>
      <c r="E73" s="8"/>
    </row>
    <row r="74" spans="1:5" x14ac:dyDescent="0.2">
      <c r="A74" s="8" t="str">
        <f>'Zelux Kit'!A11</f>
        <v>R21</v>
      </c>
      <c r="B74" s="8" t="str">
        <f>'Zelux Kit'!E11</f>
        <v>1.2k resistor</v>
      </c>
      <c r="C74" s="8"/>
      <c r="D74" s="8"/>
      <c r="E74" s="8"/>
    </row>
    <row r="75" spans="1:5" x14ac:dyDescent="0.2">
      <c r="A75" s="8" t="str">
        <f>'Zelux Kit'!A12</f>
        <v>U$10</v>
      </c>
      <c r="B75" s="8" t="str">
        <f>'Zelux Kit'!E12</f>
        <v>2-pin screw terminal 2.54mm pitch</v>
      </c>
      <c r="C75" s="8"/>
      <c r="D75" s="8"/>
      <c r="E75" s="8"/>
    </row>
    <row r="76" spans="1:5" x14ac:dyDescent="0.2">
      <c r="A76" s="8" t="str">
        <f>'Zelux Kit'!A13</f>
        <v>U$12</v>
      </c>
      <c r="B76" s="8" t="str">
        <f>'Zelux Kit'!E13</f>
        <v>2-pin screw terminal 2.54mm pitch</v>
      </c>
      <c r="C76" s="8"/>
      <c r="D76" s="8"/>
      <c r="E76" s="8"/>
    </row>
    <row r="77" spans="1:5" x14ac:dyDescent="0.2">
      <c r="A77" s="8"/>
      <c r="B77" s="8" t="str">
        <f>'Zelux Kit'!E14</f>
        <v>2-way Female Jumper</v>
      </c>
      <c r="C77" s="8"/>
      <c r="D77" s="8"/>
      <c r="E77" s="8"/>
    </row>
    <row r="78" spans="1:5" x14ac:dyDescent="0.2">
      <c r="A78" s="8"/>
      <c r="B78" s="8" t="str">
        <f>'Zelux Kit'!E15</f>
        <v>2-way Female Jumper</v>
      </c>
      <c r="C78" s="8"/>
      <c r="D78" s="8"/>
      <c r="E78" s="8"/>
    </row>
  </sheetData>
  <mergeCells count="1">
    <mergeCell ref="A2:E2"/>
  </mergeCells>
  <pageMargins left="0.7" right="0.7" top="0.75" bottom="0.75" header="0.3" footer="0.3"/>
  <pageSetup paperSize="9" scale="7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opLeftCell="A23" workbookViewId="0">
      <selection activeCell="B39" sqref="B39"/>
    </sheetView>
  </sheetViews>
  <sheetFormatPr baseColWidth="10" defaultColWidth="23" defaultRowHeight="16" x14ac:dyDescent="0.2"/>
  <sheetData>
    <row r="1" spans="1:8" s="1" customFormat="1" ht="17" thickBot="1" x14ac:dyDescent="0.25"/>
    <row r="2" spans="1:8" s="1" customFormat="1" ht="17" thickBot="1" x14ac:dyDescent="0.25">
      <c r="A2" s="1" t="s">
        <v>138</v>
      </c>
      <c r="C2" s="20" t="s">
        <v>149</v>
      </c>
      <c r="D2" s="21"/>
    </row>
    <row r="3" spans="1:8" s="1" customFormat="1" x14ac:dyDescent="0.2">
      <c r="A3" s="1" t="s">
        <v>98</v>
      </c>
    </row>
    <row r="4" spans="1:8" s="1" customFormat="1" x14ac:dyDescent="0.2"/>
    <row r="5" spans="1:8" s="1" customForma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8" x14ac:dyDescent="0.2">
      <c r="A6" t="s">
        <v>8</v>
      </c>
      <c r="B6" t="s">
        <v>9</v>
      </c>
      <c r="C6" t="s">
        <v>9</v>
      </c>
      <c r="D6">
        <v>805</v>
      </c>
      <c r="E6" t="s">
        <v>10</v>
      </c>
      <c r="F6">
        <v>0.09</v>
      </c>
      <c r="G6" t="s">
        <v>11</v>
      </c>
      <c r="H6" t="s">
        <v>12</v>
      </c>
    </row>
    <row r="7" spans="1:8" x14ac:dyDescent="0.2">
      <c r="A7" t="s">
        <v>13</v>
      </c>
      <c r="B7" t="s">
        <v>14</v>
      </c>
      <c r="C7" t="s">
        <v>14</v>
      </c>
      <c r="D7" t="s">
        <v>15</v>
      </c>
      <c r="E7" t="s">
        <v>16</v>
      </c>
      <c r="F7">
        <v>0.21</v>
      </c>
      <c r="G7" t="s">
        <v>11</v>
      </c>
      <c r="H7" t="s">
        <v>17</v>
      </c>
    </row>
    <row r="8" spans="1:8" x14ac:dyDescent="0.2">
      <c r="A8" t="s">
        <v>18</v>
      </c>
      <c r="B8" t="s">
        <v>19</v>
      </c>
      <c r="C8" t="s">
        <v>19</v>
      </c>
      <c r="D8" t="s">
        <v>20</v>
      </c>
      <c r="E8" t="s">
        <v>21</v>
      </c>
      <c r="F8">
        <v>0.66</v>
      </c>
      <c r="G8" t="s">
        <v>11</v>
      </c>
      <c r="H8" t="s">
        <v>150</v>
      </c>
    </row>
    <row r="9" spans="1:8" x14ac:dyDescent="0.2">
      <c r="A9" t="s">
        <v>22</v>
      </c>
      <c r="B9" t="s">
        <v>23</v>
      </c>
      <c r="C9" t="s">
        <v>23</v>
      </c>
      <c r="D9" t="s">
        <v>24</v>
      </c>
      <c r="E9" t="s">
        <v>159</v>
      </c>
      <c r="F9">
        <v>0.1</v>
      </c>
      <c r="G9" t="s">
        <v>11</v>
      </c>
      <c r="H9" t="s">
        <v>25</v>
      </c>
    </row>
    <row r="10" spans="1:8" x14ac:dyDescent="0.2">
      <c r="A10" t="s">
        <v>26</v>
      </c>
      <c r="B10" t="s">
        <v>23</v>
      </c>
      <c r="C10" t="s">
        <v>23</v>
      </c>
      <c r="D10" t="s">
        <v>24</v>
      </c>
      <c r="E10" t="s">
        <v>159</v>
      </c>
      <c r="F10">
        <v>0.1</v>
      </c>
      <c r="G10" t="s">
        <v>11</v>
      </c>
      <c r="H10" t="s">
        <v>25</v>
      </c>
    </row>
    <row r="11" spans="1:8" x14ac:dyDescent="0.2">
      <c r="A11" t="s">
        <v>27</v>
      </c>
      <c r="B11" t="s">
        <v>28</v>
      </c>
      <c r="C11" t="s">
        <v>28</v>
      </c>
      <c r="D11" t="s">
        <v>29</v>
      </c>
      <c r="E11" t="s">
        <v>160</v>
      </c>
      <c r="F11">
        <v>0.18</v>
      </c>
      <c r="G11" t="s">
        <v>11</v>
      </c>
      <c r="H11" t="s">
        <v>30</v>
      </c>
    </row>
    <row r="12" spans="1:8" x14ac:dyDescent="0.2">
      <c r="A12" t="s">
        <v>31</v>
      </c>
      <c r="B12" t="s">
        <v>32</v>
      </c>
      <c r="C12" t="s">
        <v>32</v>
      </c>
      <c r="D12" t="s">
        <v>33</v>
      </c>
      <c r="E12" t="s">
        <v>161</v>
      </c>
      <c r="F12">
        <v>0.11</v>
      </c>
      <c r="G12" t="s">
        <v>11</v>
      </c>
      <c r="H12" t="s">
        <v>34</v>
      </c>
    </row>
    <row r="13" spans="1:8" x14ac:dyDescent="0.2">
      <c r="A13" t="s">
        <v>35</v>
      </c>
      <c r="B13" t="s">
        <v>32</v>
      </c>
      <c r="C13" t="s">
        <v>32</v>
      </c>
      <c r="D13" t="s">
        <v>33</v>
      </c>
      <c r="E13" t="s">
        <v>161</v>
      </c>
      <c r="F13">
        <v>0.11</v>
      </c>
      <c r="G13" t="s">
        <v>11</v>
      </c>
      <c r="H13" t="s">
        <v>34</v>
      </c>
    </row>
    <row r="14" spans="1:8" x14ac:dyDescent="0.2">
      <c r="A14" t="s">
        <v>36</v>
      </c>
      <c r="B14" t="s">
        <v>37</v>
      </c>
      <c r="C14" t="s">
        <v>37</v>
      </c>
      <c r="D14" t="s">
        <v>38</v>
      </c>
      <c r="E14" t="s">
        <v>39</v>
      </c>
      <c r="F14">
        <v>7.0000000000000007E-2</v>
      </c>
      <c r="G14" t="s">
        <v>11</v>
      </c>
      <c r="H14">
        <v>1251164</v>
      </c>
    </row>
    <row r="15" spans="1:8" x14ac:dyDescent="0.2">
      <c r="A15" t="s">
        <v>40</v>
      </c>
      <c r="B15" t="s">
        <v>37</v>
      </c>
      <c r="C15" t="s">
        <v>37</v>
      </c>
      <c r="D15" t="s">
        <v>38</v>
      </c>
      <c r="E15" t="s">
        <v>39</v>
      </c>
      <c r="F15">
        <v>7.0000000000000007E-2</v>
      </c>
      <c r="G15" t="s">
        <v>11</v>
      </c>
      <c r="H15">
        <v>1251164</v>
      </c>
    </row>
    <row r="16" spans="1:8" x14ac:dyDescent="0.2">
      <c r="A16" t="s">
        <v>41</v>
      </c>
      <c r="B16" t="s">
        <v>37</v>
      </c>
      <c r="C16" t="s">
        <v>37</v>
      </c>
      <c r="D16" t="s">
        <v>38</v>
      </c>
      <c r="E16" t="s">
        <v>39</v>
      </c>
      <c r="F16">
        <v>7.0000000000000007E-2</v>
      </c>
      <c r="G16" t="s">
        <v>11</v>
      </c>
      <c r="H16">
        <v>1251164</v>
      </c>
    </row>
    <row r="17" spans="1:8" x14ac:dyDescent="0.2">
      <c r="A17" t="s">
        <v>42</v>
      </c>
      <c r="B17" t="s">
        <v>37</v>
      </c>
      <c r="C17" t="s">
        <v>37</v>
      </c>
      <c r="D17" t="s">
        <v>38</v>
      </c>
      <c r="E17" t="s">
        <v>39</v>
      </c>
      <c r="F17">
        <v>7.0000000000000007E-2</v>
      </c>
      <c r="G17" t="s">
        <v>11</v>
      </c>
      <c r="H17">
        <v>1251164</v>
      </c>
    </row>
    <row r="18" spans="1:8" x14ac:dyDescent="0.2">
      <c r="A18" t="s">
        <v>43</v>
      </c>
      <c r="B18" t="s">
        <v>37</v>
      </c>
      <c r="C18" t="s">
        <v>37</v>
      </c>
      <c r="D18" t="s">
        <v>38</v>
      </c>
      <c r="E18" t="s">
        <v>39</v>
      </c>
      <c r="F18">
        <v>7.0000000000000007E-2</v>
      </c>
      <c r="G18" t="s">
        <v>11</v>
      </c>
      <c r="H18">
        <v>1251164</v>
      </c>
    </row>
    <row r="19" spans="1:8" x14ac:dyDescent="0.2">
      <c r="A19" t="s">
        <v>44</v>
      </c>
      <c r="B19" t="s">
        <v>37</v>
      </c>
      <c r="C19" t="s">
        <v>37</v>
      </c>
      <c r="D19" t="s">
        <v>38</v>
      </c>
      <c r="E19" t="s">
        <v>39</v>
      </c>
      <c r="F19">
        <v>7.0000000000000007E-2</v>
      </c>
      <c r="G19" t="s">
        <v>11</v>
      </c>
      <c r="H19">
        <v>1251164</v>
      </c>
    </row>
    <row r="20" spans="1:8" x14ac:dyDescent="0.2">
      <c r="A20" t="s">
        <v>45</v>
      </c>
      <c r="B20" t="s">
        <v>37</v>
      </c>
      <c r="C20" t="s">
        <v>37</v>
      </c>
      <c r="D20" t="s">
        <v>38</v>
      </c>
      <c r="E20" t="s">
        <v>39</v>
      </c>
      <c r="F20">
        <v>7.0000000000000007E-2</v>
      </c>
      <c r="G20" t="s">
        <v>11</v>
      </c>
      <c r="H20">
        <v>1251164</v>
      </c>
    </row>
    <row r="21" spans="1:8" x14ac:dyDescent="0.2">
      <c r="A21" t="s">
        <v>46</v>
      </c>
      <c r="B21" t="s">
        <v>37</v>
      </c>
      <c r="C21" t="s">
        <v>37</v>
      </c>
      <c r="D21" t="s">
        <v>38</v>
      </c>
      <c r="E21" t="s">
        <v>39</v>
      </c>
      <c r="F21">
        <v>7.0000000000000007E-2</v>
      </c>
      <c r="G21" t="s">
        <v>11</v>
      </c>
      <c r="H21">
        <v>1251164</v>
      </c>
    </row>
    <row r="22" spans="1:8" x14ac:dyDescent="0.2">
      <c r="A22" t="s">
        <v>47</v>
      </c>
      <c r="B22" t="s">
        <v>37</v>
      </c>
      <c r="C22" t="s">
        <v>37</v>
      </c>
      <c r="D22" t="s">
        <v>38</v>
      </c>
      <c r="E22" t="s">
        <v>39</v>
      </c>
      <c r="F22">
        <v>7.0000000000000007E-2</v>
      </c>
      <c r="G22" t="s">
        <v>11</v>
      </c>
      <c r="H22">
        <v>1251164</v>
      </c>
    </row>
    <row r="23" spans="1:8" x14ac:dyDescent="0.2">
      <c r="A23" t="s">
        <v>48</v>
      </c>
      <c r="B23" t="s">
        <v>37</v>
      </c>
      <c r="C23" t="s">
        <v>37</v>
      </c>
      <c r="D23" t="s">
        <v>38</v>
      </c>
      <c r="E23" t="s">
        <v>39</v>
      </c>
      <c r="F23">
        <v>7.0000000000000007E-2</v>
      </c>
      <c r="G23" t="s">
        <v>11</v>
      </c>
      <c r="H23">
        <v>1251164</v>
      </c>
    </row>
    <row r="24" spans="1:8" x14ac:dyDescent="0.2">
      <c r="A24" t="s">
        <v>49</v>
      </c>
      <c r="B24" t="s">
        <v>37</v>
      </c>
      <c r="C24" t="s">
        <v>37</v>
      </c>
      <c r="D24" t="s">
        <v>38</v>
      </c>
      <c r="E24" t="s">
        <v>39</v>
      </c>
      <c r="F24">
        <v>7.0000000000000007E-2</v>
      </c>
      <c r="G24" t="s">
        <v>11</v>
      </c>
      <c r="H24">
        <v>1251164</v>
      </c>
    </row>
    <row r="25" spans="1:8" x14ac:dyDescent="0.2">
      <c r="A25" t="s">
        <v>50</v>
      </c>
      <c r="B25" t="s">
        <v>37</v>
      </c>
      <c r="C25" t="s">
        <v>37</v>
      </c>
      <c r="D25" t="s">
        <v>38</v>
      </c>
      <c r="E25" t="s">
        <v>39</v>
      </c>
      <c r="F25">
        <v>7.0000000000000007E-2</v>
      </c>
      <c r="G25" t="s">
        <v>11</v>
      </c>
      <c r="H25">
        <v>1251164</v>
      </c>
    </row>
    <row r="26" spans="1:8" x14ac:dyDescent="0.2">
      <c r="A26" t="s">
        <v>51</v>
      </c>
      <c r="B26" t="s">
        <v>37</v>
      </c>
      <c r="C26" t="s">
        <v>37</v>
      </c>
      <c r="D26" t="s">
        <v>38</v>
      </c>
      <c r="E26" t="s">
        <v>39</v>
      </c>
      <c r="F26">
        <v>7.0000000000000007E-2</v>
      </c>
      <c r="G26" t="s">
        <v>11</v>
      </c>
      <c r="H26">
        <v>1251164</v>
      </c>
    </row>
    <row r="27" spans="1:8" x14ac:dyDescent="0.2">
      <c r="A27" t="s">
        <v>52</v>
      </c>
      <c r="B27" t="s">
        <v>37</v>
      </c>
      <c r="C27" t="s">
        <v>37</v>
      </c>
      <c r="D27" t="s">
        <v>38</v>
      </c>
      <c r="E27" t="s">
        <v>39</v>
      </c>
      <c r="F27">
        <v>7.0000000000000007E-2</v>
      </c>
      <c r="G27" t="s">
        <v>11</v>
      </c>
      <c r="H27">
        <v>1251164</v>
      </c>
    </row>
    <row r="28" spans="1:8" x14ac:dyDescent="0.2">
      <c r="A28" t="s">
        <v>53</v>
      </c>
      <c r="B28" t="s">
        <v>37</v>
      </c>
      <c r="C28" t="s">
        <v>37</v>
      </c>
      <c r="D28" t="s">
        <v>38</v>
      </c>
      <c r="E28" t="s">
        <v>39</v>
      </c>
      <c r="F28">
        <v>7.0000000000000007E-2</v>
      </c>
      <c r="G28" t="s">
        <v>11</v>
      </c>
      <c r="H28">
        <v>1251164</v>
      </c>
    </row>
    <row r="29" spans="1:8" x14ac:dyDescent="0.2">
      <c r="A29" t="s">
        <v>54</v>
      </c>
      <c r="B29" t="s">
        <v>37</v>
      </c>
      <c r="C29" t="s">
        <v>37</v>
      </c>
      <c r="D29" t="s">
        <v>38</v>
      </c>
      <c r="E29" t="s">
        <v>39</v>
      </c>
      <c r="F29">
        <v>7.0000000000000007E-2</v>
      </c>
      <c r="G29" t="s">
        <v>11</v>
      </c>
      <c r="H29">
        <v>1251164</v>
      </c>
    </row>
    <row r="30" spans="1:8" x14ac:dyDescent="0.2">
      <c r="A30" t="s">
        <v>55</v>
      </c>
      <c r="B30" t="s">
        <v>37</v>
      </c>
      <c r="C30" t="s">
        <v>37</v>
      </c>
      <c r="D30" t="s">
        <v>38</v>
      </c>
      <c r="E30" t="s">
        <v>39</v>
      </c>
      <c r="F30">
        <v>7.0000000000000007E-2</v>
      </c>
      <c r="G30" t="s">
        <v>11</v>
      </c>
      <c r="H30">
        <v>1251164</v>
      </c>
    </row>
    <row r="31" spans="1:8" x14ac:dyDescent="0.2">
      <c r="A31" t="s">
        <v>56</v>
      </c>
      <c r="B31" t="s">
        <v>37</v>
      </c>
      <c r="C31" t="s">
        <v>37</v>
      </c>
      <c r="D31" t="s">
        <v>38</v>
      </c>
      <c r="E31" t="s">
        <v>39</v>
      </c>
      <c r="F31">
        <v>7.0000000000000007E-2</v>
      </c>
      <c r="G31" t="s">
        <v>11</v>
      </c>
      <c r="H31">
        <v>1251164</v>
      </c>
    </row>
    <row r="32" spans="1:8" x14ac:dyDescent="0.2">
      <c r="A32" t="s">
        <v>57</v>
      </c>
      <c r="B32" t="s">
        <v>37</v>
      </c>
      <c r="C32" t="s">
        <v>37</v>
      </c>
      <c r="D32" t="s">
        <v>38</v>
      </c>
      <c r="E32" t="s">
        <v>39</v>
      </c>
      <c r="F32">
        <v>7.0000000000000007E-2</v>
      </c>
      <c r="G32" t="s">
        <v>11</v>
      </c>
      <c r="H32">
        <v>1251164</v>
      </c>
    </row>
    <row r="33" spans="1:8" x14ac:dyDescent="0.2">
      <c r="A33" t="s">
        <v>58</v>
      </c>
      <c r="B33" t="s">
        <v>37</v>
      </c>
      <c r="C33" t="s">
        <v>37</v>
      </c>
      <c r="D33" t="s">
        <v>38</v>
      </c>
      <c r="E33" t="s">
        <v>39</v>
      </c>
      <c r="F33">
        <v>7.0000000000000007E-2</v>
      </c>
      <c r="G33" t="s">
        <v>11</v>
      </c>
      <c r="H33">
        <v>1251164</v>
      </c>
    </row>
    <row r="34" spans="1:8" x14ac:dyDescent="0.2">
      <c r="A34" t="s">
        <v>59</v>
      </c>
      <c r="B34" t="s">
        <v>60</v>
      </c>
      <c r="C34" t="s">
        <v>60</v>
      </c>
      <c r="D34" t="s">
        <v>61</v>
      </c>
      <c r="E34" t="s">
        <v>62</v>
      </c>
      <c r="F34">
        <v>0.87</v>
      </c>
      <c r="G34" t="s">
        <v>11</v>
      </c>
      <c r="H34" t="s">
        <v>63</v>
      </c>
    </row>
    <row r="35" spans="1:8" x14ac:dyDescent="0.2">
      <c r="A35" t="s">
        <v>64</v>
      </c>
      <c r="B35" t="s">
        <v>65</v>
      </c>
      <c r="C35" t="s">
        <v>65</v>
      </c>
      <c r="D35" t="s">
        <v>66</v>
      </c>
      <c r="E35" t="s">
        <v>164</v>
      </c>
      <c r="F35">
        <v>11.25</v>
      </c>
      <c r="G35" t="s">
        <v>67</v>
      </c>
      <c r="H35" t="s">
        <v>68</v>
      </c>
    </row>
    <row r="36" spans="1:8" x14ac:dyDescent="0.2">
      <c r="A36" t="s">
        <v>69</v>
      </c>
      <c r="B36" t="s">
        <v>70</v>
      </c>
      <c r="C36" t="s">
        <v>70</v>
      </c>
      <c r="D36" t="s">
        <v>70</v>
      </c>
      <c r="E36" t="s">
        <v>71</v>
      </c>
      <c r="F36">
        <v>2</v>
      </c>
      <c r="G36" t="s">
        <v>11</v>
      </c>
      <c r="H36" t="s">
        <v>72</v>
      </c>
    </row>
    <row r="37" spans="1:8" x14ac:dyDescent="0.2">
      <c r="A37" t="s">
        <v>73</v>
      </c>
      <c r="B37" t="s">
        <v>74</v>
      </c>
      <c r="C37" t="s">
        <v>74</v>
      </c>
      <c r="D37" t="s">
        <v>75</v>
      </c>
      <c r="E37" t="s">
        <v>76</v>
      </c>
      <c r="F37">
        <v>1.1599999999999999</v>
      </c>
      <c r="G37" t="s">
        <v>11</v>
      </c>
      <c r="H37" t="s">
        <v>77</v>
      </c>
    </row>
    <row r="38" spans="1:8" x14ac:dyDescent="0.2">
      <c r="A38" t="s">
        <v>78</v>
      </c>
      <c r="B38" t="s">
        <v>79</v>
      </c>
      <c r="C38" t="s">
        <v>79</v>
      </c>
      <c r="D38" t="s">
        <v>79</v>
      </c>
      <c r="E38" t="s">
        <v>80</v>
      </c>
      <c r="F38">
        <v>0.9</v>
      </c>
      <c r="G38" t="s">
        <v>11</v>
      </c>
      <c r="H38" t="s">
        <v>81</v>
      </c>
    </row>
    <row r="39" spans="1:8" x14ac:dyDescent="0.2">
      <c r="A39" t="s">
        <v>82</v>
      </c>
      <c r="B39" t="s">
        <v>83</v>
      </c>
      <c r="C39" t="s">
        <v>83</v>
      </c>
      <c r="D39" t="s">
        <v>83</v>
      </c>
      <c r="E39" t="s">
        <v>165</v>
      </c>
      <c r="F39">
        <v>0.42</v>
      </c>
      <c r="G39" t="s">
        <v>84</v>
      </c>
      <c r="H39" t="s">
        <v>85</v>
      </c>
    </row>
    <row r="40" spans="1:8" x14ac:dyDescent="0.2">
      <c r="A40" t="s">
        <v>86</v>
      </c>
      <c r="B40" t="s">
        <v>87</v>
      </c>
      <c r="C40" t="s">
        <v>87</v>
      </c>
      <c r="D40" t="s">
        <v>87</v>
      </c>
      <c r="E40" t="s">
        <v>166</v>
      </c>
      <c r="F40">
        <v>0.87</v>
      </c>
      <c r="G40" t="s">
        <v>11</v>
      </c>
      <c r="H40" t="s">
        <v>88</v>
      </c>
    </row>
    <row r="41" spans="1:8" x14ac:dyDescent="0.2">
      <c r="A41" t="s">
        <v>89</v>
      </c>
      <c r="B41" t="s">
        <v>90</v>
      </c>
      <c r="C41" t="s">
        <v>90</v>
      </c>
      <c r="D41" t="s">
        <v>91</v>
      </c>
      <c r="E41" t="s">
        <v>92</v>
      </c>
      <c r="F41">
        <v>0.53</v>
      </c>
      <c r="G41" t="s">
        <v>11</v>
      </c>
      <c r="H41" t="s">
        <v>93</v>
      </c>
    </row>
    <row r="42" spans="1:8" x14ac:dyDescent="0.2">
      <c r="A42" s="3" t="s">
        <v>94</v>
      </c>
      <c r="B42" s="3" t="s">
        <v>95</v>
      </c>
      <c r="C42" s="3" t="s">
        <v>95</v>
      </c>
      <c r="D42" s="3" t="s">
        <v>75</v>
      </c>
      <c r="E42" s="3" t="s">
        <v>96</v>
      </c>
      <c r="F42" s="3">
        <v>0.33</v>
      </c>
      <c r="G42" s="3" t="s">
        <v>11</v>
      </c>
      <c r="H42" s="3" t="s">
        <v>97</v>
      </c>
    </row>
    <row r="43" spans="1:8" x14ac:dyDescent="0.2">
      <c r="E43" t="s">
        <v>140</v>
      </c>
      <c r="F43">
        <v>0.08</v>
      </c>
      <c r="G43" t="s">
        <v>11</v>
      </c>
      <c r="H43" s="5" t="s">
        <v>139</v>
      </c>
    </row>
    <row r="44" spans="1:8" x14ac:dyDescent="0.2">
      <c r="E44" t="s">
        <v>140</v>
      </c>
      <c r="F44">
        <v>0.08</v>
      </c>
      <c r="G44" t="s">
        <v>11</v>
      </c>
      <c r="H44" s="5" t="s">
        <v>139</v>
      </c>
    </row>
  </sheetData>
  <mergeCells count="1">
    <mergeCell ref="C2:D2"/>
  </mergeCells>
  <pageMargins left="0.75" right="0.75" top="1" bottom="1" header="0.5" footer="0.5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H7" sqref="H7"/>
    </sheetView>
  </sheetViews>
  <sheetFormatPr baseColWidth="10" defaultRowHeight="16" x14ac:dyDescent="0.2"/>
  <cols>
    <col min="5" max="5" width="23.33203125" customWidth="1"/>
  </cols>
  <sheetData>
    <row r="1" spans="1:10" s="1" customFormat="1" x14ac:dyDescent="0.2"/>
    <row r="2" spans="1:10" s="1" customFormat="1" x14ac:dyDescent="0.2">
      <c r="A2" s="1" t="s">
        <v>145</v>
      </c>
    </row>
    <row r="3" spans="1:10" s="1" customFormat="1" x14ac:dyDescent="0.2">
      <c r="A3" s="1" t="s">
        <v>104</v>
      </c>
    </row>
    <row r="4" spans="1:10" s="1" customFormat="1" x14ac:dyDescent="0.2"/>
    <row r="5" spans="1:10" s="1" customForma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10" x14ac:dyDescent="0.2">
      <c r="A6" t="s">
        <v>99</v>
      </c>
      <c r="C6" t="s">
        <v>100</v>
      </c>
      <c r="D6" t="s">
        <v>101</v>
      </c>
      <c r="E6" t="s">
        <v>102</v>
      </c>
      <c r="F6">
        <v>0.98</v>
      </c>
      <c r="G6" t="s">
        <v>11</v>
      </c>
      <c r="H6" t="s">
        <v>103</v>
      </c>
    </row>
    <row r="7" spans="1:10" x14ac:dyDescent="0.2">
      <c r="A7" t="s">
        <v>26</v>
      </c>
      <c r="B7" t="s">
        <v>32</v>
      </c>
      <c r="C7" t="s">
        <v>32</v>
      </c>
      <c r="D7" t="s">
        <v>33</v>
      </c>
      <c r="E7" t="s">
        <v>163</v>
      </c>
      <c r="F7">
        <v>0.11</v>
      </c>
      <c r="G7" t="s">
        <v>11</v>
      </c>
      <c r="H7" t="s">
        <v>34</v>
      </c>
    </row>
    <row r="8" spans="1:10" x14ac:dyDescent="0.2">
      <c r="A8" t="s">
        <v>27</v>
      </c>
      <c r="B8" t="s">
        <v>32</v>
      </c>
      <c r="C8" t="s">
        <v>32</v>
      </c>
      <c r="D8" t="s">
        <v>33</v>
      </c>
      <c r="E8" t="s">
        <v>163</v>
      </c>
      <c r="F8">
        <v>0.11</v>
      </c>
      <c r="G8" t="s">
        <v>11</v>
      </c>
      <c r="H8" t="s">
        <v>34</v>
      </c>
    </row>
    <row r="9" spans="1:10" x14ac:dyDescent="0.2">
      <c r="E9" t="s">
        <v>140</v>
      </c>
      <c r="F9">
        <v>0.08</v>
      </c>
      <c r="G9" t="s">
        <v>11</v>
      </c>
      <c r="H9" s="5" t="s">
        <v>139</v>
      </c>
      <c r="J9" s="4"/>
    </row>
    <row r="10" spans="1:10" x14ac:dyDescent="0.2">
      <c r="E10" t="s">
        <v>140</v>
      </c>
      <c r="F10">
        <v>0.08</v>
      </c>
      <c r="G10" t="s">
        <v>11</v>
      </c>
      <c r="H10" s="5" t="s">
        <v>139</v>
      </c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6"/>
  <sheetViews>
    <sheetView workbookViewId="0">
      <selection sqref="A1:J8"/>
    </sheetView>
  </sheetViews>
  <sheetFormatPr baseColWidth="10" defaultRowHeight="16" x14ac:dyDescent="0.2"/>
  <sheetData>
    <row r="2" spans="1:8" x14ac:dyDescent="0.2">
      <c r="A2" s="1" t="s">
        <v>145</v>
      </c>
    </row>
    <row r="3" spans="1:8" x14ac:dyDescent="0.2">
      <c r="A3" s="1" t="s">
        <v>116</v>
      </c>
    </row>
    <row r="5" spans="1:8" s="1" customForma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8" x14ac:dyDescent="0.2">
      <c r="A6" t="s">
        <v>99</v>
      </c>
      <c r="B6" t="s">
        <v>117</v>
      </c>
      <c r="C6" t="s">
        <v>117</v>
      </c>
      <c r="D6" t="s">
        <v>118</v>
      </c>
      <c r="E6" t="s">
        <v>119</v>
      </c>
      <c r="F6">
        <v>0.72</v>
      </c>
      <c r="G6" t="s">
        <v>11</v>
      </c>
      <c r="H6" t="s">
        <v>120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0"/>
  <sheetViews>
    <sheetView workbookViewId="0">
      <selection activeCell="B11" sqref="B11"/>
    </sheetView>
  </sheetViews>
  <sheetFormatPr baseColWidth="10" defaultRowHeight="16" x14ac:dyDescent="0.2"/>
  <cols>
    <col min="1" max="1" width="54.33203125" customWidth="1"/>
    <col min="2" max="2" width="12.33203125" customWidth="1"/>
    <col min="3" max="3" width="15.6640625" customWidth="1"/>
  </cols>
  <sheetData>
    <row r="2" spans="1:4" x14ac:dyDescent="0.2">
      <c r="A2" s="1" t="s">
        <v>148</v>
      </c>
    </row>
    <row r="3" spans="1:4" x14ac:dyDescent="0.2">
      <c r="B3" t="s">
        <v>144</v>
      </c>
    </row>
    <row r="4" spans="1:4" x14ac:dyDescent="0.2">
      <c r="A4" t="s">
        <v>113</v>
      </c>
      <c r="B4">
        <v>5</v>
      </c>
    </row>
    <row r="5" spans="1:4" x14ac:dyDescent="0.2">
      <c r="A5" t="s">
        <v>114</v>
      </c>
      <c r="B5">
        <v>3</v>
      </c>
    </row>
    <row r="6" spans="1:4" x14ac:dyDescent="0.2">
      <c r="A6" t="s">
        <v>115</v>
      </c>
      <c r="B6">
        <v>3</v>
      </c>
    </row>
    <row r="7" spans="1:4" x14ac:dyDescent="0.2">
      <c r="A7" t="s">
        <v>142</v>
      </c>
      <c r="B7">
        <v>2</v>
      </c>
    </row>
    <row r="8" spans="1:4" x14ac:dyDescent="0.2">
      <c r="A8" t="s">
        <v>141</v>
      </c>
      <c r="B8">
        <v>8</v>
      </c>
    </row>
    <row r="9" spans="1:4" x14ac:dyDescent="0.2">
      <c r="A9" t="s">
        <v>146</v>
      </c>
      <c r="B9">
        <f>9*0.09</f>
        <v>0.80999999999999994</v>
      </c>
      <c r="C9" t="s">
        <v>11</v>
      </c>
      <c r="D9" t="s">
        <v>147</v>
      </c>
    </row>
    <row r="10" spans="1:4" x14ac:dyDescent="0.2">
      <c r="A10" t="s">
        <v>167</v>
      </c>
      <c r="B10">
        <f>0.09*23</f>
        <v>2.0699999999999998</v>
      </c>
      <c r="C10" t="s">
        <v>11</v>
      </c>
      <c r="D10" t="s">
        <v>143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D9D5-30F8-114B-8B52-33F4AE503455}">
  <dimension ref="A2:J15"/>
  <sheetViews>
    <sheetView workbookViewId="0">
      <selection activeCell="F12" sqref="F12:H13"/>
    </sheetView>
  </sheetViews>
  <sheetFormatPr baseColWidth="10" defaultRowHeight="16" x14ac:dyDescent="0.2"/>
  <cols>
    <col min="5" max="5" width="27.6640625" customWidth="1"/>
  </cols>
  <sheetData>
    <row r="2" spans="1:10" x14ac:dyDescent="0.2">
      <c r="A2" s="9" t="s">
        <v>171</v>
      </c>
    </row>
    <row r="3" spans="1:10" x14ac:dyDescent="0.2">
      <c r="A3" s="9" t="s">
        <v>116</v>
      </c>
    </row>
    <row r="5" spans="1:10" x14ac:dyDescent="0.2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/>
      <c r="J5" s="9"/>
    </row>
    <row r="6" spans="1:10" s="22" customFormat="1" x14ac:dyDescent="0.2">
      <c r="A6" s="22" t="s">
        <v>94</v>
      </c>
      <c r="B6" s="22" t="s">
        <v>95</v>
      </c>
      <c r="C6" s="22" t="s">
        <v>95</v>
      </c>
      <c r="D6" s="22" t="s">
        <v>75</v>
      </c>
      <c r="E6" s="22" t="s">
        <v>96</v>
      </c>
      <c r="F6" s="22">
        <v>0.33</v>
      </c>
      <c r="G6" s="22" t="s">
        <v>11</v>
      </c>
      <c r="H6" s="22" t="s">
        <v>97</v>
      </c>
    </row>
    <row r="7" spans="1:10" x14ac:dyDescent="0.2">
      <c r="A7" t="s">
        <v>172</v>
      </c>
      <c r="B7" t="s">
        <v>32</v>
      </c>
      <c r="C7" t="s">
        <v>32</v>
      </c>
      <c r="D7" t="s">
        <v>33</v>
      </c>
      <c r="E7" t="s">
        <v>161</v>
      </c>
      <c r="F7">
        <v>0.11</v>
      </c>
      <c r="G7" t="s">
        <v>11</v>
      </c>
      <c r="H7" t="s">
        <v>34</v>
      </c>
    </row>
    <row r="8" spans="1:10" x14ac:dyDescent="0.2">
      <c r="A8" s="23" t="s">
        <v>173</v>
      </c>
      <c r="B8" s="23" t="s">
        <v>32</v>
      </c>
      <c r="C8" s="23" t="s">
        <v>32</v>
      </c>
      <c r="D8" s="23" t="s">
        <v>33</v>
      </c>
      <c r="E8" s="23" t="s">
        <v>161</v>
      </c>
      <c r="F8" s="23">
        <v>0.11</v>
      </c>
      <c r="G8" s="23" t="s">
        <v>11</v>
      </c>
      <c r="H8" s="23" t="s">
        <v>34</v>
      </c>
    </row>
    <row r="9" spans="1:10" x14ac:dyDescent="0.2">
      <c r="A9" t="s">
        <v>174</v>
      </c>
      <c r="B9" t="s">
        <v>37</v>
      </c>
      <c r="C9" t="s">
        <v>37</v>
      </c>
      <c r="D9" t="s">
        <v>38</v>
      </c>
      <c r="E9" t="s">
        <v>39</v>
      </c>
      <c r="F9">
        <v>7.0000000000000007E-2</v>
      </c>
      <c r="G9" t="s">
        <v>11</v>
      </c>
      <c r="H9">
        <v>1251164</v>
      </c>
    </row>
    <row r="10" spans="1:10" x14ac:dyDescent="0.2">
      <c r="A10" t="s">
        <v>175</v>
      </c>
      <c r="B10" t="s">
        <v>176</v>
      </c>
      <c r="C10" t="s">
        <v>176</v>
      </c>
      <c r="D10" t="s">
        <v>177</v>
      </c>
      <c r="E10" t="s">
        <v>178</v>
      </c>
      <c r="F10">
        <v>0.16800000000000001</v>
      </c>
      <c r="G10" t="s">
        <v>11</v>
      </c>
      <c r="H10" t="s">
        <v>179</v>
      </c>
    </row>
    <row r="11" spans="1:10" x14ac:dyDescent="0.2">
      <c r="A11" t="s">
        <v>180</v>
      </c>
      <c r="B11" t="s">
        <v>181</v>
      </c>
      <c r="C11" t="s">
        <v>181</v>
      </c>
      <c r="D11" t="s">
        <v>38</v>
      </c>
      <c r="E11" t="s">
        <v>182</v>
      </c>
      <c r="F11">
        <v>0.16600000000000001</v>
      </c>
      <c r="G11" t="s">
        <v>11</v>
      </c>
      <c r="H11">
        <v>7548710</v>
      </c>
    </row>
    <row r="12" spans="1:10" x14ac:dyDescent="0.2">
      <c r="A12" t="s">
        <v>183</v>
      </c>
      <c r="B12" t="s">
        <v>184</v>
      </c>
      <c r="C12" t="s">
        <v>184</v>
      </c>
      <c r="D12" t="s">
        <v>184</v>
      </c>
      <c r="E12" t="s">
        <v>185</v>
      </c>
      <c r="F12">
        <v>0.48</v>
      </c>
      <c r="G12" t="s">
        <v>11</v>
      </c>
      <c r="H12" t="s">
        <v>186</v>
      </c>
    </row>
    <row r="13" spans="1:10" x14ac:dyDescent="0.2">
      <c r="A13" t="s">
        <v>187</v>
      </c>
      <c r="B13" t="s">
        <v>184</v>
      </c>
      <c r="C13" t="s">
        <v>184</v>
      </c>
      <c r="D13" t="s">
        <v>184</v>
      </c>
      <c r="E13" t="s">
        <v>185</v>
      </c>
      <c r="F13">
        <v>0.48</v>
      </c>
      <c r="G13" t="s">
        <v>11</v>
      </c>
      <c r="H13" t="s">
        <v>186</v>
      </c>
    </row>
    <row r="14" spans="1:10" x14ac:dyDescent="0.2">
      <c r="E14" t="s">
        <v>140</v>
      </c>
      <c r="F14">
        <v>0.08</v>
      </c>
      <c r="G14" t="s">
        <v>11</v>
      </c>
      <c r="H14" s="5" t="s">
        <v>139</v>
      </c>
    </row>
    <row r="15" spans="1:10" x14ac:dyDescent="0.2">
      <c r="E15" t="s">
        <v>140</v>
      </c>
      <c r="F15">
        <v>0.08</v>
      </c>
      <c r="G15" t="s">
        <v>11</v>
      </c>
      <c r="H15" s="5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Checklist</vt:lpstr>
      <vt:lpstr>Main</vt:lpstr>
      <vt:lpstr>Backplane</vt:lpstr>
      <vt:lpstr>USB Riser</vt:lpstr>
      <vt:lpstr>Miscellaneous</vt:lpstr>
      <vt:lpstr>Zelux 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Carty</dc:creator>
  <cp:lastModifiedBy>Alistair Carty</cp:lastModifiedBy>
  <cp:lastPrinted>2021-02-17T11:15:42Z</cp:lastPrinted>
  <dcterms:created xsi:type="dcterms:W3CDTF">2021-02-02T16:32:34Z</dcterms:created>
  <dcterms:modified xsi:type="dcterms:W3CDTF">2021-03-18T15:37:36Z</dcterms:modified>
</cp:coreProperties>
</file>